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aiki\PycharmProjects\SeleniumProject\alumni\"/>
    </mc:Choice>
  </mc:AlternateContent>
  <xr:revisionPtr revIDLastSave="0" documentId="13_ncr:1_{AA4061B2-D98E-4F36-857D-8E3DF7FB5A9D}" xr6:coauthVersionLast="47" xr6:coauthVersionMax="47" xr10:uidLastSave="{00000000-0000-0000-0000-000000000000}"/>
  <bookViews>
    <workbookView xWindow="-108" yWindow="-108" windowWidth="23256" windowHeight="12456" firstSheet="15" activeTab="21" xr2:uid="{00000000-000D-0000-FFFF-FFFF00000000}"/>
  </bookViews>
  <sheets>
    <sheet name="1997-01" sheetId="1" r:id="rId1"/>
    <sheet name="1998-02" sheetId="2" r:id="rId2"/>
    <sheet name="1999" sheetId="3" r:id="rId3"/>
    <sheet name="2000-04" sheetId="4" r:id="rId4"/>
    <sheet name="2001-05" sheetId="5" r:id="rId5"/>
    <sheet name="2002-06" sheetId="6" r:id="rId6"/>
    <sheet name="2003-07" sheetId="7" r:id="rId7"/>
    <sheet name="2004-08" sheetId="8" r:id="rId8"/>
    <sheet name="----" sheetId="9" r:id="rId9"/>
    <sheet name="2006-10" sheetId="10" r:id="rId10"/>
    <sheet name="2007-11" sheetId="11" r:id="rId11"/>
    <sheet name="2008-12" sheetId="12" r:id="rId12"/>
    <sheet name="2009-13" sheetId="13" r:id="rId13"/>
    <sheet name="2010-14" sheetId="14" r:id="rId14"/>
    <sheet name="2011-15" sheetId="15" r:id="rId15"/>
    <sheet name="2012-2016" sheetId="16" r:id="rId16"/>
    <sheet name="2013-17final" sheetId="17" r:id="rId17"/>
    <sheet name="2014-2018" sheetId="18" r:id="rId18"/>
    <sheet name="2015-2019" sheetId="19" r:id="rId19"/>
    <sheet name="2016-2020" sheetId="20" r:id="rId20"/>
    <sheet name="2017-2021" sheetId="21" r:id="rId21"/>
    <sheet name="2018-22" sheetId="22" r:id="rId22"/>
    <sheet name="2019-2023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9" i="11" l="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19" i="11"/>
  <c r="F118" i="11"/>
  <c r="F117" i="11"/>
  <c r="F116" i="11"/>
  <c r="F115" i="11"/>
  <c r="F114" i="11"/>
  <c r="F113" i="11"/>
  <c r="F112" i="11"/>
  <c r="F111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E121" i="10"/>
  <c r="E115" i="10"/>
  <c r="E113" i="10"/>
  <c r="E111" i="10"/>
  <c r="E109" i="10"/>
  <c r="E107" i="10"/>
  <c r="E106" i="10"/>
  <c r="E105" i="10"/>
  <c r="E101" i="10"/>
  <c r="E98" i="10"/>
  <c r="E97" i="10"/>
  <c r="E96" i="10"/>
  <c r="E95" i="10"/>
  <c r="E89" i="10"/>
  <c r="E88" i="10"/>
  <c r="E87" i="10"/>
  <c r="E86" i="10"/>
  <c r="E85" i="10"/>
  <c r="E83" i="10"/>
  <c r="E82" i="10"/>
  <c r="E81" i="10"/>
  <c r="E80" i="10"/>
  <c r="E79" i="10"/>
  <c r="E76" i="10"/>
  <c r="E75" i="10"/>
  <c r="E74" i="10"/>
  <c r="E73" i="10"/>
  <c r="E70" i="10"/>
  <c r="E69" i="10"/>
  <c r="E67" i="10"/>
  <c r="E64" i="10"/>
  <c r="E63" i="10"/>
  <c r="E62" i="10"/>
  <c r="E58" i="10"/>
  <c r="E55" i="10"/>
  <c r="E54" i="10"/>
  <c r="E51" i="10"/>
  <c r="E50" i="10"/>
  <c r="E48" i="10"/>
  <c r="E47" i="10"/>
  <c r="E45" i="10"/>
  <c r="E44" i="10"/>
  <c r="E41" i="10"/>
  <c r="E37" i="10"/>
  <c r="E36" i="10"/>
  <c r="E35" i="10"/>
  <c r="E34" i="10"/>
  <c r="E30" i="10"/>
  <c r="E29" i="10"/>
  <c r="E28" i="10"/>
  <c r="E25" i="10"/>
  <c r="E24" i="10"/>
  <c r="E22" i="10"/>
  <c r="E21" i="10"/>
  <c r="E19" i="10"/>
  <c r="E17" i="10"/>
  <c r="E16" i="10"/>
  <c r="E15" i="10"/>
  <c r="E10" i="10"/>
  <c r="E9" i="10"/>
  <c r="E8" i="10"/>
  <c r="E6" i="10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0" i="8"/>
  <c r="F29" i="8"/>
  <c r="F28" i="8"/>
  <c r="F27" i="8"/>
  <c r="F26" i="8"/>
  <c r="F25" i="8"/>
  <c r="F24" i="8"/>
  <c r="F23" i="8"/>
  <c r="F22" i="8"/>
  <c r="F21" i="8"/>
  <c r="F20" i="8"/>
  <c r="F19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89" i="7"/>
  <c r="F88" i="7"/>
  <c r="F87" i="7"/>
  <c r="F86" i="7"/>
  <c r="F85" i="7"/>
  <c r="F84" i="7"/>
  <c r="F82" i="7"/>
  <c r="F80" i="7"/>
  <c r="F79" i="7"/>
  <c r="F77" i="7"/>
  <c r="F76" i="7"/>
  <c r="F75" i="7"/>
  <c r="F74" i="7"/>
  <c r="F73" i="7"/>
  <c r="F72" i="7"/>
  <c r="F71" i="7"/>
  <c r="F70" i="7"/>
  <c r="F69" i="7"/>
  <c r="F68" i="7"/>
  <c r="F64" i="7"/>
  <c r="F63" i="7"/>
  <c r="F62" i="7"/>
  <c r="F61" i="7"/>
  <c r="F60" i="7"/>
  <c r="F59" i="7"/>
  <c r="F57" i="7"/>
  <c r="F56" i="7"/>
  <c r="F55" i="7"/>
  <c r="F54" i="7"/>
  <c r="F53" i="7"/>
  <c r="F52" i="7"/>
  <c r="F51" i="7"/>
  <c r="F50" i="7"/>
  <c r="F48" i="7"/>
  <c r="F47" i="7"/>
  <c r="F46" i="7"/>
  <c r="F44" i="7"/>
  <c r="F43" i="7"/>
  <c r="F41" i="7"/>
  <c r="F40" i="7"/>
  <c r="F39" i="7"/>
  <c r="F38" i="7"/>
  <c r="F37" i="7"/>
  <c r="F36" i="7"/>
  <c r="F35" i="7"/>
  <c r="F34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1" i="7"/>
  <c r="F10" i="7"/>
  <c r="F9" i="7"/>
  <c r="F8" i="7"/>
  <c r="F7" i="7"/>
  <c r="F4" i="7"/>
  <c r="F3" i="7"/>
  <c r="F88" i="6"/>
  <c r="F87" i="6"/>
  <c r="F86" i="6"/>
  <c r="F85" i="6"/>
  <c r="F84" i="6"/>
  <c r="F83" i="6"/>
  <c r="F82" i="6"/>
  <c r="F78" i="6"/>
  <c r="F77" i="6"/>
  <c r="F76" i="6"/>
  <c r="F75" i="6"/>
  <c r="F74" i="6"/>
  <c r="F73" i="6"/>
  <c r="F72" i="6"/>
  <c r="F71" i="6"/>
  <c r="F70" i="6"/>
  <c r="F69" i="6"/>
  <c r="F68" i="6"/>
  <c r="F66" i="6"/>
  <c r="F62" i="6"/>
  <c r="F61" i="6"/>
  <c r="F59" i="6"/>
  <c r="F58" i="6"/>
  <c r="F57" i="6"/>
  <c r="F56" i="6"/>
  <c r="F54" i="6"/>
  <c r="F52" i="6"/>
  <c r="F51" i="6"/>
  <c r="F50" i="6"/>
  <c r="F49" i="6"/>
  <c r="F47" i="6"/>
  <c r="F46" i="6"/>
  <c r="F44" i="6"/>
  <c r="F43" i="6"/>
  <c r="F39" i="6"/>
  <c r="F38" i="6"/>
  <c r="F37" i="6"/>
  <c r="F36" i="6"/>
  <c r="F35" i="6"/>
  <c r="F34" i="6"/>
  <c r="F33" i="6"/>
  <c r="F31" i="6"/>
  <c r="F28" i="6"/>
  <c r="F27" i="6"/>
  <c r="F21" i="6"/>
  <c r="F18" i="6"/>
  <c r="F17" i="6"/>
  <c r="F16" i="6"/>
  <c r="F15" i="6"/>
  <c r="F14" i="6"/>
  <c r="F13" i="6"/>
  <c r="F12" i="6"/>
  <c r="F10" i="6"/>
  <c r="F8" i="6"/>
  <c r="F7" i="6"/>
  <c r="E5" i="6"/>
  <c r="F4" i="6"/>
  <c r="F3" i="6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55" i="2"/>
  <c r="F51" i="2"/>
  <c r="F49" i="2"/>
  <c r="F48" i="2"/>
  <c r="F46" i="2"/>
  <c r="F45" i="2"/>
  <c r="F44" i="2"/>
  <c r="F43" i="2"/>
  <c r="F42" i="2"/>
  <c r="F39" i="2"/>
  <c r="F35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7" i="2"/>
  <c r="F15" i="2"/>
  <c r="F14" i="2"/>
  <c r="F13" i="2"/>
  <c r="F12" i="2"/>
  <c r="F11" i="2"/>
  <c r="F9" i="2"/>
  <c r="F6" i="2"/>
  <c r="F41" i="1"/>
  <c r="F40" i="1"/>
  <c r="F39" i="1"/>
  <c r="F38" i="1"/>
  <c r="F37" i="1"/>
  <c r="F35" i="1"/>
  <c r="F34" i="1"/>
  <c r="F12" i="1"/>
  <c r="F11" i="1"/>
  <c r="F10" i="1"/>
  <c r="F9" i="1"/>
  <c r="F7" i="1"/>
  <c r="F6" i="1"/>
  <c r="F5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3" authorId="0" shapeId="0" xr:uid="{00000000-0006-0000-1000-000001000000}">
      <text>
        <r>
          <rPr>
            <sz val="11"/>
            <color rgb="FF000000"/>
            <rFont val="Calibri"/>
            <family val="2"/>
            <scheme val="minor"/>
          </rPr>
          <t xml:space="preserve"> </t>
        </r>
      </text>
    </comment>
    <comment ref="E56" authorId="0" shapeId="0" xr:uid="{00000000-0006-0000-1000-000002000000}">
      <text>
        <r>
          <rPr>
            <sz val="11"/>
            <color rgb="FF000000"/>
            <rFont val="Calibri"/>
            <family val="2"/>
            <scheme val="minor"/>
          </rPr>
          <t xml:space="preserve"> </t>
        </r>
      </text>
    </comment>
    <comment ref="E65" authorId="0" shapeId="0" xr:uid="{00000000-0006-0000-1000-000003000000}">
      <text>
        <r>
          <rPr>
            <sz val="11"/>
            <color rgb="FF000000"/>
            <rFont val="Calibri"/>
            <family val="2"/>
            <scheme val="minor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57" authorId="0" shapeId="0" xr:uid="{00000000-0006-0000-1100-000001000000}">
      <text>
        <r>
          <rPr>
            <sz val="11"/>
            <color rgb="FF000000"/>
            <rFont val="Calibri"/>
            <family val="2"/>
            <scheme val="minor"/>
          </rPr>
          <t>No
	-Bala Krishna</t>
        </r>
      </text>
    </comment>
    <comment ref="D82" authorId="0" shapeId="0" xr:uid="{00000000-0006-0000-1100-000002000000}">
      <text>
        <r>
          <rPr>
            <sz val="11"/>
            <color rgb="FF000000"/>
            <rFont val="Calibri"/>
            <family val="2"/>
            <scheme val="minor"/>
          </rPr>
          <t>B
----
B
	-uday kiran</t>
        </r>
      </text>
    </comment>
    <comment ref="D91" authorId="0" shapeId="0" xr:uid="{00000000-0006-0000-1100-000003000000}">
      <text>
        <r>
          <rPr>
            <sz val="11"/>
            <color rgb="FF000000"/>
            <rFont val="Calibri"/>
            <family val="2"/>
            <scheme val="minor"/>
          </rPr>
          <t>B
----
B
	-ajay krishna</t>
        </r>
      </text>
    </comment>
    <comment ref="D171" authorId="0" shapeId="0" xr:uid="{00000000-0006-0000-1100-000004000000}">
      <text>
        <r>
          <rPr>
            <sz val="11"/>
            <color rgb="FF000000"/>
            <rFont val="Calibri"/>
            <family val="2"/>
            <scheme val="minor"/>
          </rPr>
          <t>C
	-Amreen Asma</t>
        </r>
      </text>
    </comment>
    <comment ref="I171" authorId="0" shapeId="0" xr:uid="{00000000-0006-0000-1100-000005000000}">
      <text>
        <r>
          <rPr>
            <sz val="11"/>
            <color rgb="FF000000"/>
            <rFont val="Calibri"/>
            <family val="2"/>
            <scheme val="minor"/>
          </rPr>
          <t>IBM , Banglore
	-Amreen Asma</t>
        </r>
      </text>
    </comment>
    <comment ref="D172" authorId="0" shapeId="0" xr:uid="{00000000-0006-0000-1100-000006000000}">
      <text>
        <r>
          <rPr>
            <sz val="11"/>
            <color rgb="FF000000"/>
            <rFont val="Calibri"/>
            <family val="2"/>
            <scheme val="minor"/>
          </rPr>
          <t>C
	-vinay krishna</t>
        </r>
      </text>
    </comment>
  </commentList>
</comments>
</file>

<file path=xl/sharedStrings.xml><?xml version="1.0" encoding="utf-8"?>
<sst xmlns="http://schemas.openxmlformats.org/spreadsheetml/2006/main" count="20857" uniqueCount="13942">
  <si>
    <t>S No</t>
  </si>
  <si>
    <t>Regd. No</t>
  </si>
  <si>
    <t>Name</t>
  </si>
  <si>
    <t>Smobile</t>
  </si>
  <si>
    <t>Address / E-mail / Phone</t>
  </si>
  <si>
    <t>97391A0501</t>
  </si>
  <si>
    <t>Ch.Anilkumar</t>
  </si>
  <si>
    <t>97391A0502</t>
  </si>
  <si>
    <t>P.Benjamin Franklin</t>
  </si>
  <si>
    <t>97391A0503</t>
  </si>
  <si>
    <t>V.Brahmanandam</t>
  </si>
  <si>
    <t>97391A0504</t>
  </si>
  <si>
    <t>B.Divya Teja</t>
  </si>
  <si>
    <t>97391A0505</t>
  </si>
  <si>
    <t>T.Durga Prasad</t>
  </si>
  <si>
    <t>97391A0506</t>
  </si>
  <si>
    <t>K.Giri</t>
  </si>
  <si>
    <t>97391A0507</t>
  </si>
  <si>
    <t>Y.Jagadeesh</t>
  </si>
  <si>
    <t>97391A0508</t>
  </si>
  <si>
    <t>S.Madhuri</t>
  </si>
  <si>
    <t>97391A0509</t>
  </si>
  <si>
    <t>M.Mahima Kumari</t>
  </si>
  <si>
    <t>97391A0510</t>
  </si>
  <si>
    <t>G.Manoj</t>
  </si>
  <si>
    <t>97391A0511</t>
  </si>
  <si>
    <t>D.Mercy Samatha</t>
  </si>
  <si>
    <t>97391A0512</t>
  </si>
  <si>
    <t>P.Murali Krishna</t>
  </si>
  <si>
    <t>97391A0513</t>
  </si>
  <si>
    <t>B.Nalini</t>
  </si>
  <si>
    <t>97391A0514</t>
  </si>
  <si>
    <t>V.Narendra Reddy</t>
  </si>
  <si>
    <t>97391A0515</t>
  </si>
  <si>
    <t>R.Raja Lakshmi</t>
  </si>
  <si>
    <t>97391A0516</t>
  </si>
  <si>
    <t>Ch.Raja Sekhar</t>
  </si>
  <si>
    <t>97391A0517</t>
  </si>
  <si>
    <t>M.Raja Sri</t>
  </si>
  <si>
    <t>97391A0518</t>
  </si>
  <si>
    <t>G.Ram Prasad</t>
  </si>
  <si>
    <t>97391A0519</t>
  </si>
  <si>
    <t>M.Ram Sanjeev</t>
  </si>
  <si>
    <t>97391A0520</t>
  </si>
  <si>
    <t>A.R.Kranthikar</t>
  </si>
  <si>
    <t>97391A0521</t>
  </si>
  <si>
    <t>G.Ramana Reddy</t>
  </si>
  <si>
    <t>97391A0522</t>
  </si>
  <si>
    <t>D.Rani Susmitha</t>
  </si>
  <si>
    <t>97391A0523</t>
  </si>
  <si>
    <t>D.Saida Naik</t>
  </si>
  <si>
    <t>97391A0524</t>
  </si>
  <si>
    <t>R.Sailaja</t>
  </si>
  <si>
    <t>97391A0525</t>
  </si>
  <si>
    <t>M.Simhadri</t>
  </si>
  <si>
    <t>97391A0526</t>
  </si>
  <si>
    <t>K.Sirisha</t>
  </si>
  <si>
    <t>97391A0527</t>
  </si>
  <si>
    <t>K.Sowjanya</t>
  </si>
  <si>
    <t>97391A0528</t>
  </si>
  <si>
    <t>Ch. Srikanth</t>
  </si>
  <si>
    <t>97391A0529</t>
  </si>
  <si>
    <t>P. Srinivasa Rao</t>
  </si>
  <si>
    <t>97391A0530</t>
  </si>
  <si>
    <t>97391A0531</t>
  </si>
  <si>
    <t>K. Sudhakar</t>
  </si>
  <si>
    <t>97391A0532</t>
  </si>
  <si>
    <t>A. Suma</t>
  </si>
  <si>
    <t>97391A0533</t>
  </si>
  <si>
    <t>P. Sunil Kumar</t>
  </si>
  <si>
    <t>97391A0534</t>
  </si>
  <si>
    <t>C. Surya Prakash</t>
  </si>
  <si>
    <t>97391A0535</t>
  </si>
  <si>
    <t>D. Tirumal Dev</t>
  </si>
  <si>
    <t>97391A0536</t>
  </si>
  <si>
    <t>G.Vamsi chakravarthy</t>
  </si>
  <si>
    <t>97391A0537</t>
  </si>
  <si>
    <t>C.Vamsi Krishna</t>
  </si>
  <si>
    <t>97391A0538</t>
  </si>
  <si>
    <t>P.V.V. Satyanarayana</t>
  </si>
  <si>
    <t>97391A0539</t>
  </si>
  <si>
    <t>D,Venakaiah Choudary</t>
  </si>
  <si>
    <t>97391A0540</t>
  </si>
  <si>
    <t>V.V.M.Prasad</t>
  </si>
  <si>
    <t>98391A0501</t>
  </si>
  <si>
    <t>C. Suneel</t>
  </si>
  <si>
    <t>suneel501@yahoo.co.in</t>
  </si>
  <si>
    <t>98391A0502</t>
  </si>
  <si>
    <t>K. Sridhar Kumar</t>
  </si>
  <si>
    <t>Sri_kappa@yahoo.co.in</t>
  </si>
  <si>
    <t>98391A0503</t>
  </si>
  <si>
    <t>M. Krishna</t>
  </si>
  <si>
    <t>Krishna_mu@rediffmail.com</t>
  </si>
  <si>
    <t>98391A0504</t>
  </si>
  <si>
    <t>A. Sai Kiran</t>
  </si>
  <si>
    <t>98391A0505</t>
  </si>
  <si>
    <t>K. Srikanth</t>
  </si>
  <si>
    <t>98391A0506</t>
  </si>
  <si>
    <t>M. Sudheer</t>
  </si>
  <si>
    <t>98391A0507</t>
  </si>
  <si>
    <t>A. Ranga Babu</t>
  </si>
  <si>
    <t>98391A0508</t>
  </si>
  <si>
    <t>Ch. Durga Srinivas</t>
  </si>
  <si>
    <t>durgasrinivas@translogicsys.com</t>
  </si>
  <si>
    <t>98391A0509</t>
  </si>
  <si>
    <t>M. Prasannanjaneya Swamy</t>
  </si>
  <si>
    <t>98391A0510</t>
  </si>
  <si>
    <t>Ch. Naga Prasad Varma</t>
  </si>
  <si>
    <t>98391A0511</t>
  </si>
  <si>
    <t>R. Sri Hari</t>
  </si>
  <si>
    <t>98391A0512</t>
  </si>
  <si>
    <t>R.Ravi Kumar</t>
  </si>
  <si>
    <t>98391A0513</t>
  </si>
  <si>
    <t>B.Koti Prakash</t>
  </si>
  <si>
    <t>98391A0514</t>
  </si>
  <si>
    <t>B.Swarna Latha</t>
  </si>
  <si>
    <t>swarnalatha_ce@yahoo.co.in</t>
  </si>
  <si>
    <t>98391A0516</t>
  </si>
  <si>
    <t>B.Satyanarayana Gupta guptha_1@yahoo.com</t>
  </si>
  <si>
    <t>98391A0517</t>
  </si>
  <si>
    <t>K.Kishan Chand</t>
  </si>
  <si>
    <t>Kc_kannaeganti@yahoo.com</t>
  </si>
  <si>
    <t>98391A0518</t>
  </si>
  <si>
    <t>Noor Basha Saidubabu</t>
  </si>
  <si>
    <t>98391A0519</t>
  </si>
  <si>
    <t>M.Saraswathi</t>
  </si>
  <si>
    <t>98391A0520</t>
  </si>
  <si>
    <t>S.Srinivasa Rao</t>
  </si>
  <si>
    <t>98391A0521</t>
  </si>
  <si>
    <t>Ch.Nageswara Rao</t>
  </si>
  <si>
    <t>98391A0522</t>
  </si>
  <si>
    <t>A.Kamala Kumari</t>
  </si>
  <si>
    <t>98391A0523</t>
  </si>
  <si>
    <t>D.Sri Vamsi Krishna Varma</t>
  </si>
  <si>
    <t>98391A0524</t>
  </si>
  <si>
    <t>A.Venkata Phani Kiran</t>
  </si>
  <si>
    <t>98391A0525</t>
  </si>
  <si>
    <t>Ch.K.R.L.Kiran Kumar</t>
  </si>
  <si>
    <t>98391A0526</t>
  </si>
  <si>
    <t>M.Lakshmi Prasanna Kumari</t>
  </si>
  <si>
    <t>98391A0527</t>
  </si>
  <si>
    <t>K.Malleswara Rao</t>
  </si>
  <si>
    <t>98391A0528</t>
  </si>
  <si>
    <t>M.Ravi Kumar</t>
  </si>
  <si>
    <t>98391A0529</t>
  </si>
  <si>
    <t>A.Sridhar Babu</t>
  </si>
  <si>
    <t>98391A0530</t>
  </si>
  <si>
    <t>T.Suneetha</t>
  </si>
  <si>
    <t>98391A0531</t>
  </si>
  <si>
    <t>K.Sudarshanam</t>
  </si>
  <si>
    <t>sudarshanam_ky@rediffmail.com</t>
  </si>
  <si>
    <t>98391A0532</t>
  </si>
  <si>
    <t>A.Leela Kumari</t>
  </si>
  <si>
    <t>Leela_2000@yahoo.com</t>
  </si>
  <si>
    <t>98391A0533</t>
  </si>
  <si>
    <t>V.Swapna</t>
  </si>
  <si>
    <t>Swapna_uyyuryu@yahoo.com</t>
  </si>
  <si>
    <t>98391A0534</t>
  </si>
  <si>
    <t>K.Silpa</t>
  </si>
  <si>
    <t>98391A0535</t>
  </si>
  <si>
    <t>K.Sireesha</t>
  </si>
  <si>
    <t>kollasirusha@rediffmail.com</t>
  </si>
  <si>
    <t>98391A0536</t>
  </si>
  <si>
    <t>K.Hari priya</t>
  </si>
  <si>
    <t>98391A0537</t>
  </si>
  <si>
    <t>J.Amaleswara Rao</t>
  </si>
  <si>
    <t>Amal537@yahoo.com</t>
  </si>
  <si>
    <t>98391A0538</t>
  </si>
  <si>
    <t>M.Venu Gopala Reddy</t>
  </si>
  <si>
    <t>98391A0539</t>
  </si>
  <si>
    <t>N.S.V.R.D.Krishna Babu</t>
  </si>
  <si>
    <t>98391A0540</t>
  </si>
  <si>
    <t>K.Sreedevi</t>
  </si>
  <si>
    <t>Devi_sree1@yahoo.com</t>
  </si>
  <si>
    <t>98391A0541</t>
  </si>
  <si>
    <t>P.Nagarjuna</t>
  </si>
  <si>
    <t>98391A0542</t>
  </si>
  <si>
    <t>G.Pavel</t>
  </si>
  <si>
    <t>98391A0543</t>
  </si>
  <si>
    <t>P.Anupama Rani</t>
  </si>
  <si>
    <t>98391A0544</t>
  </si>
  <si>
    <t>S.Sindhura</t>
  </si>
  <si>
    <t>98391A0545</t>
  </si>
  <si>
    <t>P.Siva Naga Prasad</t>
  </si>
  <si>
    <t>98391A0546</t>
  </si>
  <si>
    <t>P.Rani</t>
  </si>
  <si>
    <t>Rani_ponna@yahoo.co.in</t>
  </si>
  <si>
    <t>98391A0547</t>
  </si>
  <si>
    <t>M.Rajesh</t>
  </si>
  <si>
    <t>98391A0548</t>
  </si>
  <si>
    <t>P.Subhash Chandra</t>
  </si>
  <si>
    <t>98391A0549</t>
  </si>
  <si>
    <t>K.Umadevi</t>
  </si>
  <si>
    <t>98391A0550</t>
  </si>
  <si>
    <t>B.Bala Krishna</t>
  </si>
  <si>
    <t>98391A0551</t>
  </si>
  <si>
    <t>V.Sai Krishna</t>
  </si>
  <si>
    <t>V_saikrishna@hotmail.com</t>
  </si>
  <si>
    <t>98391A0552</t>
  </si>
  <si>
    <t>P.Pallavi</t>
  </si>
  <si>
    <t>Pallavinay1@rediffmail.com</t>
  </si>
  <si>
    <t>98391A0553</t>
  </si>
  <si>
    <t>M.Nagamalliah</t>
  </si>
  <si>
    <t>M_malli2000@yahoo.com</t>
  </si>
  <si>
    <t>98391A0554</t>
  </si>
  <si>
    <t>J.Ramesh</t>
  </si>
  <si>
    <t>98391A0555</t>
  </si>
  <si>
    <t>R.Saritha</t>
  </si>
  <si>
    <t>Sarit_setti@rediffmail.com</t>
  </si>
  <si>
    <t>98391A0556</t>
  </si>
  <si>
    <t>N.Prasanna</t>
  </si>
  <si>
    <t>Prasanna_556@yahoo.com</t>
  </si>
  <si>
    <t>98391A0557</t>
  </si>
  <si>
    <t>N.Madhavi Latha</t>
  </si>
  <si>
    <t>madhavilathan@rediffmail.com</t>
  </si>
  <si>
    <t>98391A0558</t>
  </si>
  <si>
    <t>D.Siva Ramaiah</t>
  </si>
  <si>
    <t>Sivaram_558@rediffmail.com</t>
  </si>
  <si>
    <t>98391A0559</t>
  </si>
  <si>
    <t>B.Sivavarma</t>
  </si>
  <si>
    <t>Varma559@yahoo.co.in</t>
  </si>
  <si>
    <t>98391A0560</t>
  </si>
  <si>
    <t>N.Badrinath</t>
  </si>
  <si>
    <t>Badri_99@rediffmail.com</t>
  </si>
  <si>
    <t>98391A0311</t>
  </si>
  <si>
    <t>N.Raghuveer</t>
  </si>
  <si>
    <t>nannapaneni_y2k@yahoo.com</t>
  </si>
  <si>
    <t>97381A0516</t>
  </si>
  <si>
    <t>K.Kranthi Kiran</t>
  </si>
  <si>
    <t>Kkk_kkk_8@yahoo.com</t>
  </si>
  <si>
    <t>98131A0560</t>
  </si>
  <si>
    <t>V.Yadunandana Reddy</t>
  </si>
  <si>
    <t>yadunandana@yahoo.com</t>
  </si>
  <si>
    <t>00391A0501</t>
  </si>
  <si>
    <t>ANUSHA MULPURI.</t>
  </si>
  <si>
    <t>98480 99796</t>
  </si>
  <si>
    <t>anusha_m83@rediff.com</t>
  </si>
  <si>
    <t>00391A0502</t>
  </si>
  <si>
    <t>ARUN KUMAR PULIVARTI.</t>
  </si>
  <si>
    <t>gilchrij_arum@yahoo.co.in</t>
  </si>
  <si>
    <t>00391A0503</t>
  </si>
  <si>
    <t>ARUNA NAGALAKSHMI CH.</t>
  </si>
  <si>
    <t>0863-2215240</t>
  </si>
  <si>
    <t>aruna5032002@yahoo.com</t>
  </si>
  <si>
    <t>00391A0504</t>
  </si>
  <si>
    <t>BABU DANAVATH.</t>
  </si>
  <si>
    <t>254145 -08689</t>
  </si>
  <si>
    <t>baurathod2000@yahoo.com</t>
  </si>
  <si>
    <t>00391A0505</t>
  </si>
  <si>
    <t>VENKATA BHARATH KUMAR MUSUNURU.</t>
  </si>
  <si>
    <t>kumar_vbk@yahoo.co.in</t>
  </si>
  <si>
    <t>00391A0506</t>
  </si>
  <si>
    <t>BHASKAR MALLA.</t>
  </si>
  <si>
    <t>bache_nss@yahoo.com</t>
  </si>
  <si>
    <t>00391A0507</t>
  </si>
  <si>
    <t>CHAITANYA CHADARAJUPALLI.</t>
  </si>
  <si>
    <t>08593 - 233354</t>
  </si>
  <si>
    <t>00391A0508</t>
  </si>
  <si>
    <t>CHAITHANYA SRAVANTHI .P</t>
  </si>
  <si>
    <t>amysravanth_2@yahoo.com</t>
  </si>
  <si>
    <t>00391A0509</t>
  </si>
  <si>
    <t>CHAITANYA RAVI.</t>
  </si>
  <si>
    <t>08644 - 220285</t>
  </si>
  <si>
    <t>chaitanyaravi@hotmail.com</t>
  </si>
  <si>
    <t>00391A0511</t>
  </si>
  <si>
    <t>DEEPTHI REKHA A</t>
  </si>
  <si>
    <t>011-22786824</t>
  </si>
  <si>
    <t>adr_9@yahoo.co.inq</t>
  </si>
  <si>
    <t>00391A0512</t>
  </si>
  <si>
    <t>GANGA SIRISHA ALAPATI.</t>
  </si>
  <si>
    <t>08644 - 231495</t>
  </si>
  <si>
    <t>prasanna_sirisha@yahoo.co.in</t>
  </si>
  <si>
    <t>00391A0513</t>
  </si>
  <si>
    <t>GEETA MADHURI JONNADULA.</t>
  </si>
  <si>
    <t>jgeetha999@yahoo.co.in</t>
  </si>
  <si>
    <t>00391A0516</t>
  </si>
  <si>
    <t>HARISH DHULIPALLA.</t>
  </si>
  <si>
    <t>harishdhulipalla@yahoo.com</t>
  </si>
  <si>
    <t>00391A0517</t>
  </si>
  <si>
    <t>HARSHITHA DHULIPALLA.</t>
  </si>
  <si>
    <t>2357671-0863</t>
  </si>
  <si>
    <t>harshuthad@yahoo.com</t>
  </si>
  <si>
    <t>00391A0518</t>
  </si>
  <si>
    <t>JAGADEESH BABU NARRA.</t>
  </si>
  <si>
    <t>232739-08644</t>
  </si>
  <si>
    <t>n_jagadeeshbabu@yahoo.co.in</t>
  </si>
  <si>
    <t>00391A0519</t>
  </si>
  <si>
    <t>KAMALA YADLA.</t>
  </si>
  <si>
    <t>2239709-0863</t>
  </si>
  <si>
    <t>rajkamal519@yahoo.com</t>
  </si>
  <si>
    <t>00391A0520</t>
  </si>
  <si>
    <t>KIRAN KUMAR RAVULAKOLLU.</t>
  </si>
  <si>
    <t>kushihot007@hotmail.com</t>
  </si>
  <si>
    <t>00391A0521</t>
  </si>
  <si>
    <t>MURALI KRISHNA KONDRAKUNTA.</t>
  </si>
  <si>
    <t>08647 - 41280(P.P), 41309</t>
  </si>
  <si>
    <t>murali_007@yahoo.com</t>
  </si>
  <si>
    <t>00391A0522</t>
  </si>
  <si>
    <t>SRINIVAS .G</t>
  </si>
  <si>
    <t>040-55583246</t>
  </si>
  <si>
    <t>nivas0522@yahoo.co.in</t>
  </si>
  <si>
    <t>00391A0523</t>
  </si>
  <si>
    <t>LAKSHMI PRASANNA KOLLA.</t>
  </si>
  <si>
    <t>040-23155071</t>
  </si>
  <si>
    <t>prasanna523@yahoo.com</t>
  </si>
  <si>
    <t>00391A0524</t>
  </si>
  <si>
    <t>MADHU PRIYANKA BODDU.</t>
  </si>
  <si>
    <t>madhubodd@yahoo.com</t>
  </si>
  <si>
    <t>00391A0525</t>
  </si>
  <si>
    <t>MAHENDRA PRASAD CHANDRA</t>
  </si>
  <si>
    <t>mahi_chandra186@yahoo.com</t>
  </si>
  <si>
    <t>00391A0526</t>
  </si>
  <si>
    <t>MAHITHA KONDASANI</t>
  </si>
  <si>
    <t>08644-226595</t>
  </si>
  <si>
    <t>abc111abc1@rediffmail.com</t>
  </si>
  <si>
    <t>00391A0527</t>
  </si>
  <si>
    <t>MANTHRA REDDY GOGIREDDY</t>
  </si>
  <si>
    <t>manth_gogireddy@yahoo.co.in</t>
  </si>
  <si>
    <t>00391A0528</t>
  </si>
  <si>
    <t>RAGHU BABU .K.V.M</t>
  </si>
  <si>
    <t>242971-08405</t>
  </si>
  <si>
    <t>kvmraghubabu@yahoo.co.in</t>
  </si>
  <si>
    <t>00391A0529</t>
  </si>
  <si>
    <t>MYTHILI MODALA.</t>
  </si>
  <si>
    <t>2352297-0863</t>
  </si>
  <si>
    <t>madala007@yahoo.co.in</t>
  </si>
  <si>
    <t>00391A0530</t>
  </si>
  <si>
    <t>SUVERCHALA M.N.L</t>
  </si>
  <si>
    <t>2241498-0863</t>
  </si>
  <si>
    <t>suverchala_maddali@yahoo.com</t>
  </si>
  <si>
    <t>00391A0531</t>
  </si>
  <si>
    <t>NAGA PRANITHA AMMINENI</t>
  </si>
  <si>
    <t>praneetha_ammineni@yahoo.co.in</t>
  </si>
  <si>
    <t>00391A0532</t>
  </si>
  <si>
    <t>NAGI REDDY KOOSAM.</t>
  </si>
  <si>
    <t>0863-2293062</t>
  </si>
  <si>
    <t>nagireddy_kusam@yahoo.co.in</t>
  </si>
  <si>
    <t>00391A0533</t>
  </si>
  <si>
    <t>SHAIK. NAZIYA</t>
  </si>
  <si>
    <t>2359388-0863</t>
  </si>
  <si>
    <t>naziya_shaik@yahoo.com</t>
  </si>
  <si>
    <t>00391A0534</t>
  </si>
  <si>
    <t>NIRMALA KUMARI.I</t>
  </si>
  <si>
    <t>nirmalakumari534@yahoo.com</t>
  </si>
  <si>
    <t>00391A0535</t>
  </si>
  <si>
    <t>PADMA RAJESH VANAPARTHI.</t>
  </si>
  <si>
    <t>08852 - 237871</t>
  </si>
  <si>
    <t>rajesh_cse535@yahoo.com</t>
  </si>
  <si>
    <t>00391A0536</t>
  </si>
  <si>
    <t>PRAVEEN NAMBURU.</t>
  </si>
  <si>
    <t>praveen_536@yahoo.com</t>
  </si>
  <si>
    <t>00391A0537</t>
  </si>
  <si>
    <t>RADHA KUMARI YERRA.</t>
  </si>
  <si>
    <t>958966-271535</t>
  </si>
  <si>
    <t>radha_kammu@yahoo.com</t>
  </si>
  <si>
    <t>00391A0538</t>
  </si>
  <si>
    <t>V.N.S.S.R.RAGHAVENDRA RENDUCHINTALA.</t>
  </si>
  <si>
    <t>0863-2246662</t>
  </si>
  <si>
    <t>ragh_rvnssr@rediffmail.com</t>
  </si>
  <si>
    <t>00391A0539</t>
  </si>
  <si>
    <t>RAJA SEKHAR KONERU.</t>
  </si>
  <si>
    <t>08643 - 245807</t>
  </si>
  <si>
    <t>krs_kkc@yahoo.co.in</t>
  </si>
  <si>
    <t>00391A0541</t>
  </si>
  <si>
    <t>RAKESH NALLURI.</t>
  </si>
  <si>
    <t>08593 - 23456</t>
  </si>
  <si>
    <t>rakesh_nalluri@yahoo.com</t>
  </si>
  <si>
    <t>00391A0542</t>
  </si>
  <si>
    <t>RAKESH CHAND MUMMAREDDY.</t>
  </si>
  <si>
    <t>rakesh082us@yahoo.com</t>
  </si>
  <si>
    <t>00391A0543</t>
  </si>
  <si>
    <t>RAMA KRISHNA NAIK AMGOTH.</t>
  </si>
  <si>
    <t>08644 - 233126</t>
  </si>
  <si>
    <t>a_ramu_kris@yahoo.com</t>
  </si>
  <si>
    <t>00391A0544</t>
  </si>
  <si>
    <t>RAMALINGESWARA RAO K. P.</t>
  </si>
  <si>
    <t>242326-08643</t>
  </si>
  <si>
    <t>ramu_kanigalpula@yahoo.com</t>
  </si>
  <si>
    <t>00391A0545</t>
  </si>
  <si>
    <t>RAMI REDDY BEERAVALLY.</t>
  </si>
  <si>
    <t>b_rami_reddy@yahoo.co.in</t>
  </si>
  <si>
    <t>00391A0546</t>
  </si>
  <si>
    <t>RAVI SEKHAR ANGALAKUDITY.</t>
  </si>
  <si>
    <t>2322051, 230853</t>
  </si>
  <si>
    <t>raj_19841@rediffmail.com</t>
  </si>
  <si>
    <t>00391A0548</t>
  </si>
  <si>
    <t>SAMEER KUMAR B.V.S.CH.</t>
  </si>
  <si>
    <t>sameer_bsk@rediffmail.com</t>
  </si>
  <si>
    <t>00391A0549</t>
  </si>
  <si>
    <t>SATEESH CHODAPUNEEDI.</t>
  </si>
  <si>
    <t>0883 - 2474802</t>
  </si>
  <si>
    <t>java_549@yahoo.com</t>
  </si>
  <si>
    <t>00391A0550</t>
  </si>
  <si>
    <t>SATISH DIGUMALLA.</t>
  </si>
  <si>
    <t>08813-274003</t>
  </si>
  <si>
    <t>foru_satish@yahoo.co.in</t>
  </si>
  <si>
    <t>00391A0551</t>
  </si>
  <si>
    <t>SESHAGIRI DAMA.</t>
  </si>
  <si>
    <t>seshagiri_cool_cool@yahoo.com</t>
  </si>
  <si>
    <t>00391A0552</t>
  </si>
  <si>
    <t>SILPA PINGALI.</t>
  </si>
  <si>
    <t>2284987 -0265</t>
  </si>
  <si>
    <t>tejapa52@yahoo.co.in</t>
  </si>
  <si>
    <t>00391A0553</t>
  </si>
  <si>
    <t>SOMA SEKHAR SANKA.</t>
  </si>
  <si>
    <t>08671 - 276549</t>
  </si>
  <si>
    <t>swarup_kumar553@yahoo.com</t>
  </si>
  <si>
    <t>00391A0554</t>
  </si>
  <si>
    <t>SOUJANYA CHATTU.</t>
  </si>
  <si>
    <t>soujanya554@yahoo.com</t>
  </si>
  <si>
    <t>00391A0555</t>
  </si>
  <si>
    <t>SRAVANI YARRU</t>
  </si>
  <si>
    <t>08644 - 226737</t>
  </si>
  <si>
    <t>sravani_yarru@yahoo.co.in</t>
  </si>
  <si>
    <t>00391A0556</t>
  </si>
  <si>
    <t>SRAVANTHI KONDA.</t>
  </si>
  <si>
    <t>232339, 230172</t>
  </si>
  <si>
    <t>sravanthik123@yahoo.com</t>
  </si>
  <si>
    <t>00391A0557</t>
  </si>
  <si>
    <t>SRI KRISHNA CHAITANYA RUDRARAJU.</t>
  </si>
  <si>
    <t>08812-234752</t>
  </si>
  <si>
    <t>rskc_007@yahoo.co.uk</t>
  </si>
  <si>
    <t>00391A0558</t>
  </si>
  <si>
    <t>SRINIVAS YADAM.</t>
  </si>
  <si>
    <t>242663-08945</t>
  </si>
  <si>
    <t>srinivas-yadam@yahoo.co.in</t>
  </si>
  <si>
    <t>00391A0559</t>
  </si>
  <si>
    <t>SRINIVASA BABU .M.</t>
  </si>
  <si>
    <t>00391A0560</t>
  </si>
  <si>
    <t>SRINIVASA REDDY RACHAMALLU.</t>
  </si>
  <si>
    <t>r_srinivas_82@yahoo.com</t>
  </si>
  <si>
    <t>00391A0561</t>
  </si>
  <si>
    <t>SRUTI KOTTA</t>
  </si>
  <si>
    <t>08676 - 233244</t>
  </si>
  <si>
    <t>krishna09@rediffmail.com</t>
  </si>
  <si>
    <t>00391A0562</t>
  </si>
  <si>
    <t>SUBHASH KIRAN CHILKA.</t>
  </si>
  <si>
    <t>subhash_chi@yahoo.com</t>
  </si>
  <si>
    <t>00391A0563</t>
  </si>
  <si>
    <t>SUJATHA CHILUKALA.</t>
  </si>
  <si>
    <t>2250475, 222429</t>
  </si>
  <si>
    <t>sujatha_chilakaki@yahoo.com</t>
  </si>
  <si>
    <t>00391A0564</t>
  </si>
  <si>
    <t>SURESH KUMAR PATURI.</t>
  </si>
  <si>
    <t>08813 - 273236</t>
  </si>
  <si>
    <t>prince_64in@yahoo.co.in</t>
  </si>
  <si>
    <t>00391A0565</t>
  </si>
  <si>
    <t>THARANGINI IRPA.</t>
  </si>
  <si>
    <t>08743-233908</t>
  </si>
  <si>
    <t>tarangini0065@yahoo.com</t>
  </si>
  <si>
    <t>00391A0566</t>
  </si>
  <si>
    <t>UDAY ADITYA KUCHIMANCHI.</t>
  </si>
  <si>
    <t>0863-2216276`</t>
  </si>
  <si>
    <t>aditya566@yahoo.co.in</t>
  </si>
  <si>
    <t>00391A0567</t>
  </si>
  <si>
    <t>UDAYA  KUMAR REDDY .K</t>
  </si>
  <si>
    <t>08592 -2 27013</t>
  </si>
  <si>
    <t>luday_16_k@yahoo.com</t>
  </si>
  <si>
    <t>00391A0568</t>
  </si>
  <si>
    <t>UMA DEVI. M</t>
  </si>
  <si>
    <t>08642 - 256479</t>
  </si>
  <si>
    <t>uma_maguluri@yahoo.co.in</t>
  </si>
  <si>
    <t>00391A0569</t>
  </si>
  <si>
    <t>VENU GOPAL GOLLAPUDI.</t>
  </si>
  <si>
    <t>08598 - 28103</t>
  </si>
  <si>
    <t>00391A0570</t>
  </si>
  <si>
    <t>VENUGOPAL SAKAMURI.</t>
  </si>
  <si>
    <t>08649 - 70035</t>
  </si>
  <si>
    <t>00391A0571</t>
  </si>
  <si>
    <t>VENU BANDI</t>
  </si>
  <si>
    <t>2323836 - 0863</t>
  </si>
  <si>
    <t>00391A0572</t>
  </si>
  <si>
    <t>VIJAY KUMAR PINNIBOINA.</t>
  </si>
  <si>
    <t>00391A0573</t>
  </si>
  <si>
    <t>VIJAY SAI RAM. P.</t>
  </si>
  <si>
    <t>00391A0574</t>
  </si>
  <si>
    <t>VIJAYA KRISHNA PONUGOTI.</t>
  </si>
  <si>
    <t>08647 - 223810</t>
  </si>
  <si>
    <t>00391A0575</t>
  </si>
  <si>
    <t>VISWANADH KUMAR KONDAPALLI.</t>
  </si>
  <si>
    <t>08814 - 77561</t>
  </si>
  <si>
    <t>00391A0576</t>
  </si>
  <si>
    <t>E. RAM KUMAR</t>
  </si>
  <si>
    <t>00391A0577</t>
  </si>
  <si>
    <t>VENKATA RAJKUMAR VARADA.</t>
  </si>
  <si>
    <t>08869 - 252380</t>
  </si>
  <si>
    <t>00391A0578</t>
  </si>
  <si>
    <t>SHASI MITRA YARRAM.</t>
  </si>
  <si>
    <t>233237 -08593</t>
  </si>
  <si>
    <t>00391A0579</t>
  </si>
  <si>
    <t>SRIKANTH KONDAPANENI.</t>
  </si>
  <si>
    <t>00391A0580</t>
  </si>
  <si>
    <t>VIJAYA SHANTHI GUJJARLAPUDI</t>
  </si>
  <si>
    <t>00391A0581</t>
  </si>
  <si>
    <t>KRISHNA LATHA PABBISETTI</t>
  </si>
  <si>
    <t>00391A0582</t>
  </si>
  <si>
    <t>PRASANTHI GUNDABATTINI</t>
  </si>
  <si>
    <t>08647 - 27560</t>
  </si>
  <si>
    <t>00391A0583</t>
  </si>
  <si>
    <t>MOUNICA SREE MUNAGA D.R.</t>
  </si>
  <si>
    <t>08402-72066</t>
  </si>
  <si>
    <t>00391A0584</t>
  </si>
  <si>
    <t>LAKKEPOGU. ATCHUTA RANI</t>
  </si>
  <si>
    <t>00391A0585</t>
  </si>
  <si>
    <t>ANNANGI. LOKESH</t>
  </si>
  <si>
    <t>2251365-0863</t>
  </si>
  <si>
    <t>00391A0586</t>
  </si>
  <si>
    <t>DURGI. JANI BASHA</t>
  </si>
  <si>
    <t>222642 -08642</t>
  </si>
  <si>
    <t>00391A0587</t>
  </si>
  <si>
    <t>SREENIVAS AVANIGADDA</t>
  </si>
  <si>
    <t>239106-08644</t>
  </si>
  <si>
    <t>00391A0589</t>
  </si>
  <si>
    <t>HARIKRISHNA .Y</t>
  </si>
  <si>
    <t>01395A0502</t>
  </si>
  <si>
    <t>KIRAN KUMAR VANGARA</t>
  </si>
  <si>
    <t>08644 - 231170</t>
  </si>
  <si>
    <t>01395A0503</t>
  </si>
  <si>
    <t>PAVAN KUMAR POLYSETTY</t>
  </si>
  <si>
    <t>08593-54554(PP)</t>
  </si>
  <si>
    <t>01395A0504</t>
  </si>
  <si>
    <t>RAMBABU KODATI</t>
  </si>
  <si>
    <t>08659 - 22933</t>
  </si>
  <si>
    <t>01395A0505</t>
  </si>
  <si>
    <t>SANKAR JONNAKUTI</t>
  </si>
  <si>
    <t>08869 - 252813</t>
  </si>
  <si>
    <t>01395A0507</t>
  </si>
  <si>
    <t>GEETHA CHOUDARY. CH</t>
  </si>
  <si>
    <t>08643 - 243611</t>
  </si>
  <si>
    <t>01395A0508</t>
  </si>
  <si>
    <t>KUSUMA.A</t>
  </si>
  <si>
    <t>01395A0509</t>
  </si>
  <si>
    <t>UDAY BHASKAR KONDA</t>
  </si>
  <si>
    <t>08659- 223020</t>
  </si>
  <si>
    <t>99391A0517</t>
  </si>
  <si>
    <t>LAKSHMI NARAYANA YAMARTHY</t>
  </si>
  <si>
    <t>00391A0515</t>
  </si>
  <si>
    <t>HARISH CHOWDARY.G</t>
  </si>
  <si>
    <t>0863-2236800</t>
  </si>
  <si>
    <t>harishcg007.yahoo.com</t>
  </si>
  <si>
    <t>00391A0540</t>
  </si>
  <si>
    <t>RAJESH.B</t>
  </si>
  <si>
    <t>00391A0547</t>
  </si>
  <si>
    <t>SAILAJA.C</t>
  </si>
  <si>
    <t>sailu_venni@yahoo.com</t>
  </si>
  <si>
    <t>00391A0588</t>
  </si>
  <si>
    <t>PAVAN BAVANA</t>
  </si>
  <si>
    <t>01391A0501</t>
  </si>
  <si>
    <t>AMARENDRA. A</t>
  </si>
  <si>
    <t>-</t>
  </si>
  <si>
    <t>amar_asr@yahoo.co.in</t>
  </si>
  <si>
    <t>01391A0502</t>
  </si>
  <si>
    <t>ARCHANA. M</t>
  </si>
  <si>
    <t>kutti_archu@yahoo.com</t>
  </si>
  <si>
    <t>01391A0503</t>
  </si>
  <si>
    <t>CHAKRADHAR. T</t>
  </si>
  <si>
    <t>08648 - 275165</t>
  </si>
  <si>
    <t>chakri_1985@yahoo.co.in</t>
  </si>
  <si>
    <t>01391A0504</t>
  </si>
  <si>
    <t>EARNEST PAUL. I</t>
  </si>
  <si>
    <t>paulearnest2003@yahoo.com</t>
  </si>
  <si>
    <t>01391A0505</t>
  </si>
  <si>
    <t>ELIZABATH SUSAN. D</t>
  </si>
  <si>
    <t>2238488-0863</t>
  </si>
  <si>
    <t>elizabeth_susan@rediffmail.com</t>
  </si>
  <si>
    <t>01391A0506</t>
  </si>
  <si>
    <t>ESWARI. J</t>
  </si>
  <si>
    <t>0863-2237973</t>
  </si>
  <si>
    <t>eswari_jampuri@yahoo.com</t>
  </si>
  <si>
    <t>01391A0507</t>
  </si>
  <si>
    <t>GOUTHAM.P</t>
  </si>
  <si>
    <t>01391A0509</t>
  </si>
  <si>
    <t>KISHORE. S</t>
  </si>
  <si>
    <t>kishoresajja@rediffmail.com</t>
  </si>
  <si>
    <t>01391A0510</t>
  </si>
  <si>
    <t>MADHUKAR. M</t>
  </si>
  <si>
    <t>madhukar_raju@yahoo.co.in</t>
  </si>
  <si>
    <t>01391A0511</t>
  </si>
  <si>
    <t>MAHENDRA KIRAN. G</t>
  </si>
  <si>
    <t>01391A0512</t>
  </si>
  <si>
    <t>MOHIMA SHAIK</t>
  </si>
  <si>
    <t>2243036-0863</t>
  </si>
  <si>
    <t>meetmohima@yahoo.com</t>
  </si>
  <si>
    <t>01391A0513</t>
  </si>
  <si>
    <t>MURTHY. V.S.N</t>
  </si>
  <si>
    <t>08856-230618</t>
  </si>
  <si>
    <t>v_s_n@yahoo.com</t>
  </si>
  <si>
    <t>01391A0514</t>
  </si>
  <si>
    <t>NARENDRA. D</t>
  </si>
  <si>
    <t>narendra_a2k2@yahoo.com</t>
  </si>
  <si>
    <t>01391A0515</t>
  </si>
  <si>
    <t>NIKHILA. B</t>
  </si>
  <si>
    <t>08649 - 255325`</t>
  </si>
  <si>
    <t>01391A0516</t>
  </si>
  <si>
    <t>RAJESH. K</t>
  </si>
  <si>
    <t>prince_516@yahoo.com</t>
  </si>
  <si>
    <t>01391A0518</t>
  </si>
  <si>
    <t>RAVI KUMAR, G</t>
  </si>
  <si>
    <t>kumar_518@yahoo.com</t>
  </si>
  <si>
    <t>01391A0519</t>
  </si>
  <si>
    <t>SAMBI REDDY. T</t>
  </si>
  <si>
    <t>siva100100@rediffmail.com</t>
  </si>
  <si>
    <t>01391A0520</t>
  </si>
  <si>
    <t>SASI TAYARU. V</t>
  </si>
  <si>
    <t>958862 - 27113</t>
  </si>
  <si>
    <t>meena_plr@yahoo.co.in</t>
  </si>
  <si>
    <t>01391A0521</t>
  </si>
  <si>
    <t>SATYA VANI. G</t>
  </si>
  <si>
    <t>08644-230600</t>
  </si>
  <si>
    <t>coin_aytas1@yahoo.com</t>
  </si>
  <si>
    <t>01391A0522</t>
  </si>
  <si>
    <t>SOWJANYA. G</t>
  </si>
  <si>
    <t>239242-08644</t>
  </si>
  <si>
    <t>sowjanya_gurram@yahoo.co.in</t>
  </si>
  <si>
    <t>01391A0523</t>
  </si>
  <si>
    <t>SREEKANTH. N</t>
  </si>
  <si>
    <t>ram1984@yahoo.com</t>
  </si>
  <si>
    <t>01391A0524</t>
  </si>
  <si>
    <t>SIRIGHANDHA. D</t>
  </si>
  <si>
    <t>0866 - 2431406</t>
  </si>
  <si>
    <t>sirigandha_524@rediffmail.com</t>
  </si>
  <si>
    <t>01391A0525</t>
  </si>
  <si>
    <t>SRIKANTH. G</t>
  </si>
  <si>
    <t>278403 -08648</t>
  </si>
  <si>
    <t>01391A0526</t>
  </si>
  <si>
    <t>SUDHA KISHORE. R</t>
  </si>
  <si>
    <t>232959-08645</t>
  </si>
  <si>
    <t>01391A0527</t>
  </si>
  <si>
    <t>SURESH BABU. S</t>
  </si>
  <si>
    <t>josh_josh170@yahoo.co.in</t>
  </si>
  <si>
    <t>01391A0528</t>
  </si>
  <si>
    <t>SURESH KRISHNA. V</t>
  </si>
  <si>
    <t>08644 - 258207</t>
  </si>
  <si>
    <t>sk_528@yahoo.com</t>
  </si>
  <si>
    <t>01391A0529</t>
  </si>
  <si>
    <t>TEJESWARA RAO. B</t>
  </si>
  <si>
    <t>08942-229443</t>
  </si>
  <si>
    <t>tej_binnada@yahoo.com</t>
  </si>
  <si>
    <t>01391A0530</t>
  </si>
  <si>
    <t>VIRITHA. B</t>
  </si>
  <si>
    <t>2242307-0863</t>
  </si>
  <si>
    <t>cos_viritha@yahoo.co.in</t>
  </si>
  <si>
    <t>01391A0531</t>
  </si>
  <si>
    <t>SUHAIL AHMAD</t>
  </si>
  <si>
    <t>suhail_ahmed531@yahoo.com</t>
  </si>
  <si>
    <t>01391A0532</t>
  </si>
  <si>
    <t>AJAY KUMAR. K</t>
  </si>
  <si>
    <t>ajay_532@rediffmail.com</t>
  </si>
  <si>
    <t>01391A0533</t>
  </si>
  <si>
    <t>ANANTHA VENU GOPAL S</t>
  </si>
  <si>
    <t>08924-224408</t>
  </si>
  <si>
    <t>venugopalsripada@yahoo.com</t>
  </si>
  <si>
    <t>01391A0534</t>
  </si>
  <si>
    <t>ANIL KUMAR. G</t>
  </si>
  <si>
    <t>08643 - 244430</t>
  </si>
  <si>
    <t>anil_gavini@yahoo.co.in</t>
  </si>
  <si>
    <t>01391A0537</t>
  </si>
  <si>
    <t>C.J.V. KRISHNA</t>
  </si>
  <si>
    <t>0863 - 234106</t>
  </si>
  <si>
    <t>jagannath_cv@yahoo.com</t>
  </si>
  <si>
    <t>01391A0538</t>
  </si>
  <si>
    <t>HARIPRIYA. C</t>
  </si>
  <si>
    <t>0863 - 2234 106</t>
  </si>
  <si>
    <t>hari_priya_c@yahoo.com</t>
  </si>
  <si>
    <t>01391A0539</t>
  </si>
  <si>
    <t>HIMA BINDU AKURATHI</t>
  </si>
  <si>
    <t>hima_a14@yahoo.com</t>
  </si>
  <si>
    <t>01391A0540</t>
  </si>
  <si>
    <t>INDIRA PRIYA DARSHINI. J</t>
  </si>
  <si>
    <t>0863-25588234</t>
  </si>
  <si>
    <t>01391A0541</t>
  </si>
  <si>
    <t>KABEER AHMAD</t>
  </si>
  <si>
    <t>0863 - 229449</t>
  </si>
  <si>
    <t>01391A0542</t>
  </si>
  <si>
    <t>KARTHIKA. K</t>
  </si>
  <si>
    <t>98492 73183</t>
  </si>
  <si>
    <t>karthika_angle@yahoo.co.in</t>
  </si>
  <si>
    <t>01391A0544</t>
  </si>
  <si>
    <t>TRINADH. S</t>
  </si>
  <si>
    <t>01391A0545</t>
  </si>
  <si>
    <t>LAKSHMI PADMAJA. N</t>
  </si>
  <si>
    <t>padmaja_comps@yahoo.com</t>
  </si>
  <si>
    <t>01391A0546</t>
  </si>
  <si>
    <t>MAHESH. G</t>
  </si>
  <si>
    <t>0863-2243912</t>
  </si>
  <si>
    <t>gattu -mahesh@rediffmail.com</t>
  </si>
  <si>
    <t>01391A0547</t>
  </si>
  <si>
    <t>MANASA. D</t>
  </si>
  <si>
    <t>0863 - 2234122</t>
  </si>
  <si>
    <t>manasa_daggubati@yahoo.co.in</t>
  </si>
  <si>
    <t>01391A0548</t>
  </si>
  <si>
    <t>MOHAN RAM SAI. G</t>
  </si>
  <si>
    <t>0866-2540895</t>
  </si>
  <si>
    <t>mohanramsai@hotmail.com</t>
  </si>
  <si>
    <t>01391A0549</t>
  </si>
  <si>
    <t>NAGA DIVYA. A</t>
  </si>
  <si>
    <t>08645-241027</t>
  </si>
  <si>
    <t>hemu_49@yahoo.co.in</t>
  </si>
  <si>
    <t>01391A0550</t>
  </si>
  <si>
    <t>NARENDRA. A</t>
  </si>
  <si>
    <t>08745 - 256211</t>
  </si>
  <si>
    <t>narendra_amirineni@yahoo.co.in</t>
  </si>
  <si>
    <t>current status</t>
  </si>
  <si>
    <t>mobile number</t>
  </si>
  <si>
    <t>location</t>
  </si>
  <si>
    <t>02391A0501</t>
  </si>
  <si>
    <t>ADITYA KUMAR VEMULA</t>
  </si>
  <si>
    <t>02391A0502</t>
  </si>
  <si>
    <t>ARUNA MANYAM</t>
  </si>
  <si>
    <t>02391A0503</t>
  </si>
  <si>
    <t>BALAKRISHNA YAGANTI</t>
  </si>
  <si>
    <t>balakrishnayaganti@yahoo.com</t>
  </si>
  <si>
    <t>02391A0504</t>
  </si>
  <si>
    <t>BHARGAVA PHANI KANDULA</t>
  </si>
  <si>
    <t>02391A0505</t>
  </si>
  <si>
    <t>BHARGAVI NAMEPALLI</t>
  </si>
  <si>
    <t>9703745877        (0)9986771478</t>
  </si>
  <si>
    <t>02391A0506</t>
  </si>
  <si>
    <t>CHAITANYA YELURI</t>
  </si>
  <si>
    <t>220557-08644</t>
  </si>
  <si>
    <t>02391A0508</t>
  </si>
  <si>
    <t>DIVYA SARANU</t>
  </si>
  <si>
    <t>244234(08643)    9989144234</t>
  </si>
  <si>
    <t>saranudivya@gmail.com</t>
  </si>
  <si>
    <t>02391A0509</t>
  </si>
  <si>
    <t>GNANA PRATAP VASIREDDY</t>
  </si>
  <si>
    <t>08643-244234</t>
  </si>
  <si>
    <t>02391A0510</t>
  </si>
  <si>
    <t>HARI NARAYANA ORUGANTI</t>
  </si>
  <si>
    <t>08644 - 254225</t>
  </si>
  <si>
    <t>02391A0511</t>
  </si>
  <si>
    <t>INDIRA PRIYA DARSINI.M</t>
  </si>
  <si>
    <t>02391A0512</t>
  </si>
  <si>
    <t>JAYA PRAKASH KAMBAMPATY</t>
  </si>
  <si>
    <t>02391A0513</t>
  </si>
  <si>
    <t>KARTHEEK BOMMA REDDY</t>
  </si>
  <si>
    <t>02391A0515</t>
  </si>
  <si>
    <t>KISHORE KUMAR DODDI</t>
  </si>
  <si>
    <t>91-9886393948</t>
  </si>
  <si>
    <t>02391A0516</t>
  </si>
  <si>
    <t>LAKSHMI PAVANI CHERUKURI</t>
  </si>
  <si>
    <t>02391A0517</t>
  </si>
  <si>
    <t>MANOJ KUMAR MANDA</t>
  </si>
  <si>
    <t>02391A0518</t>
  </si>
  <si>
    <t>MANOSHA DOGUPARTHI</t>
  </si>
  <si>
    <t>0863-2244797</t>
  </si>
  <si>
    <t>02391A0519</t>
  </si>
  <si>
    <t>MASTHAN VALI SHAIK</t>
  </si>
  <si>
    <t>0863-2251454</t>
  </si>
  <si>
    <t>02391A0520</t>
  </si>
  <si>
    <t>MMKS CHAKRAVARTHY. K</t>
  </si>
  <si>
    <t>02391A0522</t>
  </si>
  <si>
    <t>MYTHRI GODAVARTHI</t>
  </si>
  <si>
    <t>02391A0523</t>
  </si>
  <si>
    <t>N.SOUJANYA VALLABHANENI</t>
  </si>
  <si>
    <t>ns.vallabhaneni2tcs.com</t>
  </si>
  <si>
    <t>02391A0524</t>
  </si>
  <si>
    <t>NAGA RAVI KUMAR BHAVIRISETTY</t>
  </si>
  <si>
    <t>0863-2240896</t>
  </si>
  <si>
    <t>02391A0525</t>
  </si>
  <si>
    <t>NAGA SAI LAKSHMI PAVULURI</t>
  </si>
  <si>
    <t>0863-2253016</t>
  </si>
  <si>
    <t>02391A0526</t>
  </si>
  <si>
    <t>NANDA KISHORE YARRAGUNTLA</t>
  </si>
  <si>
    <t>0863-2220899</t>
  </si>
  <si>
    <t>02391A0527</t>
  </si>
  <si>
    <t>NARESH KONDETI</t>
  </si>
  <si>
    <t>02391A0528</t>
  </si>
  <si>
    <t>NARESH KUMAR YANUMALLA</t>
  </si>
  <si>
    <t>02391A0529</t>
  </si>
  <si>
    <t>NAVEEN KUMAR GOUD K</t>
  </si>
  <si>
    <t>(004)369910360362</t>
  </si>
  <si>
    <t>02391A0530</t>
  </si>
  <si>
    <t>PAVAN KUMAR DUDDUPADI</t>
  </si>
  <si>
    <t>0863-258208</t>
  </si>
  <si>
    <t>pavankumar_foryou2yahoo.co.in</t>
  </si>
  <si>
    <t>02391A0531</t>
  </si>
  <si>
    <t>PHANI SUDHEER ADUSUMILLI</t>
  </si>
  <si>
    <t>08644-224013</t>
  </si>
  <si>
    <t>02391A0533</t>
  </si>
  <si>
    <t>SWATHI NADIMPALLI</t>
  </si>
  <si>
    <t>02391A0534</t>
  </si>
  <si>
    <t>PREMCHAND JALADI</t>
  </si>
  <si>
    <t>08644-223516</t>
  </si>
  <si>
    <t>02391A0535</t>
  </si>
  <si>
    <t>RAJENDRA KONDAVEETI</t>
  </si>
  <si>
    <t>08644-240366</t>
  </si>
  <si>
    <t>02391A0536</t>
  </si>
  <si>
    <t>RAJESH KUMAR JAIN</t>
  </si>
  <si>
    <t>02391A0537</t>
  </si>
  <si>
    <t>RAJESH KURRA</t>
  </si>
  <si>
    <t>02391A0538</t>
  </si>
  <si>
    <t>RANGA BHUPAL REDDY.G</t>
  </si>
  <si>
    <t>(0)9986024257</t>
  </si>
  <si>
    <t>02391A0539</t>
  </si>
  <si>
    <t>REBCA MAKAM</t>
  </si>
  <si>
    <t>02391A0540</t>
  </si>
  <si>
    <t>GOWTHAMAKUMAR RAVULA</t>
  </si>
  <si>
    <t>02391A0541</t>
  </si>
  <si>
    <t>SASIDHAR ALURI</t>
  </si>
  <si>
    <t>02391A0542</t>
  </si>
  <si>
    <t>SATHYANARAYANA CHEETIRALA</t>
  </si>
  <si>
    <t>02391A0543</t>
  </si>
  <si>
    <t>N.V.S. PRAVEEN PERUMALLA</t>
  </si>
  <si>
    <t>02391A0544</t>
  </si>
  <si>
    <t>SHAHANAZ BEGUM.MOHAMMED</t>
  </si>
  <si>
    <t>02391A0545</t>
  </si>
  <si>
    <t>SOWJANYA BAPATLA</t>
  </si>
  <si>
    <t>02391A0546</t>
  </si>
  <si>
    <t>SRI ROOPA PENUMUTCHU</t>
  </si>
  <si>
    <t>02391A0547</t>
  </si>
  <si>
    <t>JAGADEESH JINKA</t>
  </si>
  <si>
    <t>02391A0548</t>
  </si>
  <si>
    <t>BANDA SRINIVASA RAO</t>
  </si>
  <si>
    <t>02391A0549</t>
  </si>
  <si>
    <t>SUMANA KONDASANI</t>
  </si>
  <si>
    <t>02391A0550</t>
  </si>
  <si>
    <t>SURENDRA AMARTHALURI</t>
  </si>
  <si>
    <t>asdsuri2yahoo.co.in</t>
  </si>
  <si>
    <t>02391A0551</t>
  </si>
  <si>
    <t>SUSRUTHA LANKIREDDY</t>
  </si>
  <si>
    <t>02391A0552</t>
  </si>
  <si>
    <t>SWARNA LATHA PALLEKONDA</t>
  </si>
  <si>
    <t>02391A0553</t>
  </si>
  <si>
    <t>JAHNAVI BURUGUPALLI</t>
  </si>
  <si>
    <t>0863-2232881</t>
  </si>
  <si>
    <t>02391A0555</t>
  </si>
  <si>
    <t>V.RAJESH LINGAMALLU</t>
  </si>
  <si>
    <t>2225114(0863)     9989870810</t>
  </si>
  <si>
    <t>02391A0556</t>
  </si>
  <si>
    <t>V.SRIKANTH DAGGUBATI</t>
  </si>
  <si>
    <t>040-3006858</t>
  </si>
  <si>
    <t>02391A0557</t>
  </si>
  <si>
    <t>VANI MANJULA.M</t>
  </si>
  <si>
    <t>02391A0558</t>
  </si>
  <si>
    <t>VELANGI MARI</t>
  </si>
  <si>
    <t>02391A0559</t>
  </si>
  <si>
    <t>VENKATA AMAR KASETTI</t>
  </si>
  <si>
    <t>02391A0561</t>
  </si>
  <si>
    <t>PHANI RAMA GOPALA DEEPAK K</t>
  </si>
  <si>
    <t>02391A0562</t>
  </si>
  <si>
    <t>VENKATA SASIKALA SANDU</t>
  </si>
  <si>
    <t>02391A0563</t>
  </si>
  <si>
    <t>VENKATA VINAY KUMAR.P</t>
  </si>
  <si>
    <t>02391A0564</t>
  </si>
  <si>
    <t>VENKATESWARAMMA THAVVA</t>
  </si>
  <si>
    <t>02391A0565</t>
  </si>
  <si>
    <t>ANIL KUMAR CHANDOLU</t>
  </si>
  <si>
    <t>02391A0567</t>
  </si>
  <si>
    <t>VIJAYALAKSHMI MENDEM</t>
  </si>
  <si>
    <t>02391A0569</t>
  </si>
  <si>
    <t>HARISH BAER</t>
  </si>
  <si>
    <t>02391A0571</t>
  </si>
  <si>
    <t>SATYAM SOMA</t>
  </si>
  <si>
    <t>02391A0575</t>
  </si>
  <si>
    <t>SANTHOSH REDDY MANAM</t>
  </si>
  <si>
    <t>505-227-3268</t>
  </si>
  <si>
    <t>santoshreddymanam@yahoo.com</t>
  </si>
  <si>
    <t>02391A0576</t>
  </si>
  <si>
    <t>SRINIVASA REDDY NALLAMALA</t>
  </si>
  <si>
    <t>(0)9944058817</t>
  </si>
  <si>
    <t>02391A0578</t>
  </si>
  <si>
    <t>KISHORE REDDY KONDA</t>
  </si>
  <si>
    <t>02391A0579</t>
  </si>
  <si>
    <t>ANUSHA CHINTA</t>
  </si>
  <si>
    <t>02391A0580</t>
  </si>
  <si>
    <t>SUSHMA NISSANKARA RAO</t>
  </si>
  <si>
    <t>02391A0581</t>
  </si>
  <si>
    <t>KAMALA GAJAVALLI</t>
  </si>
  <si>
    <t>02391A0582</t>
  </si>
  <si>
    <t>LAKSHMI NIHARIKA PALADUGU</t>
  </si>
  <si>
    <t>02391A0583</t>
  </si>
  <si>
    <t>M.V.N.SANJEEV KUMAR</t>
  </si>
  <si>
    <t>02391A0585</t>
  </si>
  <si>
    <t>VENKATA SRINIVAS KOTHA</t>
  </si>
  <si>
    <t>02391A0586</t>
  </si>
  <si>
    <t>MUSALA REDDY AVUDURI</t>
  </si>
  <si>
    <t>02391A0587</t>
  </si>
  <si>
    <t>VIJAY SARADHI PRATURI</t>
  </si>
  <si>
    <t>03395A0501</t>
  </si>
  <si>
    <t>SHAIK ALTAF HUSSAIN</t>
  </si>
  <si>
    <t>03395A0502</t>
  </si>
  <si>
    <t>UMAMAHESWARI.N</t>
  </si>
  <si>
    <t>03395A0503</t>
  </si>
  <si>
    <t>MOHAN KRISHNA KOTA</t>
  </si>
  <si>
    <t>03395A0504</t>
  </si>
  <si>
    <t>AMRUTHA RAO DOPPALAPUDI</t>
  </si>
  <si>
    <t>03395A0505</t>
  </si>
  <si>
    <t>SUREKHA GUDDATI</t>
  </si>
  <si>
    <t>03395A0506</t>
  </si>
  <si>
    <t>JAYALAKSHMI.N</t>
  </si>
  <si>
    <t>03395A0507</t>
  </si>
  <si>
    <t>LINGALA RAJASEKHAR</t>
  </si>
  <si>
    <t>03395A0508</t>
  </si>
  <si>
    <t>K. SAMBASIVA REDDY</t>
  </si>
  <si>
    <t>03395A0509</t>
  </si>
  <si>
    <t>CH.HARIPRASAD</t>
  </si>
  <si>
    <t>01391A0552</t>
  </si>
  <si>
    <t>L PREM SAICHAND TALLAM</t>
  </si>
  <si>
    <t>(011)6183035728</t>
  </si>
  <si>
    <t>01391A0535</t>
  </si>
  <si>
    <t>CHALLA.BHARGAV BABU</t>
  </si>
  <si>
    <t>9985325555         9291500599         9393090909</t>
  </si>
  <si>
    <t>01391A0556</t>
  </si>
  <si>
    <t>P.Harish</t>
  </si>
  <si>
    <t>08813-231393</t>
  </si>
  <si>
    <t>00391A0510</t>
  </si>
  <si>
    <t>Daisy Mamatha</t>
  </si>
  <si>
    <t>c</t>
  </si>
  <si>
    <t>02391A0554</t>
  </si>
  <si>
    <t>UJJWALA INAMPUDI</t>
  </si>
  <si>
    <t>03391A0501</t>
  </si>
  <si>
    <t>AAMANI ALAHARI</t>
  </si>
  <si>
    <t>03391A0502</t>
  </si>
  <si>
    <t>ANITHA DEEPTHI DASARI</t>
  </si>
  <si>
    <t>03391A0503</t>
  </si>
  <si>
    <t>ARUNIMA. KATRAGADDA</t>
  </si>
  <si>
    <t>03391A0504</t>
  </si>
  <si>
    <t>BALA KUMAR NAIK NALAVAT</t>
  </si>
  <si>
    <t>03391A0506</t>
  </si>
  <si>
    <t>CHANDRA SEKHAR KADALI</t>
  </si>
  <si>
    <t>08644-277060</t>
  </si>
  <si>
    <t>03391A0507</t>
  </si>
  <si>
    <t>CHANDRA SEKHAR. R</t>
  </si>
  <si>
    <t>03391A0508</t>
  </si>
  <si>
    <t>ESWARI RACHAVULA</t>
  </si>
  <si>
    <t>03391A0509</t>
  </si>
  <si>
    <t>GEETHA NARRA</t>
  </si>
  <si>
    <t>0863-2354048</t>
  </si>
  <si>
    <t>03391A0510</t>
  </si>
  <si>
    <t>GIRIJA KARRA</t>
  </si>
  <si>
    <t>03391A0511</t>
  </si>
  <si>
    <t>HEMA CHANDAR MUKKAMALA</t>
  </si>
  <si>
    <t>232941-08645</t>
  </si>
  <si>
    <t>03391A0512</t>
  </si>
  <si>
    <t>HEMA RANGARAJAN</t>
  </si>
  <si>
    <t>03391A0513</t>
  </si>
  <si>
    <t>JAGADEESH REDDY YAKKANTI</t>
  </si>
  <si>
    <t>08643-236532</t>
  </si>
  <si>
    <t>03391A0514</t>
  </si>
  <si>
    <t>JAYASREE. NUKALA</t>
  </si>
  <si>
    <t>03391A0515</t>
  </si>
  <si>
    <t>JHANSI LAKSHMI POTHARLANKA</t>
  </si>
  <si>
    <t>03391A0516</t>
  </si>
  <si>
    <t>JOPSON J JOSEPH</t>
  </si>
  <si>
    <t>03391A0517</t>
  </si>
  <si>
    <t>KEERTHICHANDRA VAKICHARLA</t>
  </si>
  <si>
    <t>3293030-0863</t>
  </si>
  <si>
    <t>03391A0518</t>
  </si>
  <si>
    <t>KIRAN KUMAR LALAM</t>
  </si>
  <si>
    <t>03391A0519</t>
  </si>
  <si>
    <t>LAKSHMI NARAYANA KODALI</t>
  </si>
  <si>
    <t>03391A0520</t>
  </si>
  <si>
    <t>LAKSHMI SIRISHA GADDAM</t>
  </si>
  <si>
    <t>0863-2787088</t>
  </si>
  <si>
    <t>03391A0521</t>
  </si>
  <si>
    <t>NAGA KUMARI VUYYURU</t>
  </si>
  <si>
    <t>08671-223658</t>
  </si>
  <si>
    <t>03391A0523</t>
  </si>
  <si>
    <t>NARAYANA REDDY THUMU</t>
  </si>
  <si>
    <t>08407-242041</t>
  </si>
  <si>
    <t>03391A0524</t>
  </si>
  <si>
    <t>NAVEEN KUMAR IRUKULAPATI</t>
  </si>
  <si>
    <t>0863-6450710</t>
  </si>
  <si>
    <t>03391A0525</t>
  </si>
  <si>
    <t>RAGHAVENDRA KUMAR SIDDANATHI</t>
  </si>
  <si>
    <t>0866-2535903</t>
  </si>
  <si>
    <t>03391A0526</t>
  </si>
  <si>
    <t>RAJA NARENDRA MUNAGALA</t>
  </si>
  <si>
    <t>0863-2350560</t>
  </si>
  <si>
    <t>03391A0529</t>
  </si>
  <si>
    <t>S.R. SARANYA MAREMALLA</t>
  </si>
  <si>
    <t>0863-2224383</t>
  </si>
  <si>
    <t>03391A0530</t>
  </si>
  <si>
    <t>S.R.GAYATRI PEDDIBHOTLA</t>
  </si>
  <si>
    <t>08644-225933</t>
  </si>
  <si>
    <t>03391A0532</t>
  </si>
  <si>
    <t>SAILAJA CHINTHALAPATI</t>
  </si>
  <si>
    <t>08689-228599</t>
  </si>
  <si>
    <t>03391A0533</t>
  </si>
  <si>
    <t>SARATH CHANDRA J</t>
  </si>
  <si>
    <t>03391A0534</t>
  </si>
  <si>
    <t>SATYAJI.LINGAMANENI</t>
  </si>
  <si>
    <t>03391A0535</t>
  </si>
  <si>
    <t>SIVA KRISHNA CHEBROLU</t>
  </si>
  <si>
    <t>03391A0536</t>
  </si>
  <si>
    <t>SRAVANTHI CHOWDARY MYNENI</t>
  </si>
  <si>
    <t>0863-2244226</t>
  </si>
  <si>
    <t>03391A0537</t>
  </si>
  <si>
    <t>SREEKANTH MELLACHERUVU</t>
  </si>
  <si>
    <t>0863-2243697</t>
  </si>
  <si>
    <t>03391A0539</t>
  </si>
  <si>
    <t>SRIKANTH. DONAVALLI</t>
  </si>
  <si>
    <t>03391A0540</t>
  </si>
  <si>
    <t>SRILAKSHMI JALADI</t>
  </si>
  <si>
    <t>08644-225755</t>
  </si>
  <si>
    <t>03391A0541</t>
  </si>
  <si>
    <t>SRILAKSHMI NEERUMALLA</t>
  </si>
  <si>
    <t>0863-2239747</t>
  </si>
  <si>
    <t>03391A0542</t>
  </si>
  <si>
    <t>SUDHAKAR MANNEPALLI</t>
  </si>
  <si>
    <t>03391A0543</t>
  </si>
  <si>
    <t>SUDHAKAR. PALADUGU</t>
  </si>
  <si>
    <t>03391A0544</t>
  </si>
  <si>
    <t>SUJEEV SUNDEEP KONATHAM</t>
  </si>
  <si>
    <t>03391A0545</t>
  </si>
  <si>
    <t>TEJA. RAPARLA</t>
  </si>
  <si>
    <t>03391A0546</t>
  </si>
  <si>
    <t>THEJASWINI KODALI</t>
  </si>
  <si>
    <t>08644-227788</t>
  </si>
  <si>
    <t>03391A0548</t>
  </si>
  <si>
    <t>USHA KIRAN KUMAR MADIVADA</t>
  </si>
  <si>
    <t>03391A0549</t>
  </si>
  <si>
    <t>ANIL KUMAR NALLURI</t>
  </si>
  <si>
    <t>08643-252461</t>
  </si>
  <si>
    <t>03391A0550</t>
  </si>
  <si>
    <t>VARUN KUMAR VELLANKI</t>
  </si>
  <si>
    <t>03391A0552</t>
  </si>
  <si>
    <t>VENKATA SANDEEP TAVVA</t>
  </si>
  <si>
    <t>0863-2216718</t>
  </si>
  <si>
    <t>03391A0553</t>
  </si>
  <si>
    <t>VENKATA SUBBAMMA KAMMELA</t>
  </si>
  <si>
    <t>08644 - 271115</t>
  </si>
  <si>
    <t>03391A0554</t>
  </si>
  <si>
    <t>VENKATESWARA RAO MUVVA</t>
  </si>
  <si>
    <t>0863-2261286</t>
  </si>
  <si>
    <t>02391A0521</t>
  </si>
  <si>
    <t>MURALI KRISHNA NANGEDDA</t>
  </si>
  <si>
    <t>08644-251513</t>
  </si>
  <si>
    <t>02391A0566</t>
  </si>
  <si>
    <t>VIJAY SAI BILLA</t>
  </si>
  <si>
    <t>02391A0570</t>
  </si>
  <si>
    <t>KRUPA SUSMITHA KANDAVALLI</t>
  </si>
  <si>
    <t>03391A0556</t>
  </si>
  <si>
    <t>VIJAYA SANTHI YARRA</t>
  </si>
  <si>
    <t>08644-222550</t>
  </si>
  <si>
    <t>03391A0557</t>
  </si>
  <si>
    <t>VIJAYALAKSHMI POTTURI</t>
  </si>
  <si>
    <t>0863-23266910</t>
  </si>
  <si>
    <t>03391A0559</t>
  </si>
  <si>
    <t>RATNA KUMAR BHEMALLA</t>
  </si>
  <si>
    <t>08644-233469</t>
  </si>
  <si>
    <t>03391A0560</t>
  </si>
  <si>
    <t>B.SIVA PRASAD TALASILA</t>
  </si>
  <si>
    <t>0863-2253239</t>
  </si>
  <si>
    <t>03391A0562</t>
  </si>
  <si>
    <t>CHANDI PRIYA VEMULAPALLI</t>
  </si>
  <si>
    <t>08644-228757</t>
  </si>
  <si>
    <t>03391A0564</t>
  </si>
  <si>
    <t>GOWTHAM REDDY TIRUMALA REDDY</t>
  </si>
  <si>
    <t>0863-2353377</t>
  </si>
  <si>
    <t>03391A0566</t>
  </si>
  <si>
    <t>JYOTHI AVULAMANDA</t>
  </si>
  <si>
    <t>03391A0567</t>
  </si>
  <si>
    <t>KRANTHI KIRAN TUPAKULA</t>
  </si>
  <si>
    <t>03391A0568</t>
  </si>
  <si>
    <t>NAGA JAYA KIRAN NAGUMOUTHU</t>
  </si>
  <si>
    <t>0863-2287344</t>
  </si>
  <si>
    <t>03391A0569</t>
  </si>
  <si>
    <t>NARESH PINNAMANENI</t>
  </si>
  <si>
    <t>08644-229627</t>
  </si>
  <si>
    <t>03391A0570</t>
  </si>
  <si>
    <t>PRAVEEN DODDA</t>
  </si>
  <si>
    <t>03391A0571</t>
  </si>
  <si>
    <t>R. CH. SEKHAR MUKKAMALA</t>
  </si>
  <si>
    <t>0863-2229519</t>
  </si>
  <si>
    <t>03391A0572</t>
  </si>
  <si>
    <t>SATISH BABU MALLADI</t>
  </si>
  <si>
    <t>03391A0573</t>
  </si>
  <si>
    <t>RAJESH MANNAM</t>
  </si>
  <si>
    <t>03391A0574</t>
  </si>
  <si>
    <t>RAVI TEJA. YADLAPATI</t>
  </si>
  <si>
    <t>03391A0575</t>
  </si>
  <si>
    <t>SATEESH DAMPURI</t>
  </si>
  <si>
    <t>08644-277899</t>
  </si>
  <si>
    <t>03391A0576</t>
  </si>
  <si>
    <t>SESHU SINDHURI KOLAGANI</t>
  </si>
  <si>
    <t>08644-277119</t>
  </si>
  <si>
    <t>03391A0577</t>
  </si>
  <si>
    <t>SINDHURI JAJULA</t>
  </si>
  <si>
    <t>08644 - 234594</t>
  </si>
  <si>
    <t>03391A0578</t>
  </si>
  <si>
    <t>SIVAIAH BELLAM KONDA</t>
  </si>
  <si>
    <t>03391A0580</t>
  </si>
  <si>
    <t>SREE LAKSHMI KATTIKA</t>
  </si>
  <si>
    <t>9290090886, 277899</t>
  </si>
  <si>
    <t>03391A0582</t>
  </si>
  <si>
    <t>SRIKANTH NARISETTY</t>
  </si>
  <si>
    <t>08683-235005</t>
  </si>
  <si>
    <t>03391A0584</t>
  </si>
  <si>
    <t>SUBBA RAO KAMIENI</t>
  </si>
  <si>
    <t>03391A0585</t>
  </si>
  <si>
    <t>SUNEETHA CHEBROLU</t>
  </si>
  <si>
    <t>08644-2357600</t>
  </si>
  <si>
    <t>03391A0587</t>
  </si>
  <si>
    <t>VEERENDRA NALLAPANENI</t>
  </si>
  <si>
    <t>0863-2211082</t>
  </si>
  <si>
    <t>03391A0589</t>
  </si>
  <si>
    <t>PRADEEP KAJA</t>
  </si>
  <si>
    <t>08644 - 226637</t>
  </si>
  <si>
    <t>03391A0590</t>
  </si>
  <si>
    <t>SARAT CHAND MALLAMPATI</t>
  </si>
  <si>
    <t>0863-2258318</t>
  </si>
  <si>
    <t>03E91A0553</t>
  </si>
  <si>
    <t>V SWETHA</t>
  </si>
  <si>
    <t>08644-238730</t>
  </si>
  <si>
    <t>03L31A0515</t>
  </si>
  <si>
    <t>GOWTHAM K</t>
  </si>
  <si>
    <t>08761-281506</t>
  </si>
  <si>
    <t>04395A0501</t>
  </si>
  <si>
    <t>NAVEEN KUMAR. P</t>
  </si>
  <si>
    <t>04395A0503</t>
  </si>
  <si>
    <t>SRINIVASA RAO G</t>
  </si>
  <si>
    <t>04395A0504</t>
  </si>
  <si>
    <t>NAGA VEERA CHAKRAVARTHY</t>
  </si>
  <si>
    <t>04395A0505</t>
  </si>
  <si>
    <t>RAVI. B</t>
  </si>
  <si>
    <t>04395A0506</t>
  </si>
  <si>
    <t>JAYANTHI. CH</t>
  </si>
  <si>
    <t>04395A0507</t>
  </si>
  <si>
    <t>MADHUSUDHANA RAO D</t>
  </si>
  <si>
    <t>08644-271065</t>
  </si>
  <si>
    <t>04395A0508</t>
  </si>
  <si>
    <t>GOWRI SANKAR K</t>
  </si>
  <si>
    <t>08644-272038</t>
  </si>
  <si>
    <t>04395A0509</t>
  </si>
  <si>
    <t>VAMSEE KRISHNA Y</t>
  </si>
  <si>
    <t>0866 6594947</t>
  </si>
  <si>
    <t>03391A0583</t>
  </si>
  <si>
    <t>Srinivasa Rao Adapa</t>
  </si>
  <si>
    <t>04391A0501</t>
  </si>
  <si>
    <t>AJAY GUNTURU</t>
  </si>
  <si>
    <t>04391A0502</t>
  </si>
  <si>
    <t>AMARNATH REDDY SANKATI</t>
  </si>
  <si>
    <t>08647-255029/9885181132</t>
  </si>
  <si>
    <t>04391A0503</t>
  </si>
  <si>
    <t>APARNA RAVI</t>
  </si>
  <si>
    <t>04391A0504</t>
  </si>
  <si>
    <t>GOTTIPATI ASWANI KUMARI</t>
  </si>
  <si>
    <t>08647-275190
9440698103</t>
  </si>
  <si>
    <t>04391A0505</t>
  </si>
  <si>
    <t>KOMMURI BALAJI</t>
  </si>
  <si>
    <t>0863 - 2250943
9849526559</t>
  </si>
  <si>
    <t>04391A0506</t>
  </si>
  <si>
    <t>IGUTURI BHASKAR REDDY</t>
  </si>
  <si>
    <t>0863 - 2256955</t>
  </si>
  <si>
    <t>04391A0508</t>
  </si>
  <si>
    <t>DEEPAK MATTA</t>
  </si>
  <si>
    <t>0863 - 2246969          9966641508</t>
  </si>
  <si>
    <t>04391A0509</t>
  </si>
  <si>
    <t>HEMA NAYAK PATHULOTHU</t>
  </si>
  <si>
    <t>04391A0510</t>
  </si>
  <si>
    <t>KOTARI HEMAMBARA VAMSI KRISHNA</t>
  </si>
  <si>
    <t>04391A0511</t>
  </si>
  <si>
    <t>THULLIMILLI JAYACHAND</t>
  </si>
  <si>
    <t>9985526422        9703994496</t>
  </si>
  <si>
    <t>04391A0512</t>
  </si>
  <si>
    <t>BORRA KRISHNAKUMARI</t>
  </si>
  <si>
    <t>0863 - 2321237
9908231704</t>
  </si>
  <si>
    <t>04391A0513</t>
  </si>
  <si>
    <t>ADDA LAKSHMI SAILAJA</t>
  </si>
  <si>
    <t>0863 - 2245498     9703555938</t>
  </si>
  <si>
    <t>04391A0514</t>
  </si>
  <si>
    <t>LAKSHMI SUDHA KOWTHA</t>
  </si>
  <si>
    <t>0863 - 2230385     9966641487</t>
  </si>
  <si>
    <t>04391A0515</t>
  </si>
  <si>
    <t>LOKESH MORLA</t>
  </si>
  <si>
    <t>04391A0516</t>
  </si>
  <si>
    <t>MAHITHA PRIYANKA.P</t>
  </si>
  <si>
    <t>04391A0517</t>
  </si>
  <si>
    <t>SHAIK MOHAMMED HUSSAIN</t>
  </si>
  <si>
    <t>9985913139
9440262448</t>
  </si>
  <si>
    <t>hussimd2007@yahoo.com
hussimd2007@gmail.com</t>
  </si>
  <si>
    <t>04391A0518</t>
  </si>
  <si>
    <t>MOHANA NAGALAKSHMI MANDAVA</t>
  </si>
  <si>
    <t>08644-238923</t>
  </si>
  <si>
    <t>04391A0519</t>
  </si>
  <si>
    <t>NAGA BHARATH. CHIRRAVURI</t>
  </si>
  <si>
    <t>04391A0520</t>
  </si>
  <si>
    <t>NAGANJANA PALAPARTHI</t>
  </si>
  <si>
    <t>04391A0521</t>
  </si>
  <si>
    <t>NAGA RAMYA BONDALAPATI</t>
  </si>
  <si>
    <t>08404-272261</t>
  </si>
  <si>
    <t>04391A0522</t>
  </si>
  <si>
    <t>NARASIMHULA BALAYESU</t>
  </si>
  <si>
    <t>04391A0523</t>
  </si>
  <si>
    <t>KATNENI NARMADA</t>
  </si>
  <si>
    <t>04391A0524</t>
  </si>
  <si>
    <t>NAVYATHA SOMAVARAPU</t>
  </si>
  <si>
    <t>08644-229724
9959945942</t>
  </si>
  <si>
    <t>04391A0525</t>
  </si>
  <si>
    <t>MENDA NISCHAL KUMAR</t>
  </si>
  <si>
    <t>0863 - 2351668
9949494984</t>
  </si>
  <si>
    <t>04391A0526</t>
  </si>
  <si>
    <t>VARRA PRASANNA LAKSHMI</t>
  </si>
  <si>
    <t>0863 - 2237964     9705982899</t>
  </si>
  <si>
    <t>04391A0528</t>
  </si>
  <si>
    <t>R.R.SRIVATHSAVA.B</t>
  </si>
  <si>
    <t>0863 - 2326753         09008252894</t>
  </si>
  <si>
    <t>04391A0529</t>
  </si>
  <si>
    <t>RAJA SEKHARA REDDY YERUVA</t>
  </si>
  <si>
    <t>0863 - 2217662
9985253787</t>
  </si>
  <si>
    <t>04391A0530</t>
  </si>
  <si>
    <t>RAJESH. MEKATHOTI</t>
  </si>
  <si>
    <t>04391A0531</t>
  </si>
  <si>
    <t>E RAKESH</t>
  </si>
  <si>
    <t>_</t>
  </si>
  <si>
    <t>04391A0532</t>
  </si>
  <si>
    <t>RAMA CHANDRA REDDY.D</t>
  </si>
  <si>
    <t>04391A0533</t>
  </si>
  <si>
    <t>KOLAKALURI NIRMALA JYOTHI</t>
  </si>
  <si>
    <t>04391A0535</t>
  </si>
  <si>
    <t>RAMEEZ RAJA SHAIK</t>
  </si>
  <si>
    <t>04391A0536</t>
  </si>
  <si>
    <t>RAMYA MOVVA</t>
  </si>
  <si>
    <t>08644-239306           9000447848</t>
  </si>
  <si>
    <t>04391A0537</t>
  </si>
  <si>
    <t>N.S.S PRADEEP</t>
  </si>
  <si>
    <t>0863 - 2217010           9989479998</t>
  </si>
  <si>
    <t>04391A0538</t>
  </si>
  <si>
    <t>SAI DEEPAK. DASARI</t>
  </si>
  <si>
    <t>0863 - 2350877
9849097265            09902327638</t>
  </si>
  <si>
    <t>04391A0539</t>
  </si>
  <si>
    <t>SWARNA SAI KOUSIK</t>
  </si>
  <si>
    <t>04391A0540</t>
  </si>
  <si>
    <t>SANDEEP ATTALURI</t>
  </si>
  <si>
    <t>04391A0541</t>
  </si>
  <si>
    <t>GUNGU SANDEEP KUMAR</t>
  </si>
  <si>
    <t>9849107334
9441779598</t>
  </si>
  <si>
    <t>04391A0542</t>
  </si>
  <si>
    <t>SIVA KOTI REDDY SUNKARA</t>
  </si>
  <si>
    <t>0863 - 2262171
9963242197</t>
  </si>
  <si>
    <t>04391A0543</t>
  </si>
  <si>
    <t>KOLASANI. SRAVYA</t>
  </si>
  <si>
    <t>0863 - 2244829
98856172301</t>
  </si>
  <si>
    <t>04391A0544</t>
  </si>
  <si>
    <t>KOVI SRIVIDYA</t>
  </si>
  <si>
    <t>08592 - 246374
9985757736</t>
  </si>
  <si>
    <t>04391A0545</t>
  </si>
  <si>
    <t>SUBBARAO. SIRAM</t>
  </si>
  <si>
    <t>08594-236462
9985347947</t>
  </si>
  <si>
    <t>04391A0546</t>
  </si>
  <si>
    <t>MADEY SUMANTH BABU</t>
  </si>
  <si>
    <t>0863 - 2248511
9985231846</t>
  </si>
  <si>
    <t>04391A0547</t>
  </si>
  <si>
    <t>RACHABATTUNI SWARNA LATHA</t>
  </si>
  <si>
    <t>04391A0548</t>
  </si>
  <si>
    <t>SWATHI MOVVA</t>
  </si>
  <si>
    <t>08644-227785
9966227734</t>
  </si>
  <si>
    <t>04391A0549</t>
  </si>
  <si>
    <t>BATHULA SWETHA</t>
  </si>
  <si>
    <t>0863-2222217
9985371178</t>
  </si>
  <si>
    <t>04391A0550</t>
  </si>
  <si>
    <t>SWETHAJA. PRATHIGODUPU</t>
  </si>
  <si>
    <t>04391A0551</t>
  </si>
  <si>
    <t>M.V.N.S.KRISHNA</t>
  </si>
  <si>
    <t>04391A0552</t>
  </si>
  <si>
    <t>KUTTUR VAISHNAVI</t>
  </si>
  <si>
    <t>0863-2256496</t>
  </si>
  <si>
    <t>04391A0553</t>
  </si>
  <si>
    <t>ANANTHA VAMSI KRISHNA</t>
  </si>
  <si>
    <t>9985246494
08644-258348</t>
  </si>
  <si>
    <t>04391A0554</t>
  </si>
  <si>
    <t>VAMSI KRISHNA KOGANTI</t>
  </si>
  <si>
    <t>08644-258323
9885398827</t>
  </si>
  <si>
    <t>04391A0555</t>
  </si>
  <si>
    <t>VENKATA NAGA ANUSHA DHARA</t>
  </si>
  <si>
    <t>08644-226005</t>
  </si>
  <si>
    <t>04391A0556</t>
  </si>
  <si>
    <t>VENKATA RAMI REDDY CHINTAPALLI</t>
  </si>
  <si>
    <t>08649-241331
9885025812</t>
  </si>
  <si>
    <t>04391A0557</t>
  </si>
  <si>
    <t>VENKATA SURESH YARRA</t>
  </si>
  <si>
    <t>08644-221847</t>
  </si>
  <si>
    <t>04391A0558</t>
  </si>
  <si>
    <t>VIDYA SRAVANTHI DEVARASETTI</t>
  </si>
  <si>
    <t>04391A0559</t>
  </si>
  <si>
    <t>VINAY SUMANTHA REDDY .B</t>
  </si>
  <si>
    <t>0863 - 2355858
9885762627</t>
  </si>
  <si>
    <t>04391A0560</t>
  </si>
  <si>
    <t>YAMINI CHIRUMAMILLA</t>
  </si>
  <si>
    <t>04391A0561</t>
  </si>
  <si>
    <t>SHAIK. AMEER BASHA</t>
  </si>
  <si>
    <t>08645 - 289234 (pp)</t>
  </si>
  <si>
    <t>ameerbasha4u@gmail.com ameerbasha2u@yahoo.co.in</t>
  </si>
  <si>
    <t>04391A0562</t>
  </si>
  <si>
    <t>GERA ARUN BABU</t>
  </si>
  <si>
    <t>No Phone</t>
  </si>
  <si>
    <t>04391A0563</t>
  </si>
  <si>
    <t>ASWINI KUMAR POLISETTI</t>
  </si>
  <si>
    <t>04391A0564</t>
  </si>
  <si>
    <t>BALANJANEYULU KATURI</t>
  </si>
  <si>
    <t>0863 - 2212336</t>
  </si>
  <si>
    <t>04391A0565</t>
  </si>
  <si>
    <t>DIVYA TARAKA KARANAM</t>
  </si>
  <si>
    <t>08647-254724</t>
  </si>
  <si>
    <t>04391A0566</t>
  </si>
  <si>
    <t>HANNAH JOY. SAMUDRALA</t>
  </si>
  <si>
    <t>08644-226564</t>
  </si>
  <si>
    <t>04391A0567</t>
  </si>
  <si>
    <t>HARITHA VATTIKUTI</t>
  </si>
  <si>
    <t>04391A0568</t>
  </si>
  <si>
    <t>KRISHNA SRIVATSA. N</t>
  </si>
  <si>
    <t>0863 - 2326122</t>
  </si>
  <si>
    <t>04391A0569</t>
  </si>
  <si>
    <t>MADHU MOHAN REDDY DEVARAPALLI</t>
  </si>
  <si>
    <t>08647-244782</t>
  </si>
  <si>
    <t>04391A0570</t>
  </si>
  <si>
    <t>CHINTALA PRADEEP</t>
  </si>
  <si>
    <t>04391A0571</t>
  </si>
  <si>
    <t>SAGI RAJU RAGHU VARMA</t>
  </si>
  <si>
    <t>08689-228769
9441009755</t>
  </si>
  <si>
    <t>04391A0572</t>
  </si>
  <si>
    <t>KOMMINENI RAJ KIRAN</t>
  </si>
  <si>
    <t>04391A0573</t>
  </si>
  <si>
    <t>RAKESH BABU NALUKURTHY</t>
  </si>
  <si>
    <t>04391A0574</t>
  </si>
  <si>
    <t>V.S.N.V.S. SIVA PRASAD</t>
  </si>
  <si>
    <t>04391A0575</t>
  </si>
  <si>
    <t>SAMPATH KUMAR GANTA</t>
  </si>
  <si>
    <t>08676-235481
9985317656</t>
  </si>
  <si>
    <t>04391A0577</t>
  </si>
  <si>
    <t>ADEPU SANDHYA</t>
  </si>
  <si>
    <t>04391A0578</t>
  </si>
  <si>
    <t>YEDURURI SHOWRY CHANDRAKANTH REDDY</t>
  </si>
  <si>
    <t>0863 - 2235129
9985287401</t>
  </si>
  <si>
    <t>04391A0579</t>
  </si>
  <si>
    <t>GOVATHOTI SOBHA</t>
  </si>
  <si>
    <t>04391A0580</t>
  </si>
  <si>
    <t>KUMBHAM SREERAM KISHORE</t>
  </si>
  <si>
    <t>08644-231582
9396866167</t>
  </si>
  <si>
    <t>04391A0581</t>
  </si>
  <si>
    <t>AVUTHU SRINIVASA REDDY</t>
  </si>
  <si>
    <t>08644-252779</t>
  </si>
  <si>
    <t>04391A0582</t>
  </si>
  <si>
    <t>SRUTHI AYODHYA</t>
  </si>
  <si>
    <t>04391A0583</t>
  </si>
  <si>
    <t>DHULIPALLA SUDHEER</t>
  </si>
  <si>
    <t>04391A0584</t>
  </si>
  <si>
    <t>SUMEETH KUMAR JAIN</t>
  </si>
  <si>
    <t>08644-228014                        9966127744</t>
  </si>
  <si>
    <t>04391A0585</t>
  </si>
  <si>
    <t>SURYA VAMSI KONDABROLU</t>
  </si>
  <si>
    <t>08644-230312</t>
  </si>
  <si>
    <t>04391A0586</t>
  </si>
  <si>
    <t>MACHANI VAMSI KRISHNA</t>
  </si>
  <si>
    <t>04391A0587</t>
  </si>
  <si>
    <t>VENKATA NAGA PURNIMA D</t>
  </si>
  <si>
    <t>08644-234210
9849608393</t>
  </si>
  <si>
    <t>04391A0588</t>
  </si>
  <si>
    <t>VENKATESH KOMMINENI</t>
  </si>
  <si>
    <t>04391A0589</t>
  </si>
  <si>
    <t>VIJETHA RAO POKA</t>
  </si>
  <si>
    <t>04391A0590</t>
  </si>
  <si>
    <t>VISHNU VARDHAN VEDULA</t>
  </si>
  <si>
    <t>040-23810036
9849765763</t>
  </si>
  <si>
    <t>04731A0527</t>
  </si>
  <si>
    <t>PRIYANKA INKOLLU</t>
  </si>
  <si>
    <t>08644-223800
9441443422</t>
  </si>
  <si>
    <t>04771A0579</t>
  </si>
  <si>
    <t>SAMEERA NANNAPANENI</t>
  </si>
  <si>
    <t>08644-226193</t>
  </si>
  <si>
    <t>05395A0501</t>
  </si>
  <si>
    <t>Y MADHULIKA</t>
  </si>
  <si>
    <t>08644-224159</t>
  </si>
  <si>
    <t>05395A0502</t>
  </si>
  <si>
    <t>V ANUSHA</t>
  </si>
  <si>
    <t>05395A0503</t>
  </si>
  <si>
    <t>P NAVEEN KUMAR</t>
  </si>
  <si>
    <t>08644-255650</t>
  </si>
  <si>
    <t>05395A0504</t>
  </si>
  <si>
    <t>K KUMAR G</t>
  </si>
  <si>
    <t>08644-228816</t>
  </si>
  <si>
    <t>05395A0505</t>
  </si>
  <si>
    <t>CH CHIRANJEEVI</t>
  </si>
  <si>
    <t>05395A0506</t>
  </si>
  <si>
    <t>YALLAMATI PRAKASA RAO</t>
  </si>
  <si>
    <t>08644-246932</t>
  </si>
  <si>
    <t>05395A0507</t>
  </si>
  <si>
    <t>VENKATA MAHALAKSHMI N</t>
  </si>
  <si>
    <t>05395A0508</t>
  </si>
  <si>
    <t>K SANJEEVAIAH</t>
  </si>
  <si>
    <t>08645-281470</t>
  </si>
  <si>
    <t>05395A0509</t>
  </si>
  <si>
    <t>MOHMMAD FAYAZ SHAIK</t>
  </si>
  <si>
    <t>06391A05A0</t>
  </si>
  <si>
    <t>Pallapu Sri Lakshmi</t>
  </si>
  <si>
    <t>pallapu_srilakshmi@yahoo.co.in</t>
  </si>
  <si>
    <t>0863-2227199</t>
  </si>
  <si>
    <t>06391A0585</t>
  </si>
  <si>
    <t>KOSANA HARIKA</t>
  </si>
  <si>
    <t>harikacs06@yahoo.com</t>
  </si>
  <si>
    <t>001-2178014582</t>
  </si>
  <si>
    <t>06391A0593</t>
  </si>
  <si>
    <t>MOPARTHY SINDHURA</t>
  </si>
  <si>
    <t>sindhu_moparthy@yahoo.com</t>
  </si>
  <si>
    <t>001-3095508319</t>
  </si>
  <si>
    <t>06391A0584</t>
  </si>
  <si>
    <t>Koganti Vamsi Krishna</t>
  </si>
  <si>
    <t>001-5713352432</t>
  </si>
  <si>
    <t>06391A0587</t>
  </si>
  <si>
    <t>KURCHETI KRISHNA KIRAN</t>
  </si>
  <si>
    <t>krishnakiran66@gmail.com</t>
  </si>
  <si>
    <t>001-7853405171</t>
  </si>
  <si>
    <t>06391A0598</t>
  </si>
  <si>
    <t>Pakalapati Gnanadeep</t>
  </si>
  <si>
    <t>00447740165235</t>
  </si>
  <si>
    <t>06391A05B2</t>
  </si>
  <si>
    <t>Thota Seshu Babu</t>
  </si>
  <si>
    <t>07702536957</t>
  </si>
  <si>
    <t>06391A0503</t>
  </si>
  <si>
    <t>Aradyula Gopikrishna</t>
  </si>
  <si>
    <t>07736386621</t>
  </si>
  <si>
    <t>06391A0528</t>
  </si>
  <si>
    <t>Kunchala Madhu Babu</t>
  </si>
  <si>
    <t>madhucool_smile@yahoo.com</t>
  </si>
  <si>
    <t>07845801756</t>
  </si>
  <si>
    <t>06391A0513</t>
  </si>
  <si>
    <t>CHAGANTI RAJIV</t>
  </si>
  <si>
    <t>rajiv.e01@gmail.com</t>
  </si>
  <si>
    <t>08015129479</t>
  </si>
  <si>
    <t>06391A05A5</t>
  </si>
  <si>
    <t>Prathipati Susan Sowmya</t>
  </si>
  <si>
    <t>susan_sowmya@yahoo.co.in</t>
  </si>
  <si>
    <t>0863-2210164</t>
  </si>
  <si>
    <t>06391A0535</t>
  </si>
  <si>
    <t>NELLIBANDLA L N H BINDU</t>
  </si>
  <si>
    <t>bindujuly16@gmail.com</t>
  </si>
  <si>
    <t>0863-2212951</t>
  </si>
  <si>
    <t>06391A0538</t>
  </si>
  <si>
    <t>Padavala Pranavi</t>
  </si>
  <si>
    <t>0863-2222300</t>
  </si>
  <si>
    <t>06391A0544</t>
  </si>
  <si>
    <t>POTTI SARADA</t>
  </si>
  <si>
    <t>0863-2224525</t>
  </si>
  <si>
    <t>06391A0517</t>
  </si>
  <si>
    <t>Gogineni Raga Bandita</t>
  </si>
  <si>
    <t>0863-2233102</t>
  </si>
  <si>
    <t>06391A0506</t>
  </si>
  <si>
    <t>BANDIKALLA PRUDHVI</t>
  </si>
  <si>
    <t>b_prudhvi@yahoo.co.in</t>
  </si>
  <si>
    <t>0863-2244594</t>
  </si>
  <si>
    <t>06391A0516</t>
  </si>
  <si>
    <t>CHIGURUPATI KAVITHA</t>
  </si>
  <si>
    <t>0863-2292542</t>
  </si>
  <si>
    <t>06391A0521</t>
  </si>
  <si>
    <t>GOTTUMUKKALA GAYATRI</t>
  </si>
  <si>
    <t>gayathri_g12@yahoo.com</t>
  </si>
  <si>
    <t>0863-2351228</t>
  </si>
  <si>
    <t>06391A0575</t>
  </si>
  <si>
    <t>Gurrala Sandhya Rani</t>
  </si>
  <si>
    <t>0863-6952686</t>
  </si>
  <si>
    <t>06391A0550</t>
  </si>
  <si>
    <t>SAMBASIVA RAO PARITALA</t>
  </si>
  <si>
    <t>08643-227470</t>
  </si>
  <si>
    <t>07395A0507</t>
  </si>
  <si>
    <t>KORUKONDA MANIMALA</t>
  </si>
  <si>
    <t>manimala_3@yahoo.co.in</t>
  </si>
  <si>
    <t>08644_224349</t>
  </si>
  <si>
    <t>06391A0526</t>
  </si>
  <si>
    <t>KODURI YASWANTH</t>
  </si>
  <si>
    <t>08644-222543</t>
  </si>
  <si>
    <t>06391A0555</t>
  </si>
  <si>
    <t>Valluru L Alekhya Rupa</t>
  </si>
  <si>
    <t>08644-222628</t>
  </si>
  <si>
    <t>06391A0509</t>
  </si>
  <si>
    <t>Bhavya Inkollu</t>
  </si>
  <si>
    <t>bhavya.inkollu@gmail.com</t>
  </si>
  <si>
    <t>08644-223330</t>
  </si>
  <si>
    <t>06391A0515</t>
  </si>
  <si>
    <t>CHENNU SANDEEP KUMAR</t>
  </si>
  <si>
    <t>sandeepchennu@gmail.com</t>
  </si>
  <si>
    <t>08644-226407</t>
  </si>
  <si>
    <t>06391A0557</t>
  </si>
  <si>
    <t>VEGESENA SPURTHI</t>
  </si>
  <si>
    <t>08644-227240</t>
  </si>
  <si>
    <t>06391A0514</t>
  </si>
  <si>
    <t>Challa Bhanu Rekha</t>
  </si>
  <si>
    <t>08644-236481</t>
  </si>
  <si>
    <t>06391A0564</t>
  </si>
  <si>
    <t>Bulla J Prasanna Kumari</t>
  </si>
  <si>
    <t>08644-246004</t>
  </si>
  <si>
    <t>06391A05A1</t>
  </si>
  <si>
    <t>Patakamuri Keerthi</t>
  </si>
  <si>
    <t>pkeerthi_a1@yahoo.com</t>
  </si>
  <si>
    <t>08645-255570</t>
  </si>
  <si>
    <t>06391A05B5</t>
  </si>
  <si>
    <t>Ulligaddala Dhanalakshmi</t>
  </si>
  <si>
    <t>dhana_1512@yahoo.com</t>
  </si>
  <si>
    <t>0864-9211314</t>
  </si>
  <si>
    <t>06391A0572</t>
  </si>
  <si>
    <t>Gudapati Venkateswara Rao</t>
  </si>
  <si>
    <t>venky.btech@gmail.com</t>
  </si>
  <si>
    <t>08939361816</t>
  </si>
  <si>
    <t>06391A0563</t>
  </si>
  <si>
    <t>Atluri Meena</t>
  </si>
  <si>
    <t>09677122443, 8099190027</t>
  </si>
  <si>
    <t>06391A0592</t>
  </si>
  <si>
    <t>Moparthi Sai Ramya Sree</t>
  </si>
  <si>
    <t>7416666508</t>
  </si>
  <si>
    <t>07395A0505</t>
  </si>
  <si>
    <t>KOLAKALURU KIRAN</t>
  </si>
  <si>
    <t>7853405171</t>
  </si>
  <si>
    <t>06391A0532</t>
  </si>
  <si>
    <t>Mukkala Radhika</t>
  </si>
  <si>
    <t>7893036566</t>
  </si>
  <si>
    <t>06391A0536</t>
  </si>
  <si>
    <t>OGGU VENKATA SAI CHARAN TEJA</t>
  </si>
  <si>
    <t>charancse536@gmail.com</t>
  </si>
  <si>
    <t>8019843783</t>
  </si>
  <si>
    <t>06391A0548</t>
  </si>
  <si>
    <t>Ravuri Yedukondalu</t>
  </si>
  <si>
    <t>yedukondalu548@gmail.com</t>
  </si>
  <si>
    <t>8019847376</t>
  </si>
  <si>
    <t>06391A0578</t>
  </si>
  <si>
    <t>Jasti Kasaiah</t>
  </si>
  <si>
    <t>kasi_jasti@yahoo.com</t>
  </si>
  <si>
    <t>8019853297</t>
  </si>
  <si>
    <t>06391A0577</t>
  </si>
  <si>
    <t>J VENKATA SURYA ABHYUDAY</t>
  </si>
  <si>
    <t>8019928218</t>
  </si>
  <si>
    <t>06391A05A8</t>
  </si>
  <si>
    <t>Ramisetty Sai Chaitanya</t>
  </si>
  <si>
    <t>rsaichaitanya@gmail.com</t>
  </si>
  <si>
    <t>8099071552</t>
  </si>
  <si>
    <t>06391A0583</t>
  </si>
  <si>
    <t>Kasimsetty Ajay Babu</t>
  </si>
  <si>
    <t>ajay_kasimsetty@yahoo.co.in</t>
  </si>
  <si>
    <t>8099686194</t>
  </si>
  <si>
    <t>06391A0579</t>
  </si>
  <si>
    <t>Javvaji Sujan Krishna</t>
  </si>
  <si>
    <t>8121436447</t>
  </si>
  <si>
    <t>06391A0510</t>
  </si>
  <si>
    <t>GADDIPATI C N MAHESH</t>
  </si>
  <si>
    <t>8121727789</t>
  </si>
  <si>
    <t>06391A0519</t>
  </si>
  <si>
    <t>Golla Supriya</t>
  </si>
  <si>
    <t>gollasupriya@yahoo.com</t>
  </si>
  <si>
    <t>8121810603</t>
  </si>
  <si>
    <t>06391A0524</t>
  </si>
  <si>
    <t>Kandula Radhika</t>
  </si>
  <si>
    <t>8374187064</t>
  </si>
  <si>
    <t>06391A0554</t>
  </si>
  <si>
    <t>VADDAYALLI ASHOK</t>
  </si>
  <si>
    <t>8977184785</t>
  </si>
  <si>
    <t>06391A0501</t>
  </si>
  <si>
    <t>Abdulkhadar Jilani SHAIK</t>
  </si>
  <si>
    <t>jilani501@gmail.com</t>
  </si>
  <si>
    <t>9000037073</t>
  </si>
  <si>
    <t>06391A05B8</t>
  </si>
  <si>
    <t>Venkatesh Vetapalem</t>
  </si>
  <si>
    <t>9000626304</t>
  </si>
  <si>
    <t>06391A0591</t>
  </si>
  <si>
    <t>Mandepudi Rama Krishna</t>
  </si>
  <si>
    <t>9000850010</t>
  </si>
  <si>
    <t>06391A0540</t>
  </si>
  <si>
    <t>Paruchuri Naga Hemachand</t>
  </si>
  <si>
    <t>nagahemachand@yahoo.co.in</t>
  </si>
  <si>
    <t>9014350896</t>
  </si>
  <si>
    <t>06391A05A2</t>
  </si>
  <si>
    <t>Poluri Nagaswathi</t>
  </si>
  <si>
    <t>nagaswathi_poluri@yahoo.co.in</t>
  </si>
  <si>
    <t>9014627711</t>
  </si>
  <si>
    <t>06391A0581</t>
  </si>
  <si>
    <t>KANNEGANTI SASIKANTH</t>
  </si>
  <si>
    <t>9030148582</t>
  </si>
  <si>
    <t>06391A0568</t>
  </si>
  <si>
    <t>DUGGIMPUDI ARUN TEJ REDDY</t>
  </si>
  <si>
    <t>9030818203</t>
  </si>
  <si>
    <t>06391A0556</t>
  </si>
  <si>
    <t>Vangara Anand</t>
  </si>
  <si>
    <t>anand_ram24@yahoo.com</t>
  </si>
  <si>
    <t>9032074483</t>
  </si>
  <si>
    <t>06391A0522</t>
  </si>
  <si>
    <t>Imran Khan</t>
  </si>
  <si>
    <t>imran_522@yahoo.com</t>
  </si>
  <si>
    <t>9032396904</t>
  </si>
  <si>
    <t>06391A0542</t>
  </si>
  <si>
    <t>Penumudi Sandeep</t>
  </si>
  <si>
    <t>9032900721</t>
  </si>
  <si>
    <t>06391A0507</t>
  </si>
  <si>
    <t>Battu Siva Krishna</t>
  </si>
  <si>
    <t>shiva.as.krishna@gmail.com</t>
  </si>
  <si>
    <t>9052012080</t>
  </si>
  <si>
    <t>06391A0543</t>
  </si>
  <si>
    <t>Peruboina Avinash</t>
  </si>
  <si>
    <t>avinash_raj_19@yahoo.co.in</t>
  </si>
  <si>
    <t>9052067229</t>
  </si>
  <si>
    <t>06391A0571</t>
  </si>
  <si>
    <t>Grandhi Lokesh</t>
  </si>
  <si>
    <t>prince_lokesh2001@yahoo.com</t>
  </si>
  <si>
    <t>9160855957</t>
  </si>
  <si>
    <t>06391A0570</t>
  </si>
  <si>
    <t>Garre Bhargavi Divya</t>
  </si>
  <si>
    <t>9177149838</t>
  </si>
  <si>
    <t>06391A0588</t>
  </si>
  <si>
    <t>KURRA VIJAYA POORNIMA</t>
  </si>
  <si>
    <t>91-8142201070</t>
  </si>
  <si>
    <t>06391A0562</t>
  </si>
  <si>
    <t>Adepu Ravi Sankar</t>
  </si>
  <si>
    <t>9290283649</t>
  </si>
  <si>
    <t>06391A0582</t>
  </si>
  <si>
    <t>Karampudi Sivanaadhbaazi</t>
  </si>
  <si>
    <t>chinnabazi@gmail.com</t>
  </si>
  <si>
    <t>9392373486</t>
  </si>
  <si>
    <t>06391A0597</t>
  </si>
  <si>
    <t>PALLAPATI Sujith Kumar</t>
  </si>
  <si>
    <t>sujithkumaryadav@yahoo.com</t>
  </si>
  <si>
    <t>9393055966</t>
  </si>
  <si>
    <t>06391A0525</t>
  </si>
  <si>
    <t>Kilaru Umamaheswara Rao</t>
  </si>
  <si>
    <t>9393977102</t>
  </si>
  <si>
    <t>06391A0527</t>
  </si>
  <si>
    <t>KONDAPI ABHINESH</t>
  </si>
  <si>
    <t>abhi_pmsv@yahoo.co.in</t>
  </si>
  <si>
    <t>9398302919</t>
  </si>
  <si>
    <t>06391A05B1</t>
  </si>
  <si>
    <t>SUSAN EUNICE SEELAM</t>
  </si>
  <si>
    <t>9490230484</t>
  </si>
  <si>
    <t>06391A0520</t>
  </si>
  <si>
    <t>Gontu SrinivasaRao</t>
  </si>
  <si>
    <t>9490496540</t>
  </si>
  <si>
    <t>06391A0551</t>
  </si>
  <si>
    <t>Siva Raghava Murukuntla</t>
  </si>
  <si>
    <t>siva.cs.2006@gmail.com</t>
  </si>
  <si>
    <t>9490728811</t>
  </si>
  <si>
    <t>06391A0552</t>
  </si>
  <si>
    <t>KALYAN CHAKRAVARTHI T L</t>
  </si>
  <si>
    <t>kalyanc42009@gmail.com</t>
  </si>
  <si>
    <t>9491583817</t>
  </si>
  <si>
    <t>06391A0529</t>
  </si>
  <si>
    <t>L D Prasad Kanchustambam</t>
  </si>
  <si>
    <t>9492386669</t>
  </si>
  <si>
    <t>06391A0541</t>
  </si>
  <si>
    <t>Pathan Khabeerun Begun</t>
  </si>
  <si>
    <t>9492465398</t>
  </si>
  <si>
    <t>06391A0595</t>
  </si>
  <si>
    <t>Nalla Sandeep</t>
  </si>
  <si>
    <t>9492606090</t>
  </si>
  <si>
    <t>06391A0553</t>
  </si>
  <si>
    <t>VADDAVALLI SAILAJA</t>
  </si>
  <si>
    <t>9492685287</t>
  </si>
  <si>
    <t>06391A0549</t>
  </si>
  <si>
    <t>Neelam Rohini</t>
  </si>
  <si>
    <t>rohini_karthi999@rediff.com</t>
  </si>
  <si>
    <t>9492932041</t>
  </si>
  <si>
    <t>07395A0501</t>
  </si>
  <si>
    <t>VEDANTAM BHANU KUMAR</t>
  </si>
  <si>
    <t>bhanukumar03cp03@gmail.com</t>
  </si>
  <si>
    <t>9492980524</t>
  </si>
  <si>
    <t>06391A0586</t>
  </si>
  <si>
    <t>Koteswara Kartheek Edara</t>
  </si>
  <si>
    <t>9493446226</t>
  </si>
  <si>
    <t>06391A0558</t>
  </si>
  <si>
    <t>Y KRISHNA CHAITANYA</t>
  </si>
  <si>
    <t>9502455499</t>
  </si>
  <si>
    <t>06391A0559</t>
  </si>
  <si>
    <t>VANKURI VIGNAN REDDY</t>
  </si>
  <si>
    <t>9502911991</t>
  </si>
  <si>
    <t>06391A05A4</t>
  </si>
  <si>
    <t>Pratapa Sandeep Kumar</t>
  </si>
  <si>
    <t>9533966570</t>
  </si>
  <si>
    <t>06391A0569</t>
  </si>
  <si>
    <t>Dulla Ravi Teja</t>
  </si>
  <si>
    <t>9550101491</t>
  </si>
  <si>
    <t>06391A0573</t>
  </si>
  <si>
    <t>GUJJARLAPUDI SRIKANTH</t>
  </si>
  <si>
    <t>sreerulz@yahoo.com</t>
  </si>
  <si>
    <t>9581531395</t>
  </si>
  <si>
    <t>06391A0504</t>
  </si>
  <si>
    <t>Avinash Karumazzi</t>
  </si>
  <si>
    <t>9618394486</t>
  </si>
  <si>
    <t>06391A0502</t>
  </si>
  <si>
    <t>ANIL CHOWDARY K</t>
  </si>
  <si>
    <t>9642777741</t>
  </si>
  <si>
    <t>06391A0574</t>
  </si>
  <si>
    <t>Gunji Venu Gopala Raju</t>
  </si>
  <si>
    <t>9666946244</t>
  </si>
  <si>
    <t>06391A0561</t>
  </si>
  <si>
    <t>A. Venkatesh</t>
  </si>
  <si>
    <t>9666997840</t>
  </si>
  <si>
    <t>06391A0530</t>
  </si>
  <si>
    <t>Mamillapalli Mahesh Babu</t>
  </si>
  <si>
    <t>9676981430</t>
  </si>
  <si>
    <t>06391A0545</t>
  </si>
  <si>
    <t>Ramachandra Rao Tatavarthy</t>
  </si>
  <si>
    <t>chanducse88@gmail.com</t>
  </si>
  <si>
    <t>9700226712</t>
  </si>
  <si>
    <t>06391A05B7</t>
  </si>
  <si>
    <t>Venkata Anantha Puneeth</t>
  </si>
  <si>
    <t>puneethchillara5@gmail.com</t>
  </si>
  <si>
    <t>9700774236</t>
  </si>
  <si>
    <t>06391A0567</t>
  </si>
  <si>
    <t>Chilumuri Vijaya Kumar</t>
  </si>
  <si>
    <t>vijay.chilumuri@gmail.com</t>
  </si>
  <si>
    <t>9703578605</t>
  </si>
  <si>
    <t>06391A0533</t>
  </si>
  <si>
    <t>Nageswara Angam</t>
  </si>
  <si>
    <t>nagesha_533@yahoo.co.in</t>
  </si>
  <si>
    <t>9703761626</t>
  </si>
  <si>
    <t>07395A0502</t>
  </si>
  <si>
    <t>K MOHANA KRISHNA REDDY</t>
  </si>
  <si>
    <t>mkr_101@yahoo.co.in</t>
  </si>
  <si>
    <t>9885097234</t>
  </si>
  <si>
    <t>06391A05B0</t>
  </si>
  <si>
    <t>Sathupati Makanth</t>
  </si>
  <si>
    <t>9885147938</t>
  </si>
  <si>
    <t>06391A05A9</t>
  </si>
  <si>
    <t>Sale Sandeep</t>
  </si>
  <si>
    <t>9908890023</t>
  </si>
  <si>
    <t>07395A0506</t>
  </si>
  <si>
    <t>KONDALA PRADEEP</t>
  </si>
  <si>
    <t>9912003453</t>
  </si>
  <si>
    <t>06391A0589</t>
  </si>
  <si>
    <t>M. SWEEYA</t>
  </si>
  <si>
    <t>9912230407</t>
  </si>
  <si>
    <t>06391A0537</t>
  </si>
  <si>
    <t>Ongolu Lokesh</t>
  </si>
  <si>
    <t>lokesh.vecv@gmail.com</t>
  </si>
  <si>
    <t>9959953408</t>
  </si>
  <si>
    <t>06391A05B9</t>
  </si>
  <si>
    <t>Yazali Gopala Krishna</t>
  </si>
  <si>
    <t>gopalyazali@gmail.com</t>
  </si>
  <si>
    <t>9963653284</t>
  </si>
  <si>
    <t>06391A0523</t>
  </si>
  <si>
    <t>Kandepu Rajesh</t>
  </si>
  <si>
    <t>9963675698</t>
  </si>
  <si>
    <t>06391A05B4</t>
  </si>
  <si>
    <t>TRIPURAMALLU SAI NIHAR</t>
  </si>
  <si>
    <t>sainihar_1989@gmail.com</t>
  </si>
  <si>
    <t>9966113272</t>
  </si>
  <si>
    <t>06391A0531</t>
  </si>
  <si>
    <t>Mekathoti Madhu Sudhan</t>
  </si>
  <si>
    <t>maddy_531@rediffmail.com</t>
  </si>
  <si>
    <t>9966700775</t>
  </si>
  <si>
    <t>06391A0596</t>
  </si>
  <si>
    <t>Navya Deepthi Velaga</t>
  </si>
  <si>
    <t>navya_712@yahoo.co.in</t>
  </si>
  <si>
    <t>9966709068</t>
  </si>
  <si>
    <t>03391A0547</t>
  </si>
  <si>
    <t>khambham Uday Bhaskar</t>
  </si>
  <si>
    <t>06391A0508</t>
  </si>
  <si>
    <t>Battula Sri Lekha</t>
  </si>
  <si>
    <t>06391A0511</t>
  </si>
  <si>
    <t>Bodi Annapurna Devi</t>
  </si>
  <si>
    <t>06391A0512</t>
  </si>
  <si>
    <t>Boilla Sruthi</t>
  </si>
  <si>
    <t>sruthi512@yahoo.co.in</t>
  </si>
  <si>
    <t>06391A0518</t>
  </si>
  <si>
    <t>GOLLA ANUSHA</t>
  </si>
  <si>
    <t>06391A0534</t>
  </si>
  <si>
    <t>NANDITA RAO NARLA</t>
  </si>
  <si>
    <t>nandita.narla@gmail.com</t>
  </si>
  <si>
    <t>06391A0539</t>
  </si>
  <si>
    <t>Pamidimukkala Lavanya</t>
  </si>
  <si>
    <t>06391A0546</t>
  </si>
  <si>
    <t>RAMESH Y V</t>
  </si>
  <si>
    <t>yarra_venkata_ramesh@yahoo.com</t>
  </si>
  <si>
    <t>06391A0547</t>
  </si>
  <si>
    <t>Ravuri Harsha Sandeep</t>
  </si>
  <si>
    <t>06391A0576</t>
  </si>
  <si>
    <t>Gutta Prathyusha</t>
  </si>
  <si>
    <t>prathyu_gutta@yahoo.com</t>
  </si>
  <si>
    <t>06391A0590</t>
  </si>
  <si>
    <t>Madupu Sailaja</t>
  </si>
  <si>
    <t>06391A0599</t>
  </si>
  <si>
    <t>PALADUGU PAVAN KUMAR</t>
  </si>
  <si>
    <t>bobby.paladugu@gmail.com</t>
  </si>
  <si>
    <t>06391A05A7</t>
  </si>
  <si>
    <t>Premalatha Chaluvadhi</t>
  </si>
  <si>
    <t>ch.platha@gmail.com</t>
  </si>
  <si>
    <t>06391A05B3</t>
  </si>
  <si>
    <t>Aradyulu Tripura Bindu</t>
  </si>
  <si>
    <t>aradhyulatripura@yahoo.com</t>
  </si>
  <si>
    <t>06391A05B6</t>
  </si>
  <si>
    <t>U V S ABHISHAKE</t>
  </si>
  <si>
    <t>abhishake.uvs@gmail.com</t>
  </si>
  <si>
    <t>07395A0508</t>
  </si>
  <si>
    <t>NALLURI SRAVANTHI</t>
  </si>
  <si>
    <t>sravanthi2@yahoo.com</t>
  </si>
  <si>
    <t>07395A0509</t>
  </si>
  <si>
    <t>SIREESHA KOGANTI</t>
  </si>
  <si>
    <t>07391A0501</t>
  </si>
  <si>
    <t>Alavala.suresh</t>
  </si>
  <si>
    <t>07391A0502</t>
  </si>
  <si>
    <t>Ambati Manoj Kumar</t>
  </si>
  <si>
    <t>07391A0503</t>
  </si>
  <si>
    <t>Attuluri Thandava Srinivas</t>
  </si>
  <si>
    <t>07391A0504</t>
  </si>
  <si>
    <t>Jyothsna .B</t>
  </si>
  <si>
    <t>07391A0505</t>
  </si>
  <si>
    <t>bandla sureshbabu</t>
  </si>
  <si>
    <t>07391A0506</t>
  </si>
  <si>
    <t>B.Venkateswarlu Bandlamudi</t>
  </si>
  <si>
    <t>07391A0507</t>
  </si>
  <si>
    <t>Bandlamudi Praveen Rajesh</t>
  </si>
  <si>
    <t>07391A0508</t>
  </si>
  <si>
    <t>B.V.V.Amareswar</t>
  </si>
  <si>
    <t>07391A0509</t>
  </si>
  <si>
    <t>Bommineni.sreenivas</t>
  </si>
  <si>
    <t>07391A0510</t>
  </si>
  <si>
    <t>Bommu Venu Gopala Reddy</t>
  </si>
  <si>
    <t>07391A0511</t>
  </si>
  <si>
    <t>Buradagunta.Avinash</t>
  </si>
  <si>
    <t>07391A0512</t>
  </si>
  <si>
    <t>Siva Kumar. Chaganti</t>
  </si>
  <si>
    <t>07391A0513</t>
  </si>
  <si>
    <t>N S P Kumar Chandolu</t>
  </si>
  <si>
    <t>07391A0514</t>
  </si>
  <si>
    <t>CH. Gopiraju</t>
  </si>
  <si>
    <t>07391A0515</t>
  </si>
  <si>
    <t>chilaka beulah grace</t>
  </si>
  <si>
    <t>07391A0516</t>
  </si>
  <si>
    <t>Chittiprolu Srikanth</t>
  </si>
  <si>
    <t>07391A0517</t>
  </si>
  <si>
    <t>Damirekula Raja</t>
  </si>
  <si>
    <t>07391A0518</t>
  </si>
  <si>
    <t>D.Babu Naik</t>
  </si>
  <si>
    <t>07391A0519</t>
  </si>
  <si>
    <t>D.K.Sowmya</t>
  </si>
  <si>
    <t>07391A0520</t>
  </si>
  <si>
    <t>Gogada Hanish</t>
  </si>
  <si>
    <t>07391A0521</t>
  </si>
  <si>
    <t>G.Pavan Kumar</t>
  </si>
  <si>
    <t>07391A0522</t>
  </si>
  <si>
    <t>K.Ravi Naik</t>
  </si>
  <si>
    <t>07391A0523</t>
  </si>
  <si>
    <t>Kallagunta Siva Parvathi</t>
  </si>
  <si>
    <t>07391A0524</t>
  </si>
  <si>
    <t>K.Narasimha Rao</t>
  </si>
  <si>
    <t>07391A0525</t>
  </si>
  <si>
    <t>K.Srikanth</t>
  </si>
  <si>
    <t>0863-2292982</t>
  </si>
  <si>
    <t>07391A0526</t>
  </si>
  <si>
    <t>Kasarabada.Vasu</t>
  </si>
  <si>
    <t>07391A0527</t>
  </si>
  <si>
    <t>Kiran.Gogineni</t>
  </si>
  <si>
    <t>07391A0528</t>
  </si>
  <si>
    <t>Kolli Ravi Kiran</t>
  </si>
  <si>
    <t>07391A0529</t>
  </si>
  <si>
    <t>K.Sravanthi</t>
  </si>
  <si>
    <t>07391A0531</t>
  </si>
  <si>
    <t>K.Supraja</t>
  </si>
  <si>
    <t>07391A0532</t>
  </si>
  <si>
    <t>Kurnala Sundeep kumar</t>
  </si>
  <si>
    <t>07391A0533</t>
  </si>
  <si>
    <t>M.L.Kowmudi</t>
  </si>
  <si>
    <t>07391A0534</t>
  </si>
  <si>
    <t>M.Ramya Sree</t>
  </si>
  <si>
    <t>07391A0535</t>
  </si>
  <si>
    <t>M.Sruthi</t>
  </si>
  <si>
    <t>07391A0536</t>
  </si>
  <si>
    <t>G.Manikanta Kumar</t>
  </si>
  <si>
    <t>07391A0537</t>
  </si>
  <si>
    <t>M.Neeharika</t>
  </si>
  <si>
    <t>07391A0538</t>
  </si>
  <si>
    <t>M.Venkateswara Rao</t>
  </si>
  <si>
    <t>07391A0539</t>
  </si>
  <si>
    <t>MD.shafeeq.ahmed</t>
  </si>
  <si>
    <t>07391A0540</t>
  </si>
  <si>
    <t>M.Phani Sekhar</t>
  </si>
  <si>
    <t>07391A0541</t>
  </si>
  <si>
    <t>N.Krishna Teja</t>
  </si>
  <si>
    <t>07391A0542</t>
  </si>
  <si>
    <t>N.V.S.Phani kumar</t>
  </si>
  <si>
    <t>07391A0543</t>
  </si>
  <si>
    <t>Nalluri Sivasekhar</t>
  </si>
  <si>
    <t>07391A0544</t>
  </si>
  <si>
    <t>N.V.S.Manjeera</t>
  </si>
  <si>
    <t>07391A0545</t>
  </si>
  <si>
    <t>Padmanabhuni.T.A.J.Kumar</t>
  </si>
  <si>
    <t>07391A0546</t>
  </si>
  <si>
    <t>Paruchuri. Phani</t>
  </si>
  <si>
    <t>07391A0547</t>
  </si>
  <si>
    <t>P.Siva Ram</t>
  </si>
  <si>
    <t>07391A0548</t>
  </si>
  <si>
    <t>P.Krishna Kavshik</t>
  </si>
  <si>
    <t>07391A0549</t>
  </si>
  <si>
    <t>R.V.Satyanarayana</t>
  </si>
  <si>
    <t>07391A0550</t>
  </si>
  <si>
    <t>Ravella. Jayachandra</t>
  </si>
  <si>
    <t>07391A0551</t>
  </si>
  <si>
    <t>Naresh Sadhu</t>
  </si>
  <si>
    <t>07391A0552</t>
  </si>
  <si>
    <t>Jugunu.Shaik</t>
  </si>
  <si>
    <t>07391A0553</t>
  </si>
  <si>
    <t>SK. Nagur Bhashaw</t>
  </si>
  <si>
    <t>07391A0554</t>
  </si>
  <si>
    <t>S.V.S.Mithra</t>
  </si>
  <si>
    <t>07391A0555</t>
  </si>
  <si>
    <t>sk khasim saida</t>
  </si>
  <si>
    <t>07391A0556</t>
  </si>
  <si>
    <t>sk shabbier</t>
  </si>
  <si>
    <t>07391A0557</t>
  </si>
  <si>
    <t>Thirupati Aditya Rajeev</t>
  </si>
  <si>
    <t>07391A0558</t>
  </si>
  <si>
    <t>T.Parvathi</t>
  </si>
  <si>
    <t>07391A0559</t>
  </si>
  <si>
    <t>T.Vamsee</t>
  </si>
  <si>
    <t>vamsee_tippaluru@yahoo.co.in</t>
  </si>
  <si>
    <t>07391A0560</t>
  </si>
  <si>
    <t>T.Pavan Kumar</t>
  </si>
  <si>
    <t>07391A0561</t>
  </si>
  <si>
    <t>U.Venkateswara reddy</t>
  </si>
  <si>
    <t>07391A0562</t>
  </si>
  <si>
    <t>V.Sri Ramya</t>
  </si>
  <si>
    <t>07391A0563</t>
  </si>
  <si>
    <t>V.Aravind</t>
  </si>
  <si>
    <t>07391A0564</t>
  </si>
  <si>
    <t>V.Prasanna</t>
  </si>
  <si>
    <t>07391A0565</t>
  </si>
  <si>
    <t>V.Susmitha</t>
  </si>
  <si>
    <t>07391A0566</t>
  </si>
  <si>
    <t>V.Dharma Teja</t>
  </si>
  <si>
    <t>07391A0567</t>
  </si>
  <si>
    <t>V.Rekha Anusha</t>
  </si>
  <si>
    <t>07391A0568</t>
  </si>
  <si>
    <t>Akkala.Deepthi</t>
  </si>
  <si>
    <t>07391A0569</t>
  </si>
  <si>
    <t>Akula.Srilakshmi</t>
  </si>
  <si>
    <t>07391A0570</t>
  </si>
  <si>
    <t>Allamneni.Sandeep</t>
  </si>
  <si>
    <t>07391A0571</t>
  </si>
  <si>
    <t>Amanchi VNS Pavani</t>
  </si>
  <si>
    <t>07391A0572</t>
  </si>
  <si>
    <t>A.Naga Swetha</t>
  </si>
  <si>
    <t>07391A0573</t>
  </si>
  <si>
    <t>Koganti.Aswani Bharath</t>
  </si>
  <si>
    <t>07391A0574</t>
  </si>
  <si>
    <t>Ravi.Atluri</t>
  </si>
  <si>
    <t>07391A0575</t>
  </si>
  <si>
    <t>Sagar sidhartha Attuluri</t>
  </si>
  <si>
    <t>07391A0576</t>
  </si>
  <si>
    <t>Bhashyam.Sai Shruthi</t>
  </si>
  <si>
    <t>07391A0577</t>
  </si>
  <si>
    <t>B.SYAM SUNDAR</t>
  </si>
  <si>
    <t>07391A0578</t>
  </si>
  <si>
    <t>Shirley Ruby Bennyson</t>
  </si>
  <si>
    <t>07391A0579</t>
  </si>
  <si>
    <t>Manam Bhargav ram</t>
  </si>
  <si>
    <t>07391A0580</t>
  </si>
  <si>
    <t>Chayanam.V.P.R.N.V.Sarma</t>
  </si>
  <si>
    <t>07391A0581</t>
  </si>
  <si>
    <t>Ch.Vyshnavi Chowdary</t>
  </si>
  <si>
    <t>07391A0582</t>
  </si>
  <si>
    <t>Ch.Alekhya</t>
  </si>
  <si>
    <t>07391A0583</t>
  </si>
  <si>
    <t>CHERUKURI AJAY</t>
  </si>
  <si>
    <t>07391A0584</t>
  </si>
  <si>
    <t>Ch.Brundavani</t>
  </si>
  <si>
    <t>07391A0585</t>
  </si>
  <si>
    <t>Chittajallu Lakshmi Sravanya</t>
  </si>
  <si>
    <t>07391A0586</t>
  </si>
  <si>
    <t>Ch.Anjaneyulu</t>
  </si>
  <si>
    <t>07391A0587</t>
  </si>
  <si>
    <t>Donthineni chaitanya chowdary</t>
  </si>
  <si>
    <t>07391A0588</t>
  </si>
  <si>
    <t>Dileep Dasari</t>
  </si>
  <si>
    <t>07391A0589</t>
  </si>
  <si>
    <t>Devarakonda Chitra</t>
  </si>
  <si>
    <t>07391A0590</t>
  </si>
  <si>
    <t>Doppalapudi Naveen kumar</t>
  </si>
  <si>
    <t>07391A0591</t>
  </si>
  <si>
    <t>G.Keerthi</t>
  </si>
  <si>
    <t>07391A0592</t>
  </si>
  <si>
    <t>G.Ashok kumar</t>
  </si>
  <si>
    <t>07391A0593</t>
  </si>
  <si>
    <t>Gandham Lakshmi Swathi</t>
  </si>
  <si>
    <t>07391A0594</t>
  </si>
  <si>
    <t>krishna teja Gummadi</t>
  </si>
  <si>
    <t>07391A0595</t>
  </si>
  <si>
    <t>Kamarajugadda RaviTeja</t>
  </si>
  <si>
    <t>07391A0596</t>
  </si>
  <si>
    <t>kanaparthi neelima</t>
  </si>
  <si>
    <t>07391A0597</t>
  </si>
  <si>
    <t>katragadda vijaykrishna</t>
  </si>
  <si>
    <t>07391A0598</t>
  </si>
  <si>
    <t>konduru Naga Tejaswini</t>
  </si>
  <si>
    <t>07391A0599</t>
  </si>
  <si>
    <t>kavitha kornepati</t>
  </si>
  <si>
    <t>07391A05A0</t>
  </si>
  <si>
    <t>K.SaiTeja</t>
  </si>
  <si>
    <t>07391A05A1</t>
  </si>
  <si>
    <t>bhanukarthik.linga</t>
  </si>
  <si>
    <t>07391A05A2</t>
  </si>
  <si>
    <t>maddineni vinay kumar</t>
  </si>
  <si>
    <t>07391A05A3</t>
  </si>
  <si>
    <t>malleboyina ramadevi</t>
  </si>
  <si>
    <t>07391A05A4</t>
  </si>
  <si>
    <t>mandalapu abhilasha</t>
  </si>
  <si>
    <t>07391A05A5</t>
  </si>
  <si>
    <t>abhinav mannava</t>
  </si>
  <si>
    <t>07391A05A6</t>
  </si>
  <si>
    <t>Rajakumari.Mikkili</t>
  </si>
  <si>
    <t>07391A05A7</t>
  </si>
  <si>
    <t>pushpak myneni</t>
  </si>
  <si>
    <t>07391A05A8</t>
  </si>
  <si>
    <t>Preetham Nadella</t>
  </si>
  <si>
    <t>07391A05A9</t>
  </si>
  <si>
    <t>P.Venkatesh</t>
  </si>
  <si>
    <t>07391A05B0</t>
  </si>
  <si>
    <t>P.Siva Srinivasa Reddy</t>
  </si>
  <si>
    <t>07391A05B1</t>
  </si>
  <si>
    <t>penugonda himaja</t>
  </si>
  <si>
    <t>07391A05B2</t>
  </si>
  <si>
    <t>perla rajendraprasad</t>
  </si>
  <si>
    <t>07391A05B3</t>
  </si>
  <si>
    <t>pilli d v s kumar</t>
  </si>
  <si>
    <t>07391A05B4</t>
  </si>
  <si>
    <t>P.V.S.Hemanth</t>
  </si>
  <si>
    <t>07391A05B5</t>
  </si>
  <si>
    <t>B.Pramod Babu</t>
  </si>
  <si>
    <t>07391A05B6</t>
  </si>
  <si>
    <t>R.Madhan Kumar</t>
  </si>
  <si>
    <t>07391A05B7</t>
  </si>
  <si>
    <t>R.Madhav</t>
  </si>
  <si>
    <t>07391A05B8</t>
  </si>
  <si>
    <t>S Abdul Nabi</t>
  </si>
  <si>
    <t>07391A05B9</t>
  </si>
  <si>
    <t>S.Anka Rao</t>
  </si>
  <si>
    <t>07391A05C0</t>
  </si>
  <si>
    <t>Md.Rafi</t>
  </si>
  <si>
    <t>07391A05C1</t>
  </si>
  <si>
    <t>Syed Allauddin</t>
  </si>
  <si>
    <t>07391A05C2</t>
  </si>
  <si>
    <t>Tallapragada Surekha</t>
  </si>
  <si>
    <t>07391A05C3</t>
  </si>
  <si>
    <t>Tenali Veena Madhuri</t>
  </si>
  <si>
    <t>07391A05C4</t>
  </si>
  <si>
    <t>Torrikonda Lavanya</t>
  </si>
  <si>
    <t>07391A05C5</t>
  </si>
  <si>
    <t>V.Srinivasa Rao</t>
  </si>
  <si>
    <t>07391A05C6</t>
  </si>
  <si>
    <t>V.Sumathi Georgene</t>
  </si>
  <si>
    <t>07391A05C7</t>
  </si>
  <si>
    <t>V. Om Prakash</t>
  </si>
  <si>
    <t>07391A05C9</t>
  </si>
  <si>
    <t>Y.RADHA</t>
  </si>
  <si>
    <t>07391A05D0</t>
  </si>
  <si>
    <t>Y.Praveen Kumar</t>
  </si>
  <si>
    <t>07391A05D1</t>
  </si>
  <si>
    <t>Y.Sudeep</t>
  </si>
  <si>
    <t>07391A05D2</t>
  </si>
  <si>
    <t>Y.Swetha</t>
  </si>
  <si>
    <t>08395A0501</t>
  </si>
  <si>
    <t>G.Prasantha kumar</t>
  </si>
  <si>
    <t>08395A0502</t>
  </si>
  <si>
    <t>Y.Bhargav</t>
  </si>
  <si>
    <t>08395A0503</t>
  </si>
  <si>
    <t>V.Ashok</t>
  </si>
  <si>
    <t>08395A0504</t>
  </si>
  <si>
    <t>P.V.S.N.Babu</t>
  </si>
  <si>
    <t>08395A0505</t>
  </si>
  <si>
    <t>P.Srinath</t>
  </si>
  <si>
    <t>08395A0506</t>
  </si>
  <si>
    <t>S.KanakaMaha Lakshmi</t>
  </si>
  <si>
    <t>08395A0507</t>
  </si>
  <si>
    <t>M.Venkat Rao</t>
  </si>
  <si>
    <t>08395A0508</t>
  </si>
  <si>
    <t>G.Goparaju</t>
  </si>
  <si>
    <t>08395A0509</t>
  </si>
  <si>
    <t>M.SivaKrishna</t>
  </si>
  <si>
    <t>08395A0510</t>
  </si>
  <si>
    <t>P.Mahesh Babu</t>
  </si>
  <si>
    <t>08645-242203</t>
  </si>
  <si>
    <t>08395a0511</t>
  </si>
  <si>
    <t>B.prudhvee raju</t>
  </si>
  <si>
    <t>04391A0527</t>
  </si>
  <si>
    <t>Premanand.P</t>
  </si>
  <si>
    <t>06391A0580</t>
  </si>
  <si>
    <t>k.Rajeev Sangeeth</t>
  </si>
  <si>
    <t>06391A0505</t>
  </si>
  <si>
    <t>G.Avinash Raman</t>
  </si>
  <si>
    <t>06391A0565</t>
  </si>
  <si>
    <t>B.Venkata Ramulu</t>
  </si>
  <si>
    <t>06W31A0529</t>
  </si>
  <si>
    <t>M.Ahmed Ali Khan</t>
  </si>
  <si>
    <t>07891A05A0</t>
  </si>
  <si>
    <t>V.Pavan Kumar</t>
  </si>
  <si>
    <t>08391A0504</t>
  </si>
  <si>
    <t>CHAKKA PRATYUSHA</t>
  </si>
  <si>
    <t>chakka.prathyusha04@gmail.com</t>
  </si>
  <si>
    <t>08391A0511</t>
  </si>
  <si>
    <t>DEVARAPALLI VIJAYA MADHURI</t>
  </si>
  <si>
    <t>dmadhuri91@gmail.com</t>
  </si>
  <si>
    <t>08391A0571</t>
  </si>
  <si>
    <t>BATTU SIRISHA</t>
  </si>
  <si>
    <t>sireesha571@gmail.com</t>
  </si>
  <si>
    <t>08391A0580</t>
  </si>
  <si>
    <t>DUGGIRALA ANUSHA</t>
  </si>
  <si>
    <t>anu.anusha629@gmail.com</t>
  </si>
  <si>
    <t>08391A0598</t>
  </si>
  <si>
    <t>KOPPULA TEJASWI</t>
  </si>
  <si>
    <t>teja08598@gmail.com</t>
  </si>
  <si>
    <t>08391A05C0</t>
  </si>
  <si>
    <t>VADLAMUDI SAI SAKETH RAM</t>
  </si>
  <si>
    <t>7702123843</t>
  </si>
  <si>
    <t>saketh.vadlamudi@gmail.com</t>
  </si>
  <si>
    <t>08391A0503</t>
  </si>
  <si>
    <t>Preethi Boilla</t>
  </si>
  <si>
    <t>7799110655</t>
  </si>
  <si>
    <t>preety.b.04@gmail.com</t>
  </si>
  <si>
    <t>08391A0592</t>
  </si>
  <si>
    <t>KOMATLA KRISHNA VIVEK REDDY</t>
  </si>
  <si>
    <t>7799289977</t>
  </si>
  <si>
    <t>massmvr@gmail.com</t>
  </si>
  <si>
    <t>08391A0528</t>
  </si>
  <si>
    <t>MADDU ANILA PRIYANKA</t>
  </si>
  <si>
    <t>7799603981</t>
  </si>
  <si>
    <t>anila.pinky93@gmail.com</t>
  </si>
  <si>
    <t>08391A0556</t>
  </si>
  <si>
    <t>TADI KALYAN RAM</t>
  </si>
  <si>
    <t>7799692999</t>
  </si>
  <si>
    <t>kalyan.4dwin@gmail.com</t>
  </si>
  <si>
    <t>08391A0578</t>
  </si>
  <si>
    <t>DEVARAPALLI ANUSHA</t>
  </si>
  <si>
    <t>7842234373</t>
  </si>
  <si>
    <t>anusha08578@gmail.com</t>
  </si>
  <si>
    <t>08391A0583</t>
  </si>
  <si>
    <t>GAMALLAPALLI SIVA RAMA KRISHNA</t>
  </si>
  <si>
    <t>7842373836</t>
  </si>
  <si>
    <t>sivacs.583@gmail.com</t>
  </si>
  <si>
    <t>08391A0558</t>
  </si>
  <si>
    <t>THOTA M. BINDU CHANDRA LEKHA</t>
  </si>
  <si>
    <t>7842671230</t>
  </si>
  <si>
    <t>chandralekha.bindu@gmail.com</t>
  </si>
  <si>
    <t>08391A05C5</t>
  </si>
  <si>
    <t>YAGANTI ASHOK</t>
  </si>
  <si>
    <t>7893456573</t>
  </si>
  <si>
    <t>dharmachakrayaganti@gmail.com</t>
  </si>
  <si>
    <t>08391A0570</t>
  </si>
  <si>
    <t>BANDI PRIYANKA</t>
  </si>
  <si>
    <t>7893750872</t>
  </si>
  <si>
    <t>bandipriyanka24@gmail.com</t>
  </si>
  <si>
    <t>08391A0567</t>
  </si>
  <si>
    <t>ACHALA RAMU</t>
  </si>
  <si>
    <t>789399310</t>
  </si>
  <si>
    <t>ramu.achala1@gmail.com</t>
  </si>
  <si>
    <t>08391A0581</t>
  </si>
  <si>
    <t>E SIVA SREEKANTH</t>
  </si>
  <si>
    <t>8099051042</t>
  </si>
  <si>
    <t>sreekanth4u581@gmail.com</t>
  </si>
  <si>
    <t>08391A0548</t>
  </si>
  <si>
    <t>PUDOTA SRAVYA SINDHUJA</t>
  </si>
  <si>
    <t>8106196429</t>
  </si>
  <si>
    <t>sravya.pudota@gmail.com</t>
  </si>
  <si>
    <t>08391A0516</t>
  </si>
  <si>
    <t>GADDE PHANEENDRA</t>
  </si>
  <si>
    <t>8121263383</t>
  </si>
  <si>
    <t>phani.516@gail.com</t>
  </si>
  <si>
    <t>08391A0582</t>
  </si>
  <si>
    <t>GAJULA LEELA NAGA DEVI</t>
  </si>
  <si>
    <t>8125144495</t>
  </si>
  <si>
    <t>leeladevi1991@gmail.com</t>
  </si>
  <si>
    <t>08391A0526</t>
  </si>
  <si>
    <t>LINGAM SOUMYA</t>
  </si>
  <si>
    <t>8125820889</t>
  </si>
  <si>
    <t>soumya.lingam@gmail.com</t>
  </si>
  <si>
    <t>08391A0524</t>
  </si>
  <si>
    <t>KSHATHRI YUGANDHAR SINGH</t>
  </si>
  <si>
    <t>8179734983</t>
  </si>
  <si>
    <t>kshathri.yugandhar007@gmail.com</t>
  </si>
  <si>
    <t>08391A0551</t>
  </si>
  <si>
    <t>SAYYED JOHN SHYDA</t>
  </si>
  <si>
    <t>8374342047</t>
  </si>
  <si>
    <t>sayyed.johny@yahoo.com</t>
  </si>
  <si>
    <t>08391A0542</t>
  </si>
  <si>
    <t>P. Sumathi</t>
  </si>
  <si>
    <t>8500063690</t>
  </si>
  <si>
    <t>sumathi.542@gmail.com</t>
  </si>
  <si>
    <t>08391A05C4</t>
  </si>
  <si>
    <t>VISHNUMOLAKALA NIKHILA</t>
  </si>
  <si>
    <t>8500517476</t>
  </si>
  <si>
    <t>v.nikhila9@gmail.com</t>
  </si>
  <si>
    <t>08391A05A4</t>
  </si>
  <si>
    <t>MEKA DURGA PRASAD</t>
  </si>
  <si>
    <t>8500519161</t>
  </si>
  <si>
    <t>durgaprasad6457@gmail.com</t>
  </si>
  <si>
    <t>08391A0539</t>
  </si>
  <si>
    <t>PALETI VIJAY</t>
  </si>
  <si>
    <t>8686363933</t>
  </si>
  <si>
    <t>paleti.vijay@gmail.com</t>
  </si>
  <si>
    <t>08391A05B5</t>
  </si>
  <si>
    <t>SUNKARI VENKATESH</t>
  </si>
  <si>
    <t>8686469920</t>
  </si>
  <si>
    <t>svsvenky1991@gmail.com</t>
  </si>
  <si>
    <t>08391A0595</t>
  </si>
  <si>
    <t>KONDAVEETI PRAVALI</t>
  </si>
  <si>
    <t>8790294576</t>
  </si>
  <si>
    <t>pravalikondaveeti@gmail.com</t>
  </si>
  <si>
    <t>08391A0566</t>
  </si>
  <si>
    <t>YARRA RAMDASU</t>
  </si>
  <si>
    <t>8790405196</t>
  </si>
  <si>
    <t>ramdas.jan1@gmail.com</t>
  </si>
  <si>
    <t>08391A0573</t>
  </si>
  <si>
    <t>DANDA NAVEEN REDDY</t>
  </si>
  <si>
    <t>8790912773</t>
  </si>
  <si>
    <t>dnrvec@gmail.com</t>
  </si>
  <si>
    <t>08391A0517</t>
  </si>
  <si>
    <t>Gudibandla Balamanideep Reddy</t>
  </si>
  <si>
    <t>8801266077</t>
  </si>
  <si>
    <t>manideepreddy.g@gmail.com</t>
  </si>
  <si>
    <t>08391A0563</t>
  </si>
  <si>
    <t>VENGALASETTY HARIKA SRAVANTHI</t>
  </si>
  <si>
    <t>8885152224</t>
  </si>
  <si>
    <t>harikasravanthi.v@gmail.com</t>
  </si>
  <si>
    <t>08391A0545</t>
  </si>
  <si>
    <t>POKURI VASANTHA DEEPTHI</t>
  </si>
  <si>
    <t>8885922260</t>
  </si>
  <si>
    <t>buncy184@gmail.com</t>
  </si>
  <si>
    <t>08391A0587</t>
  </si>
  <si>
    <t>KAMARAJUGADDA SIVANAGA LAKSHMI</t>
  </si>
  <si>
    <t>8886236741</t>
  </si>
  <si>
    <t>sivanagalakshmi.587@gmail.com</t>
  </si>
  <si>
    <t>08391A0553</t>
  </si>
  <si>
    <t>SINGAM TEJASWINI</t>
  </si>
  <si>
    <t>8886306958</t>
  </si>
  <si>
    <t>teja.91817@gmail.com</t>
  </si>
  <si>
    <t>08391A05B7</t>
  </si>
  <si>
    <t>Tadigiri Ravindra</t>
  </si>
  <si>
    <t>8897015717</t>
  </si>
  <si>
    <t>ravindratadigiri@gmail.com</t>
  </si>
  <si>
    <t>08391A0508</t>
  </si>
  <si>
    <t>DESU SATHVIK</t>
  </si>
  <si>
    <t>8977187180</t>
  </si>
  <si>
    <t>desu.sathvik@gmail.com</t>
  </si>
  <si>
    <t>08391A05A2</t>
  </si>
  <si>
    <t>M V DIVYA</t>
  </si>
  <si>
    <t>8977401228</t>
  </si>
  <si>
    <t>divyamvenkata@gmail.com</t>
  </si>
  <si>
    <t>08391A05A7</t>
  </si>
  <si>
    <t>P BABY ANUSHA</t>
  </si>
  <si>
    <t>8977649958</t>
  </si>
  <si>
    <t>anusha.peram@yahoo.co.in</t>
  </si>
  <si>
    <t>08391A0530</t>
  </si>
  <si>
    <t>Motamarri Chetan</t>
  </si>
  <si>
    <t>9000323656</t>
  </si>
  <si>
    <t>chetan.vignan@gmail.com</t>
  </si>
  <si>
    <t>08391A0507</t>
  </si>
  <si>
    <t>DANDURI PRAGNA</t>
  </si>
  <si>
    <t>9000688414</t>
  </si>
  <si>
    <t>pragna.danduri@gmail.com</t>
  </si>
  <si>
    <t>08391A05B1</t>
  </si>
  <si>
    <t>jennifer viola rebba</t>
  </si>
  <si>
    <t>9010464555</t>
  </si>
  <si>
    <t>REBBA.JENNIFER3@GMAIL.COM</t>
  </si>
  <si>
    <t>08391A05A8</t>
  </si>
  <si>
    <t>PUSULURI VEERANJANEYULU</t>
  </si>
  <si>
    <t>9014982876</t>
  </si>
  <si>
    <t>PUSULURIVEERU@GMAIL.COM</t>
  </si>
  <si>
    <t>08391A0532</t>
  </si>
  <si>
    <t>NARA RAKESH</t>
  </si>
  <si>
    <t>9030381493</t>
  </si>
  <si>
    <t>nara.rakesh2000@gmail.com</t>
  </si>
  <si>
    <t>08391A05C6</t>
  </si>
  <si>
    <t>YARRA SURESH</t>
  </si>
  <si>
    <t>9030532922</t>
  </si>
  <si>
    <t>yarrasuresh9999@gmail.com</t>
  </si>
  <si>
    <t>08391A05A0</t>
  </si>
  <si>
    <t>KOTHURI NAGA VARA SANDEEP</t>
  </si>
  <si>
    <t>9030570007</t>
  </si>
  <si>
    <t>deepu46@gmail.com</t>
  </si>
  <si>
    <t>08391A05B4</t>
  </si>
  <si>
    <t>SHAIK SAI BABU</t>
  </si>
  <si>
    <t>9030688739</t>
  </si>
  <si>
    <t>saibabu.cse08@gmail.com</t>
  </si>
  <si>
    <t>08391A05B0</t>
  </si>
  <si>
    <t>RAVIKOTI GOURI SAMYUKTA</t>
  </si>
  <si>
    <t>9032505932</t>
  </si>
  <si>
    <t>princy.sam51@gmail.com</t>
  </si>
  <si>
    <t>08391A05A5</t>
  </si>
  <si>
    <t>MEKALA AVULA RAJU</t>
  </si>
  <si>
    <t>9032919013</t>
  </si>
  <si>
    <t>avularajukota@gmail.com</t>
  </si>
  <si>
    <t>08391A0579</t>
  </si>
  <si>
    <t>DOPPALAPUDI SATISH</t>
  </si>
  <si>
    <t>9160676801</t>
  </si>
  <si>
    <t>crazysatish000@gmail.com</t>
  </si>
  <si>
    <t>08391A0554</t>
  </si>
  <si>
    <t>SURAPARAJU RATNAPAVANI</t>
  </si>
  <si>
    <t>9160730029</t>
  </si>
  <si>
    <t>suraparaju.ratna4@gmail.com</t>
  </si>
  <si>
    <t>08391A0527</t>
  </si>
  <si>
    <t>MACHERLA DIVYA</t>
  </si>
  <si>
    <t>9177052452</t>
  </si>
  <si>
    <t>macherladivya@gmail.com</t>
  </si>
  <si>
    <t>08391A0559</t>
  </si>
  <si>
    <t>VAKA CHANDRA SEKHAR REDDY</t>
  </si>
  <si>
    <t>9177268824</t>
  </si>
  <si>
    <t>chanduazad4@gmail.com</t>
  </si>
  <si>
    <t>08391A0550</t>
  </si>
  <si>
    <t>RAYASAM VENKATA ABHISHEK</t>
  </si>
  <si>
    <t>9246039903</t>
  </si>
  <si>
    <t>aby.vignan@gmail.com</t>
  </si>
  <si>
    <t>08391A0512</t>
  </si>
  <si>
    <t>DHULIPALLA SATYA SAI AKSHAY</t>
  </si>
  <si>
    <t>9247861600</t>
  </si>
  <si>
    <t>akshay.dhulipalla@gmail.com</t>
  </si>
  <si>
    <t>08391A0501</t>
  </si>
  <si>
    <t>Addanki Sathya Vani</t>
  </si>
  <si>
    <t>9290116641</t>
  </si>
  <si>
    <t>vsatya366@gmail.com</t>
  </si>
  <si>
    <t>08391A0514</t>
  </si>
  <si>
    <t>EARLA KAVITHA</t>
  </si>
  <si>
    <t>9290458072</t>
  </si>
  <si>
    <t>ekavitha3@gmail.com</t>
  </si>
  <si>
    <t>08391A0518</t>
  </si>
  <si>
    <t>G.Kokila</t>
  </si>
  <si>
    <t>9291535954</t>
  </si>
  <si>
    <t>kokila.guntupalli@gmail.com</t>
  </si>
  <si>
    <t>08391A0565</t>
  </si>
  <si>
    <t>YARLAGADDA CHANTI</t>
  </si>
  <si>
    <t>9298453510</t>
  </si>
  <si>
    <t>schanti.y@gmail.com</t>
  </si>
  <si>
    <t>08391A05B3</t>
  </si>
  <si>
    <t>SK NASEERUDDIN</t>
  </si>
  <si>
    <t>9393323229</t>
  </si>
  <si>
    <t>naseer1234u@gmail.com</t>
  </si>
  <si>
    <t>08391A0572</t>
  </si>
  <si>
    <t>CHOPPA ABHIRAM KUMAR</t>
  </si>
  <si>
    <t>9394351193</t>
  </si>
  <si>
    <t>abhiram.choppa2016@gmail.com</t>
  </si>
  <si>
    <t>08391A05B!</t>
  </si>
  <si>
    <t>9440257945</t>
  </si>
  <si>
    <t>08391A0576</t>
  </si>
  <si>
    <t>DASARI VENKATA AVINASH</t>
  </si>
  <si>
    <t>9441223455</t>
  </si>
  <si>
    <t>avidasari3@gmail.com</t>
  </si>
  <si>
    <t>08391A05C2</t>
  </si>
  <si>
    <t>VANI VANDANA ANUMUKONDA</t>
  </si>
  <si>
    <t>9441546699</t>
  </si>
  <si>
    <t>vanivandana9@gmail.com</t>
  </si>
  <si>
    <t>08391A0529</t>
  </si>
  <si>
    <t>MARNENI SASEELYA</t>
  </si>
  <si>
    <t>9441955605</t>
  </si>
  <si>
    <t>saseela.manneni@gmail.com</t>
  </si>
  <si>
    <t>08391A0533</t>
  </si>
  <si>
    <t>NARISETTI KARISHMA</t>
  </si>
  <si>
    <t>9490478589</t>
  </si>
  <si>
    <t>karishma_s20@yahoo.com</t>
  </si>
  <si>
    <t>08391A05C8</t>
  </si>
  <si>
    <t>YELLAMPALLI KANTHI SUDHA</t>
  </si>
  <si>
    <t>9490604910</t>
  </si>
  <si>
    <t>kanthisudhayeuampalli@gmail.com</t>
  </si>
  <si>
    <t>08391A0534</t>
  </si>
  <si>
    <t>NOOLI BHARGAV RATNAKAR</t>
  </si>
  <si>
    <t>9490902224</t>
  </si>
  <si>
    <t>bhargavratnakar@gmail.com</t>
  </si>
  <si>
    <t>08391A05C3</t>
  </si>
  <si>
    <t>VEMURI SRI HARSHA</t>
  </si>
  <si>
    <t>9491108866</t>
  </si>
  <si>
    <t>harsha.october@gmail.com</t>
  </si>
  <si>
    <t>08391A0552</t>
  </si>
  <si>
    <t>Shaik Mahe Mobeena</t>
  </si>
  <si>
    <t>9491147611</t>
  </si>
  <si>
    <t>mobeena552@gmail.com</t>
  </si>
  <si>
    <t>08391A0589</t>
  </si>
  <si>
    <t>KANDULA GOPI</t>
  </si>
  <si>
    <t>9491501439</t>
  </si>
  <si>
    <t>kgopi.yt120@gmail.com</t>
  </si>
  <si>
    <t>08391A0540</t>
  </si>
  <si>
    <t>AVINASH BABU PAMARTHI</t>
  </si>
  <si>
    <t>9491546831</t>
  </si>
  <si>
    <t>avinashbabu.pamarthi@gmail.com</t>
  </si>
  <si>
    <t>08391A0577</t>
  </si>
  <si>
    <t>DEVARAKONDA MAHALAKSHMI TIRUPATHAMMA</t>
  </si>
  <si>
    <t>9491674065</t>
  </si>
  <si>
    <t>lakshmi.maha577@gmail.com</t>
  </si>
  <si>
    <t>08391A05C1</t>
  </si>
  <si>
    <t>Valeti Naga Divya</t>
  </si>
  <si>
    <t>9492375466</t>
  </si>
  <si>
    <t>divya.valeti@gmail.com</t>
  </si>
  <si>
    <t>08391A0536</t>
  </si>
  <si>
    <t>PALADUGU SARANYA</t>
  </si>
  <si>
    <t>9493147933</t>
  </si>
  <si>
    <t>saranya.paladugu4@gmail.com</t>
  </si>
  <si>
    <t>08391A05B9</t>
  </si>
  <si>
    <t>SABITHA DEVI. TUMATI</t>
  </si>
  <si>
    <t>9493241453</t>
  </si>
  <si>
    <t>sabhithathumati@gmail.com</t>
  </si>
  <si>
    <t>08391A0543</t>
  </si>
  <si>
    <t>PARAGATI RAMESH</t>
  </si>
  <si>
    <t>9493922680</t>
  </si>
  <si>
    <t>rameshbala543@yahoo.in</t>
  </si>
  <si>
    <t>08391A0574</t>
  </si>
  <si>
    <t>DASARI KISHOR BABU</t>
  </si>
  <si>
    <t>9493959330</t>
  </si>
  <si>
    <t>kishoredasari74@gmail.com</t>
  </si>
  <si>
    <t>08391A0560</t>
  </si>
  <si>
    <t>VALLURI ARAVIND</t>
  </si>
  <si>
    <t>9494770177</t>
  </si>
  <si>
    <t>aravindvalluri@aol.in</t>
  </si>
  <si>
    <t>08391A0525</t>
  </si>
  <si>
    <t>KUSAM BHAVANA</t>
  </si>
  <si>
    <t>9494966176</t>
  </si>
  <si>
    <t>bhavanakusam@gmail.com</t>
  </si>
  <si>
    <t>08391A0546</t>
  </si>
  <si>
    <t>PONNEGANTI RAMU</t>
  </si>
  <si>
    <t>9502086549</t>
  </si>
  <si>
    <t>ramu.ponneganti@gmail.com</t>
  </si>
  <si>
    <t>08391A0586</t>
  </si>
  <si>
    <t>JANGALA SUNNY</t>
  </si>
  <si>
    <t>9502324831</t>
  </si>
  <si>
    <t>sss.uuu007@yahoo.com</t>
  </si>
  <si>
    <t>08391A0535</t>
  </si>
  <si>
    <t>PAKALAPATI SHAIK MAHABOOB SUBHANI</t>
  </si>
  <si>
    <t>9505178529</t>
  </si>
  <si>
    <t>psksubhani@gmail.com</t>
  </si>
  <si>
    <t>08391A0515</t>
  </si>
  <si>
    <t>GADDAM SUNANDA KUMAR</t>
  </si>
  <si>
    <t>9542672837</t>
  </si>
  <si>
    <t>sunand515@gmail.com</t>
  </si>
  <si>
    <t>08391A0599</t>
  </si>
  <si>
    <t>kothamasu Sai Avinash</t>
  </si>
  <si>
    <t>9553070394</t>
  </si>
  <si>
    <t>saiavinashkothamasu@gmail.com</t>
  </si>
  <si>
    <t>08391A0596</t>
  </si>
  <si>
    <t>KONDRU MAHESH</t>
  </si>
  <si>
    <t>9553996672</t>
  </si>
  <si>
    <t>maheshkondru596@gmail.com</t>
  </si>
  <si>
    <t>08391A0509</t>
  </si>
  <si>
    <t>DEVARAKONDA NARESH</t>
  </si>
  <si>
    <t>9573383115</t>
  </si>
  <si>
    <t>naresh.vignan@gmail.com</t>
  </si>
  <si>
    <t>08391A0541</t>
  </si>
  <si>
    <t>PAMIDIMUKKALA PALLAVI</t>
  </si>
  <si>
    <t>9573417332</t>
  </si>
  <si>
    <t>pamidimukkalapallavi@gmail.com</t>
  </si>
  <si>
    <t>08391A0506</t>
  </si>
  <si>
    <t>CHINNAPU REDDY MULLANGI</t>
  </si>
  <si>
    <t>9581071005</t>
  </si>
  <si>
    <t>cmchinnu4@gmail.com</t>
  </si>
  <si>
    <t>08391A05B6</t>
  </si>
  <si>
    <t>SURAMPALLI LAKSHMI</t>
  </si>
  <si>
    <t>9581824545</t>
  </si>
  <si>
    <t>lakshmi.surampalli5b6@gmail.com</t>
  </si>
  <si>
    <t>08391A05A9</t>
  </si>
  <si>
    <t>RALLABANDI SRI ANJANEYA SAI SWAROOP</t>
  </si>
  <si>
    <t>9603228891</t>
  </si>
  <si>
    <t>swaroop.anu46@gmail.com</t>
  </si>
  <si>
    <t>08391A0564</t>
  </si>
  <si>
    <t>YANAMALA ANITHA</t>
  </si>
  <si>
    <t>9618182509</t>
  </si>
  <si>
    <t>antiha.yanamala@gmail.com</t>
  </si>
  <si>
    <t>08391A0547</t>
  </si>
  <si>
    <t>POOLA MAHESH</t>
  </si>
  <si>
    <t>9618288866</t>
  </si>
  <si>
    <t>mahesh381989@gmail.com</t>
  </si>
  <si>
    <t>08391A0502</t>
  </si>
  <si>
    <t>ADUSUMALLI SITHARA</t>
  </si>
  <si>
    <t>9618474961</t>
  </si>
  <si>
    <t>sitharaadusumalli@gmail.com</t>
  </si>
  <si>
    <t>08391A0544</t>
  </si>
  <si>
    <t>PATIBANDLA VENKATA SUNIL KUMAR</t>
  </si>
  <si>
    <t>9618884955</t>
  </si>
  <si>
    <t>sunil.patibandla544@gmail.com</t>
  </si>
  <si>
    <t>08391A0590</t>
  </si>
  <si>
    <t>KATRU MADHURI</t>
  </si>
  <si>
    <t>9652545946</t>
  </si>
  <si>
    <t>madhuri.katru@gmail.com</t>
  </si>
  <si>
    <t>08391A0584</t>
  </si>
  <si>
    <t>GINJUPALLI DHANUNJAYA LAKSHMI</t>
  </si>
  <si>
    <t>9666014160</t>
  </si>
  <si>
    <t>dhanunjaya.lakshmi60@gmail.com</t>
  </si>
  <si>
    <t>08391A0538</t>
  </si>
  <si>
    <t>PALAPARTHI PRIYANKA</t>
  </si>
  <si>
    <t>9666304567</t>
  </si>
  <si>
    <t>palaparthi.priyanka@gmail.com</t>
  </si>
  <si>
    <t>08391A0568</t>
  </si>
  <si>
    <t>ANANTHA VENKATA NAGA KAILASH</t>
  </si>
  <si>
    <t>9666443971</t>
  </si>
  <si>
    <t>avnkailash@gmail.com</t>
  </si>
  <si>
    <t>08391A0561</t>
  </si>
  <si>
    <t>VARUN TEJ KRISHNAMSETTY</t>
  </si>
  <si>
    <t>9666682632</t>
  </si>
  <si>
    <t>k.varuntej@gmail.com</t>
  </si>
  <si>
    <t>08391A0597</t>
  </si>
  <si>
    <t>KONERU DIVYA</t>
  </si>
  <si>
    <t>9666685443</t>
  </si>
  <si>
    <t>konerudivyaa@gmail.com</t>
  </si>
  <si>
    <t>08391A05A6</t>
  </si>
  <si>
    <t>MULAM RAJEEV RATHAN KUMAR</t>
  </si>
  <si>
    <t>9666755994</t>
  </si>
  <si>
    <t>rajeevrathanmulam@gmail.com</t>
  </si>
  <si>
    <t>08391A0519</t>
  </si>
  <si>
    <t>GUNTUPALLI SAI SABARINADH</t>
  </si>
  <si>
    <t>9666777994</t>
  </si>
  <si>
    <t>saisabarinadh.guntupalli@gmail.com</t>
  </si>
  <si>
    <t>08391A0521</t>
  </si>
  <si>
    <t>KALUVAKURI SWATHI</t>
  </si>
  <si>
    <t>9676611103</t>
  </si>
  <si>
    <t>kaluvakuri.swathi@gmail.com</t>
  </si>
  <si>
    <t>08391A0549</t>
  </si>
  <si>
    <t>PUPPALA NAGENDRA BABU</t>
  </si>
  <si>
    <t>9700355461</t>
  </si>
  <si>
    <t>puppala.nagendra549@gmail.com</t>
  </si>
  <si>
    <t>08391A0557</t>
  </si>
  <si>
    <t>THAMMI SETTY SAI SANDEEP</t>
  </si>
  <si>
    <t>9700647343</t>
  </si>
  <si>
    <t>sunny.vignan@gmail.com</t>
  </si>
  <si>
    <t>08391A0505</t>
  </si>
  <si>
    <t>CHALAMCHERLA SAI KIRAN</t>
  </si>
  <si>
    <t>9700669891</t>
  </si>
  <si>
    <t>kiran.n.kiran05@gmail.com</t>
  </si>
  <si>
    <t>08391A0520</t>
  </si>
  <si>
    <t>JANGA MANJUSHA</t>
  </si>
  <si>
    <t>9700808247</t>
  </si>
  <si>
    <t>manjusha.janga@gmail.com</t>
  </si>
  <si>
    <t>08391A0562</t>
  </si>
  <si>
    <t>VELAGA SRAVYA</t>
  </si>
  <si>
    <t>9848705048</t>
  </si>
  <si>
    <t>sravya.velaga@gmail.com</t>
  </si>
  <si>
    <t>08391A0569</t>
  </si>
  <si>
    <t>KOTARI ASHOK KUMAR</t>
  </si>
  <si>
    <t>9908822212</t>
  </si>
  <si>
    <t>ashokkotari@gmail.com</t>
  </si>
  <si>
    <t>08391A0591</t>
  </si>
  <si>
    <t>KODALI AMULYA</t>
  </si>
  <si>
    <t>9948440302</t>
  </si>
  <si>
    <t>kodali.amulya@gmail.com</t>
  </si>
  <si>
    <t>08391A0575</t>
  </si>
  <si>
    <t>DASARI RAVI DEVA RAJU</t>
  </si>
  <si>
    <t>9948719719</t>
  </si>
  <si>
    <t>deva_raju44@yahoo.com</t>
  </si>
  <si>
    <t>08391A0523</t>
  </si>
  <si>
    <t>KOTA SRIRAM</t>
  </si>
  <si>
    <t>9949974552</t>
  </si>
  <si>
    <t>sriram.kota9@gmail.com</t>
  </si>
  <si>
    <t>08391A0531</t>
  </si>
  <si>
    <t>MUNAVATH JAYANTHI</t>
  </si>
  <si>
    <t>9963752776</t>
  </si>
  <si>
    <t>jayanthimunavath@gmail.com</t>
  </si>
  <si>
    <t>08391A0537</t>
  </si>
  <si>
    <t>PALADUGU SIVA GOWTHAM</t>
  </si>
  <si>
    <t>9966622644</t>
  </si>
  <si>
    <t>sivagowthampaladugu@yahoo.com</t>
  </si>
  <si>
    <t>08391A0510</t>
  </si>
  <si>
    <t>DEVARAPALLI RAMYASRI</t>
  </si>
  <si>
    <t>9966942957</t>
  </si>
  <si>
    <t>devarapalli.ramyasri@gmail.com</t>
  </si>
  <si>
    <t>091FA04001</t>
  </si>
  <si>
    <t>AbhishekGaur</t>
  </si>
  <si>
    <t>abhivirus_822@yahoo.com</t>
  </si>
  <si>
    <t>091FA04003</t>
  </si>
  <si>
    <t>A.Yasheela Sravya</t>
  </si>
  <si>
    <t>yasheela.sravya03@gmail.com</t>
  </si>
  <si>
    <t>091FA04004</t>
  </si>
  <si>
    <t>A.VasanthaLakshmi</t>
  </si>
  <si>
    <t>vasantha9162@gmail.com</t>
  </si>
  <si>
    <t>091FA04005</t>
  </si>
  <si>
    <t>A.Srivastava</t>
  </si>
  <si>
    <t>anu79155@gmail.com</t>
  </si>
  <si>
    <t>091FA04006</t>
  </si>
  <si>
    <t>A. SAI SREE</t>
  </si>
  <si>
    <t>arekatla.sai@gmail.com</t>
  </si>
  <si>
    <t>091FA04007</t>
  </si>
  <si>
    <t>A.Rameswari</t>
  </si>
  <si>
    <t>rama.ash9@gmail.com</t>
  </si>
  <si>
    <t>091FA04008</t>
  </si>
  <si>
    <t>B.Amulya</t>
  </si>
  <si>
    <t>battu.amulya@gmail.com</t>
  </si>
  <si>
    <t>091FA04009</t>
  </si>
  <si>
    <t>B. VijayaSravya</t>
  </si>
  <si>
    <t>star.pearly@gmail.com</t>
  </si>
  <si>
    <t>091FA04011</t>
  </si>
  <si>
    <t>D.ARAVIND REDDY</t>
  </si>
  <si>
    <t>aravindthespy@yahoo.com</t>
  </si>
  <si>
    <t>091FA04012</t>
  </si>
  <si>
    <t>D. JYOTHIRMAYEE</t>
  </si>
  <si>
    <t>jyothidandamudi96@gmail.com</t>
  </si>
  <si>
    <t>091FA04013</t>
  </si>
  <si>
    <t>G.N.V.Prathusha</t>
  </si>
  <si>
    <t>patti.gnv@gmail.com</t>
  </si>
  <si>
    <t>091FA04014</t>
  </si>
  <si>
    <t>G.RAGHAVA ABHILASH</t>
  </si>
  <si>
    <t>Raghavaabhilash.g@gmail.com</t>
  </si>
  <si>
    <t>091FA04015</t>
  </si>
  <si>
    <t>AshishGupta</t>
  </si>
  <si>
    <t>ashish.ashu24@gmail.com</t>
  </si>
  <si>
    <t>091FA04016</t>
  </si>
  <si>
    <t>K.Manikanta</t>
  </si>
  <si>
    <t>kanagala.c@gmail.com</t>
  </si>
  <si>
    <t>091FA04017</t>
  </si>
  <si>
    <t>K.Tulasi</t>
  </si>
  <si>
    <t>karnatit27@gmail.com</t>
  </si>
  <si>
    <t>091FA04018</t>
  </si>
  <si>
    <t>K.VenkataswaraReddy</t>
  </si>
  <si>
    <t>venkat.karumuri018@gmail.com</t>
  </si>
  <si>
    <t>091FA04019</t>
  </si>
  <si>
    <t>K. SIVA KRISHNA</t>
  </si>
  <si>
    <t>091FA04021</t>
  </si>
  <si>
    <t>Swetha</t>
  </si>
  <si>
    <t>swethakommineni92@gmail.com</t>
  </si>
  <si>
    <t>091FA04022</t>
  </si>
  <si>
    <t>K. RAGHAVENDRA PRASAD</t>
  </si>
  <si>
    <t>091FA04023</t>
  </si>
  <si>
    <t>M.Priyanka</t>
  </si>
  <si>
    <t>mpriya2991@gmail.com</t>
  </si>
  <si>
    <t>091FA04025</t>
  </si>
  <si>
    <t>M.Deepak</t>
  </si>
  <si>
    <t>deepak.m7774@gmail.com</t>
  </si>
  <si>
    <t>091FA04026</t>
  </si>
  <si>
    <t>Y.NagaPhaniLatha</t>
  </si>
  <si>
    <t>y.nagaphanilatha@gmail.com</t>
  </si>
  <si>
    <t>091FA04027</t>
  </si>
  <si>
    <t>N.Vyshnavi</t>
  </si>
  <si>
    <t>vyshnavinannapaneni09@gmail.com</t>
  </si>
  <si>
    <t>091FA04028</t>
  </si>
  <si>
    <t>Kusuma Bhargavi. N</t>
  </si>
  <si>
    <t>bhagi.natukula28@gmail.com</t>
  </si>
  <si>
    <t>091FA04029</t>
  </si>
  <si>
    <t>NITESH KUMAR</t>
  </si>
  <si>
    <t>niteshuknow@gmail.com</t>
  </si>
  <si>
    <t>091FA04030</t>
  </si>
  <si>
    <t>P.BalaKrishna</t>
  </si>
  <si>
    <t>balakrishna.p30@gmail.com</t>
  </si>
  <si>
    <t>091FA04031</t>
  </si>
  <si>
    <t>P. PRADEEP</t>
  </si>
  <si>
    <t>Pradeep.peddineni@gmail.com</t>
  </si>
  <si>
    <t>091FA04032</t>
  </si>
  <si>
    <t>P. PAVAN KUMAR</t>
  </si>
  <si>
    <t>091FA04033</t>
  </si>
  <si>
    <t>P.Usha</t>
  </si>
  <si>
    <t>usha.puvvada33@gmail.com</t>
  </si>
  <si>
    <t>091FA04034</t>
  </si>
  <si>
    <t>RAJ SHUKLA</t>
  </si>
  <si>
    <t>091FA04035</t>
  </si>
  <si>
    <t>S. SRIHARSHA</t>
  </si>
  <si>
    <t>sriharsha252@gmail.com</t>
  </si>
  <si>
    <t>091FA04037</t>
  </si>
  <si>
    <t>Ch.SuryaSindura</t>
  </si>
  <si>
    <t>sindhu.chithajallu@gmail.com</t>
  </si>
  <si>
    <t>091FA04038</t>
  </si>
  <si>
    <t>T.Sahithi</t>
  </si>
  <si>
    <t>sahitithati@gmail.com</t>
  </si>
  <si>
    <t>091FA04039</t>
  </si>
  <si>
    <t>T. VenkataGopi</t>
  </si>
  <si>
    <t>tokalavenkatagopi@gmail.com</t>
  </si>
  <si>
    <t>091FA04040</t>
  </si>
  <si>
    <t>U.Pooja</t>
  </si>
  <si>
    <t>poojauppala@gmail.com</t>
  </si>
  <si>
    <t>091FA04041</t>
  </si>
  <si>
    <t>V. SRAVANA VALLI</t>
  </si>
  <si>
    <t>vemurusravanavalli07@gmail.com</t>
  </si>
  <si>
    <t>091FA04042</t>
  </si>
  <si>
    <t>VikasKumar</t>
  </si>
  <si>
    <t>vikasphnx@gmail.com</t>
  </si>
  <si>
    <t>091FA04043</t>
  </si>
  <si>
    <t>Y SAI TEJA</t>
  </si>
  <si>
    <t>yst1991@gmail.com</t>
  </si>
  <si>
    <t>091FA04044</t>
  </si>
  <si>
    <t>Y.Pramathi</t>
  </si>
  <si>
    <t>pramathistarfe@gmail.com</t>
  </si>
  <si>
    <t>091FA04046</t>
  </si>
  <si>
    <t>Abhilash Bageliker</t>
  </si>
  <si>
    <t>abhilashrodcs99@gmail.com</t>
  </si>
  <si>
    <t>091FA04047</t>
  </si>
  <si>
    <t>ANJURI UJJWAL</t>
  </si>
  <si>
    <t>ujjwalanjuri@gmail.com</t>
  </si>
  <si>
    <t>091FA04048</t>
  </si>
  <si>
    <t>A.PranayReddy</t>
  </si>
  <si>
    <t>pranayreddy.a@gmail.com</t>
  </si>
  <si>
    <t>091FA04049</t>
  </si>
  <si>
    <t>Ashish Mohne</t>
  </si>
  <si>
    <t>ashishmohne@gmail.com</t>
  </si>
  <si>
    <t>091FA04051</t>
  </si>
  <si>
    <t>B. PhaniTeja</t>
  </si>
  <si>
    <t>phaniteja.b@gmail.com</t>
  </si>
  <si>
    <t>091FA04054</t>
  </si>
  <si>
    <t>D. Anudeep</t>
  </si>
  <si>
    <t>anudeep.desu@gmail.com</t>
  </si>
  <si>
    <t>091FA04055</t>
  </si>
  <si>
    <t>G SAI GANESH</t>
  </si>
  <si>
    <t>ganeshsai91@gmail.com</t>
  </si>
  <si>
    <t>091FA04056</t>
  </si>
  <si>
    <t>GVSB.Srilalitha</t>
  </si>
  <si>
    <t>gvsb92@gmail.com</t>
  </si>
  <si>
    <t>091FA04057</t>
  </si>
  <si>
    <t>G. NagaDivya</t>
  </si>
  <si>
    <t>divya.garee@gmail.com</t>
  </si>
  <si>
    <t>091FA04058</t>
  </si>
  <si>
    <t>G.ASHA</t>
  </si>
  <si>
    <t>asha.gottipati90@gmail.com</t>
  </si>
  <si>
    <t>091FA04060</t>
  </si>
  <si>
    <t>G. VASAVI</t>
  </si>
  <si>
    <t>vasavi.nivasi@gmail.com</t>
  </si>
  <si>
    <t>091FA04061</t>
  </si>
  <si>
    <t>I. AASHISH</t>
  </si>
  <si>
    <t>957-334-1161</t>
  </si>
  <si>
    <t>ippiliaashish@gmail.com</t>
  </si>
  <si>
    <t>091FA04062</t>
  </si>
  <si>
    <t>I.Sai Krishna</t>
  </si>
  <si>
    <t>iskusv108@yahoo.in</t>
  </si>
  <si>
    <t>091FA04063</t>
  </si>
  <si>
    <t>Bhargavi</t>
  </si>
  <si>
    <t>lakshmibhargavi1992@gmail.com</t>
  </si>
  <si>
    <t>091FA04064</t>
  </si>
  <si>
    <t>K.VARUN</t>
  </si>
  <si>
    <t>varunram64@gmail.com</t>
  </si>
  <si>
    <t>091FA04065</t>
  </si>
  <si>
    <t>KARNA SURESH</t>
  </si>
  <si>
    <t>sureshkarna1991@gmail.com</t>
  </si>
  <si>
    <t>091FA04066</t>
  </si>
  <si>
    <t>K.SAI RAMYA</t>
  </si>
  <si>
    <t>kolliramya66@gmail.com</t>
  </si>
  <si>
    <t>091FA04069</t>
  </si>
  <si>
    <t>M. NAVYA</t>
  </si>
  <si>
    <t>navya.meduri@gmail.com</t>
  </si>
  <si>
    <t>091FA04070</t>
  </si>
  <si>
    <t>B.N.MOUNICA SRILAKSHMI</t>
  </si>
  <si>
    <t>srilucoolbuddy@gmail.com</t>
  </si>
  <si>
    <t>091FA04071</t>
  </si>
  <si>
    <t>N.VIJAY KUMAR</t>
  </si>
  <si>
    <t>vijay.nathani@gmail.com</t>
  </si>
  <si>
    <t>091FA04072</t>
  </si>
  <si>
    <t>P. NAVYA SRI</t>
  </si>
  <si>
    <t>navyasripavuluri72@gmail.com</t>
  </si>
  <si>
    <t>091FA04073</t>
  </si>
  <si>
    <t>P. CHAITANYA KUMAR</t>
  </si>
  <si>
    <t>chaitanya.pckumar@gmail.com</t>
  </si>
  <si>
    <t>091FA04074</t>
  </si>
  <si>
    <t>P.Durga Rakesh</t>
  </si>
  <si>
    <t>pasupuleti.dr@gmail.com</t>
  </si>
  <si>
    <t>091FA04076</t>
  </si>
  <si>
    <t>P.Vamsidhar</t>
  </si>
  <si>
    <t>vamsisana2012@gmail.com</t>
  </si>
  <si>
    <t>091FA04077</t>
  </si>
  <si>
    <t>P.Sindu sri Vindhya</t>
  </si>
  <si>
    <t>091FA04079</t>
  </si>
  <si>
    <t>RAVI SAI ADITYA</t>
  </si>
  <si>
    <t>adityasai89@gmail.com</t>
  </si>
  <si>
    <t>091FA04080</t>
  </si>
  <si>
    <t>PSS Sandeep</t>
  </si>
  <si>
    <t>palaparthy.sandeep@gmail.com</t>
  </si>
  <si>
    <t>091FA04081</t>
  </si>
  <si>
    <t>T. M.LAKSHMI SOWMYA</t>
  </si>
  <si>
    <t>meenakshi.sowmya27@gmail.com</t>
  </si>
  <si>
    <t>091FA04083</t>
  </si>
  <si>
    <t>T.BHARGAVI</t>
  </si>
  <si>
    <t>bhargavibss@gmail.com</t>
  </si>
  <si>
    <t>091FA04084</t>
  </si>
  <si>
    <t>M.Vedavathi</t>
  </si>
  <si>
    <t>vedavathi4084@gmail.com</t>
  </si>
  <si>
    <t>091FA04086</t>
  </si>
  <si>
    <t>VISHWAJEET KUMAR</t>
  </si>
  <si>
    <t>vkalex7@gmail.com</t>
  </si>
  <si>
    <t>091FA04089</t>
  </si>
  <si>
    <t>Y.BHARGAV REDDY</t>
  </si>
  <si>
    <t>bhaargav91@gmail.com</t>
  </si>
  <si>
    <r>
      <rPr>
        <b/>
        <sz val="11"/>
        <color rgb="FF000000"/>
        <rFont val="Calibri"/>
        <family val="2"/>
      </rPr>
      <t xml:space="preserve">Department :  </t>
    </r>
    <r>
      <rPr>
        <b/>
        <sz val="14"/>
        <color rgb="FF000000"/>
        <rFont val="Calibri"/>
        <family val="2"/>
      </rPr>
      <t>CSE</t>
    </r>
  </si>
  <si>
    <r>
      <rPr>
        <b/>
        <sz val="11"/>
        <color rgb="FF000000"/>
        <rFont val="Calibri"/>
        <family val="2"/>
      </rPr>
      <t xml:space="preserve">Year of Students Passedout : </t>
    </r>
    <r>
      <rPr>
        <b/>
        <sz val="14"/>
        <color rgb="FF000000"/>
        <rFont val="Calibri"/>
        <family val="2"/>
      </rPr>
      <t>2013 - 2014</t>
    </r>
  </si>
  <si>
    <t>Sl. No.</t>
  </si>
  <si>
    <t>Reg. No.</t>
  </si>
  <si>
    <t>Name of the student</t>
  </si>
  <si>
    <t>Contact No.</t>
  </si>
  <si>
    <t>Exam he / she passed (Collect Proof for Rank)</t>
  </si>
  <si>
    <t>Employmnet - Collect Proof (Copy of Appoinment order)</t>
  </si>
  <si>
    <t>Higher Studies - (Collect Proofs like ID card copy)</t>
  </si>
  <si>
    <t>Proof Yes / No</t>
  </si>
  <si>
    <t>GATE</t>
  </si>
  <si>
    <t>CAT</t>
  </si>
  <si>
    <t>GRE</t>
  </si>
  <si>
    <t>TOEFL</t>
  </si>
  <si>
    <t>State Govt. Exam</t>
  </si>
  <si>
    <t>Company Name</t>
  </si>
  <si>
    <t>Place</t>
  </si>
  <si>
    <t>Salary</t>
  </si>
  <si>
    <t>M.Tech</t>
  </si>
  <si>
    <t>MS</t>
  </si>
  <si>
    <t>University Name</t>
  </si>
  <si>
    <t>091FA04082</t>
  </si>
  <si>
    <t>THOTA RAVI</t>
  </si>
  <si>
    <t>9618810604</t>
  </si>
  <si>
    <t>101FA04001</t>
  </si>
  <si>
    <t>AKSHAY KUMAR</t>
  </si>
  <si>
    <t>9493924363</t>
  </si>
  <si>
    <t>101FA04002</t>
  </si>
  <si>
    <t>AKULA BHARGAVI</t>
  </si>
  <si>
    <t>970322513</t>
  </si>
  <si>
    <t>101FA04003</t>
  </si>
  <si>
    <t>AMIRINENI GANESH</t>
  </si>
  <si>
    <t>8985135003</t>
  </si>
  <si>
    <t>101FA04004</t>
  </si>
  <si>
    <t>ANNU SRISAIVIVEK</t>
  </si>
  <si>
    <t>9032939889</t>
  </si>
  <si>
    <t>√</t>
  </si>
  <si>
    <t>101FA04005</t>
  </si>
  <si>
    <t>BATHINI VARUNTEJA</t>
  </si>
  <si>
    <t>9700074226</t>
  </si>
  <si>
    <t>101FA04006</t>
  </si>
  <si>
    <t>BAYAPATI DEVISPANDANA</t>
  </si>
  <si>
    <t>9059085864</t>
  </si>
  <si>
    <t>101FA04007</t>
  </si>
  <si>
    <t>BELLAM DEVIPRIYA</t>
  </si>
  <si>
    <t>8790679626</t>
  </si>
  <si>
    <t>HCL</t>
  </si>
  <si>
    <t>3.2L P.A</t>
  </si>
  <si>
    <t>101FA04008</t>
  </si>
  <si>
    <t>BOLLA VARSHA</t>
  </si>
  <si>
    <t>9700775499</t>
  </si>
  <si>
    <t>101FA04009</t>
  </si>
  <si>
    <t>CHERUVU LEELASAIKANAKAVALLILASYA</t>
  </si>
  <si>
    <t>TCS</t>
  </si>
  <si>
    <t>Hyderabad</t>
  </si>
  <si>
    <t>Yes</t>
  </si>
  <si>
    <t>101FA04011</t>
  </si>
  <si>
    <t>CHITIRALA VENKATATEJASWINI</t>
  </si>
  <si>
    <t>9701725076</t>
  </si>
  <si>
    <t>101FA04012</t>
  </si>
  <si>
    <t>CHOWDAVARAPU INDRAKIRAN</t>
  </si>
  <si>
    <t>9700327083</t>
  </si>
  <si>
    <t>101FA04013</t>
  </si>
  <si>
    <t>DEVINENI NAGAMAHESH</t>
  </si>
  <si>
    <t>9553871634</t>
  </si>
  <si>
    <t>101FA04015</t>
  </si>
  <si>
    <t>EAMANI SAIPHANINDRA KARTEEK</t>
  </si>
  <si>
    <t>9550297917</t>
  </si>
  <si>
    <t>101FA04016</t>
  </si>
  <si>
    <t>GARLAPATI ADIVISHNU</t>
  </si>
  <si>
    <t>7207228838</t>
  </si>
  <si>
    <t>101FA04017</t>
  </si>
  <si>
    <t>GOGINENI MOUNICA</t>
  </si>
  <si>
    <t>7207308583</t>
  </si>
  <si>
    <t>101FA04018</t>
  </si>
  <si>
    <t>GOGINENI TEJASWI</t>
  </si>
  <si>
    <t>9966074600</t>
  </si>
  <si>
    <t>101FA04020</t>
  </si>
  <si>
    <t>GOPALUNI KRISHNACHAITANYA</t>
  </si>
  <si>
    <t>8019518630</t>
  </si>
  <si>
    <t>ARIJASOFT</t>
  </si>
  <si>
    <t>101FA04021</t>
  </si>
  <si>
    <t>GUGGILAM SAIYASASWI</t>
  </si>
  <si>
    <t>9963701592</t>
  </si>
  <si>
    <t>101FA04022</t>
  </si>
  <si>
    <t>KALANADHABHATTA VVSPRAVALLIKA</t>
  </si>
  <si>
    <t>9676033473</t>
  </si>
  <si>
    <t>101FA04023</t>
  </si>
  <si>
    <t>KAMBHAMPATI VAMSIKRISHNA</t>
  </si>
  <si>
    <t>9985595574</t>
  </si>
  <si>
    <t>101FA04024</t>
  </si>
  <si>
    <t>KANCHARLA MADHURI</t>
  </si>
  <si>
    <t>7799224877</t>
  </si>
  <si>
    <t>101FA04025</t>
  </si>
  <si>
    <t>KARAMSETTY CHANDANA</t>
  </si>
  <si>
    <t>9885144992</t>
  </si>
  <si>
    <t>101FA04026</t>
  </si>
  <si>
    <t>KATTA RAMAKRISHNA</t>
  </si>
  <si>
    <t>9642195675</t>
  </si>
  <si>
    <t>101FA04027</t>
  </si>
  <si>
    <t>KOLLI ALEKHYA</t>
  </si>
  <si>
    <t>9030709845</t>
  </si>
  <si>
    <t>INFOSYS</t>
  </si>
  <si>
    <t>101FA04028</t>
  </si>
  <si>
    <t>KONDETI VASAVI</t>
  </si>
  <si>
    <t>9440270628</t>
  </si>
  <si>
    <t>101FA04029</t>
  </si>
  <si>
    <t>KOPPARAPU SRIKAR</t>
  </si>
  <si>
    <t>8143711621</t>
  </si>
  <si>
    <t>Hydeabad</t>
  </si>
  <si>
    <t>101FA04030</t>
  </si>
  <si>
    <t>KORATALA SWAROOPA</t>
  </si>
  <si>
    <t>9951242633</t>
  </si>
  <si>
    <t>101FA04031</t>
  </si>
  <si>
    <t>KOSARAJU SAISRI</t>
  </si>
  <si>
    <t>8985061855</t>
  </si>
  <si>
    <t>101FA04032</t>
  </si>
  <si>
    <t>KOTINI UMAMAHESWARARAO</t>
  </si>
  <si>
    <t>9247981197</t>
  </si>
  <si>
    <t>101FA04033</t>
  </si>
  <si>
    <t>KUNDETI SANKARNATH</t>
  </si>
  <si>
    <t>8500328522</t>
  </si>
  <si>
    <t>101FA04034</t>
  </si>
  <si>
    <t>MADISETTY SOUNDARYAMANI</t>
  </si>
  <si>
    <t>8978394158</t>
  </si>
  <si>
    <t>Bangalore</t>
  </si>
  <si>
    <t>101FA04035</t>
  </si>
  <si>
    <t>MAGULURI RAJESWARI</t>
  </si>
  <si>
    <t>8019458985</t>
  </si>
  <si>
    <t>101FA04036</t>
  </si>
  <si>
    <t>MAGULURI SAIRACHANA</t>
  </si>
  <si>
    <t>8121255253</t>
  </si>
  <si>
    <t>101FA04037</t>
  </si>
  <si>
    <t>MAKKINENI MANIKRANTHI</t>
  </si>
  <si>
    <t>9059117313</t>
  </si>
  <si>
    <t>101FA04038</t>
  </si>
  <si>
    <t>MOHAMMED GAYASUDDINKHAN</t>
  </si>
  <si>
    <t>8977640025</t>
  </si>
  <si>
    <t>Trivendram</t>
  </si>
  <si>
    <t>3.2L P. A</t>
  </si>
  <si>
    <t>101FA04040</t>
  </si>
  <si>
    <t>NIMMAGADDA SAIKRISHNA</t>
  </si>
  <si>
    <t>9966621578</t>
  </si>
  <si>
    <t>101FA04041</t>
  </si>
  <si>
    <t>PARASARAM VKBHARADWAJ</t>
  </si>
  <si>
    <t>101FA04042</t>
  </si>
  <si>
    <t>PATTEPARAPU BALABHARGAV</t>
  </si>
  <si>
    <t>7382222064</t>
  </si>
  <si>
    <t>101FA04043</t>
  </si>
  <si>
    <t>PONNEKANTI MOUNIKA</t>
  </si>
  <si>
    <t>101FA04044</t>
  </si>
  <si>
    <t>PUTHA SUDHARSHAN REDDY</t>
  </si>
  <si>
    <t>8500870540</t>
  </si>
  <si>
    <t>101FA04046</t>
  </si>
  <si>
    <t>SALECHA ABHISHEK JAIN</t>
  </si>
  <si>
    <t>7702123903</t>
  </si>
  <si>
    <t>Saksham Glass</t>
  </si>
  <si>
    <t>Guntur</t>
  </si>
  <si>
    <t>101FA04047</t>
  </si>
  <si>
    <t>SHAIK HUSSAIN SHAAYAR</t>
  </si>
  <si>
    <t>7799277372</t>
  </si>
  <si>
    <t>101FA04048</t>
  </si>
  <si>
    <t>SHAIK KHASIMBI</t>
  </si>
  <si>
    <t>7382206399</t>
  </si>
  <si>
    <t>101FA04050</t>
  </si>
  <si>
    <t>TALLURI LAKSHMIPRASANNA</t>
  </si>
  <si>
    <t>9652994004</t>
  </si>
  <si>
    <t>101FA04051</t>
  </si>
  <si>
    <t>THOTA AJITHKUMAR</t>
  </si>
  <si>
    <t>9908070272</t>
  </si>
  <si>
    <t>101FA04052</t>
  </si>
  <si>
    <t>TUNGALA SRAVANI</t>
  </si>
  <si>
    <t>101FA04054</t>
  </si>
  <si>
    <t>UNNAM NAGATEJA</t>
  </si>
  <si>
    <t>101FA04055</t>
  </si>
  <si>
    <t>VEMULAPALLI MOUNICA</t>
  </si>
  <si>
    <t>9491476619</t>
  </si>
  <si>
    <t>101FA04056</t>
  </si>
  <si>
    <t>AVULA PAVANI KUMARI</t>
  </si>
  <si>
    <t>9908669635</t>
  </si>
  <si>
    <t>101FA04057</t>
  </si>
  <si>
    <t>VOGGU SAI DIVYA LAKSHMI</t>
  </si>
  <si>
    <t>7842107055</t>
  </si>
  <si>
    <t>101FA04058</t>
  </si>
  <si>
    <t>VUYYURU KARTHIK</t>
  </si>
  <si>
    <t>9640028194</t>
  </si>
  <si>
    <t>101FA04059</t>
  </si>
  <si>
    <t>YARRAMOTHU VENKATESH</t>
  </si>
  <si>
    <t>101FA04060</t>
  </si>
  <si>
    <t>YEDUGURU SANTHOSHREDDY</t>
  </si>
  <si>
    <t>9502170705</t>
  </si>
  <si>
    <t>101FA04061</t>
  </si>
  <si>
    <t>ALLAM SRI LATHA</t>
  </si>
  <si>
    <t>8897561340</t>
  </si>
  <si>
    <t>101FA04062</t>
  </si>
  <si>
    <t>ALLURI GOPICHOWDARY</t>
  </si>
  <si>
    <t>9502326645</t>
  </si>
  <si>
    <t>101FA04064</t>
  </si>
  <si>
    <t>BANDLAMUDI BHARGAVI</t>
  </si>
  <si>
    <t>9491502597</t>
  </si>
  <si>
    <t>101FA04065</t>
  </si>
  <si>
    <t>DARABOINA KEERTHIKA</t>
  </si>
  <si>
    <t>8143648202</t>
  </si>
  <si>
    <t>101FA04066</t>
  </si>
  <si>
    <t>DARLA ESWARASAI</t>
  </si>
  <si>
    <t>9985759365</t>
  </si>
  <si>
    <t>101FA04067</t>
  </si>
  <si>
    <t>DASARI SRIPRIYA</t>
  </si>
  <si>
    <t>9491800155</t>
  </si>
  <si>
    <t>101FA04068</t>
  </si>
  <si>
    <t>DUMPALA SAMUELREDDY</t>
  </si>
  <si>
    <t>7702136123</t>
  </si>
  <si>
    <t>101FA04069</t>
  </si>
  <si>
    <t>EMANI SHANMUKHASAI</t>
  </si>
  <si>
    <t>101FA04070</t>
  </si>
  <si>
    <t>GAJULA SRUTHI</t>
  </si>
  <si>
    <t>7893229240</t>
  </si>
  <si>
    <t>101FA04072</t>
  </si>
  <si>
    <t>GORANTLA KAVYA PREETHI</t>
  </si>
  <si>
    <t>9550207116</t>
  </si>
  <si>
    <t>101FA04073</t>
  </si>
  <si>
    <t>GORANTLA VINAYBABU</t>
  </si>
  <si>
    <t>101FA04074</t>
  </si>
  <si>
    <t>GORIJALA LAKSHMISRIKAVYA</t>
  </si>
  <si>
    <t>9493471334</t>
  </si>
  <si>
    <t>101FA04075</t>
  </si>
  <si>
    <t>GUGGILAM MANOJKUMAR</t>
  </si>
  <si>
    <t>8500416264</t>
  </si>
  <si>
    <t>101FA04077</t>
  </si>
  <si>
    <t>KALPESH KUMAR JAIN</t>
  </si>
  <si>
    <t>7702123901</t>
  </si>
  <si>
    <t>101FA04078</t>
  </si>
  <si>
    <t>MANOJ KRISHNA KAVURI</t>
  </si>
  <si>
    <t>8125718228</t>
  </si>
  <si>
    <t>101FA04079</t>
  </si>
  <si>
    <t>KALAVALA SPANDANA</t>
  </si>
  <si>
    <t>9494151714</t>
  </si>
  <si>
    <t>101FA04080</t>
  </si>
  <si>
    <t>KALLAM SIVANAGIREDDY</t>
  </si>
  <si>
    <t>101FA04081</t>
  </si>
  <si>
    <t>VISHNUMOLAKALA HARIKA</t>
  </si>
  <si>
    <t>101FA04082</t>
  </si>
  <si>
    <t>SRIRAM SRIKANYA</t>
  </si>
  <si>
    <t>9866898984</t>
  </si>
  <si>
    <t>101FA04084</t>
  </si>
  <si>
    <t>KATRAGADDA JAHNAVI</t>
  </si>
  <si>
    <t>9701254416</t>
  </si>
  <si>
    <t>101FA04085</t>
  </si>
  <si>
    <t>KATRU JAGADESH</t>
  </si>
  <si>
    <t>9492157025</t>
  </si>
  <si>
    <t>101FA04086</t>
  </si>
  <si>
    <t>KATTA SREEJA</t>
  </si>
  <si>
    <t>9059923027</t>
  </si>
  <si>
    <t>101FA04087</t>
  </si>
  <si>
    <t>KESARI SURESHREDDY</t>
  </si>
  <si>
    <t>8885179383</t>
  </si>
  <si>
    <t>101FA04088</t>
  </si>
  <si>
    <t>KOMMURI SIVANAGAKRANTHIKUMAR</t>
  </si>
  <si>
    <t>8686905322</t>
  </si>
  <si>
    <t>101FA04089</t>
  </si>
  <si>
    <t>KONDAMADUGULA SANDEEPREDDY</t>
  </si>
  <si>
    <t>7382323133</t>
  </si>
  <si>
    <t>101FA04090</t>
  </si>
  <si>
    <t>KURRA MANI KOTESWARA RAO</t>
  </si>
  <si>
    <t>9492004090</t>
  </si>
  <si>
    <t>101FA04091</t>
  </si>
  <si>
    <t>MADALA PAVANI</t>
  </si>
  <si>
    <t>9492477884</t>
  </si>
  <si>
    <t>101FA04092</t>
  </si>
  <si>
    <t>MANDALA RAVIKISHORE</t>
  </si>
  <si>
    <t>9700280046</t>
  </si>
  <si>
    <t>101FA04093</t>
  </si>
  <si>
    <t>MANNAVA VINODKUMAR</t>
  </si>
  <si>
    <t>9505923989</t>
  </si>
  <si>
    <t>101FA04094</t>
  </si>
  <si>
    <t>MATURI SRUTHI</t>
  </si>
  <si>
    <t>7842139901</t>
  </si>
  <si>
    <t>101FA04095</t>
  </si>
  <si>
    <t>MEDA MOUNIKA</t>
  </si>
  <si>
    <t>9494934020</t>
  </si>
  <si>
    <t>101FA04096</t>
  </si>
  <si>
    <t>MUKKA MURAHARIREDDY</t>
  </si>
  <si>
    <t>ORACLE</t>
  </si>
  <si>
    <t>SINGAPORE</t>
  </si>
  <si>
    <t>101FA04097</t>
  </si>
  <si>
    <t>MUMMANENI RAVALIKA</t>
  </si>
  <si>
    <t>9494957969</t>
  </si>
  <si>
    <t>101FA04098</t>
  </si>
  <si>
    <t>MUTHA SANTHOSHKUMAR</t>
  </si>
  <si>
    <t>8142452565</t>
  </si>
  <si>
    <t>101FA04099</t>
  </si>
  <si>
    <t>NAIDU VEENA LOHITA</t>
  </si>
  <si>
    <t>8897899099</t>
  </si>
  <si>
    <t>101FA04100</t>
  </si>
  <si>
    <t>NANDIGAMMA VENKATA SAIRAM</t>
  </si>
  <si>
    <t>7382758154</t>
  </si>
  <si>
    <t>101FA04101</t>
  </si>
  <si>
    <t>PALLAM DEEPAK</t>
  </si>
  <si>
    <t>9908374160</t>
  </si>
  <si>
    <t>101FA04103</t>
  </si>
  <si>
    <t>PARUCHURI VENKATASAINISHITHA</t>
  </si>
  <si>
    <t>9490601012</t>
  </si>
  <si>
    <t>101FA04104</t>
  </si>
  <si>
    <t>PEMMARAJU AISWARYA</t>
  </si>
  <si>
    <t>101FA04106</t>
  </si>
  <si>
    <t>POREDDY SIVAPRASADREDDY</t>
  </si>
  <si>
    <t>7842461921</t>
  </si>
  <si>
    <t>101FA04107</t>
  </si>
  <si>
    <t>REDDIBATHULA SAIKISHOREREDDY</t>
  </si>
  <si>
    <t>9490258547</t>
  </si>
  <si>
    <t>101FA04108</t>
  </si>
  <si>
    <t>REDDYGARI TEJASHWAR REDDY</t>
  </si>
  <si>
    <t>8125452436</t>
  </si>
  <si>
    <t>101FA04109</t>
  </si>
  <si>
    <t>SANKA PURUNACHANDRAKANTH</t>
  </si>
  <si>
    <t>8099851625</t>
  </si>
  <si>
    <t>101FA04110</t>
  </si>
  <si>
    <t>SHAIK FAROOQ</t>
  </si>
  <si>
    <t>9640112262</t>
  </si>
  <si>
    <t>Chennai</t>
  </si>
  <si>
    <t>101FA04111</t>
  </si>
  <si>
    <t>SHAIK FEROZBASHA</t>
  </si>
  <si>
    <t>7416806156</t>
  </si>
  <si>
    <t>101FA04112</t>
  </si>
  <si>
    <t>SHAIK. ARIFA</t>
  </si>
  <si>
    <t>9494470479</t>
  </si>
  <si>
    <t>101FA04114</t>
  </si>
  <si>
    <t>VADAPALLI HARIKA</t>
  </si>
  <si>
    <t>101FA04115</t>
  </si>
  <si>
    <t>VADDELA ANJALI</t>
  </si>
  <si>
    <t>9652055004</t>
  </si>
  <si>
    <t>101FA04116</t>
  </si>
  <si>
    <t>VANKAYALAPATI YAMUNA</t>
  </si>
  <si>
    <t>9494418936</t>
  </si>
  <si>
    <t>101FA04117</t>
  </si>
  <si>
    <t>VEMPATI NAVANEETHKUMAR</t>
  </si>
  <si>
    <t>101FA04118</t>
  </si>
  <si>
    <t>VEMURI HASWANTH</t>
  </si>
  <si>
    <t>8143449448</t>
  </si>
  <si>
    <t>101FA04120</t>
  </si>
  <si>
    <t>YERUVA SUDHEERKUMARREDDY</t>
  </si>
  <si>
    <t>9494304120</t>
  </si>
  <si>
    <t>101FA04122</t>
  </si>
  <si>
    <t>AMIRINENI ANUSHA</t>
  </si>
  <si>
    <t>8688785787</t>
  </si>
  <si>
    <t>101FA04123</t>
  </si>
  <si>
    <t>BODDU SAIKRISHNA</t>
  </si>
  <si>
    <t>9032947377</t>
  </si>
  <si>
    <t>101FA04126</t>
  </si>
  <si>
    <t>DEVISETTY VIVEK</t>
  </si>
  <si>
    <t>8686908079</t>
  </si>
  <si>
    <t>101FA04127</t>
  </si>
  <si>
    <t>DIVI HEMATEJA</t>
  </si>
  <si>
    <t>8801013949</t>
  </si>
  <si>
    <t>101FA04130</t>
  </si>
  <si>
    <t>GOLLAPUDI VENU</t>
  </si>
  <si>
    <t>9652884169</t>
  </si>
  <si>
    <t>101FA04131</t>
  </si>
  <si>
    <t>INAGANTI SRINIVASARAO</t>
  </si>
  <si>
    <t>101FA04132</t>
  </si>
  <si>
    <t>KALLI KRISHNAREDDY</t>
  </si>
  <si>
    <t>9494151658</t>
  </si>
  <si>
    <t>101FA04133</t>
  </si>
  <si>
    <t>KOMMINENI VENKATAKRISHNA</t>
  </si>
  <si>
    <t>101FA04134</t>
  </si>
  <si>
    <t>KOLLU YAMINI MOUNIKA</t>
  </si>
  <si>
    <t>7207702152</t>
  </si>
  <si>
    <t>101FA04136</t>
  </si>
  <si>
    <t>KURNOOL PAVANKUMAR</t>
  </si>
  <si>
    <t>7842489181</t>
  </si>
  <si>
    <t>101FA04137</t>
  </si>
  <si>
    <t>LANKA SANTHISREE</t>
  </si>
  <si>
    <t>101FA04138</t>
  </si>
  <si>
    <t>MALISETTY KRISHNAVENI</t>
  </si>
  <si>
    <t>9966883944</t>
  </si>
  <si>
    <t>101FA04139</t>
  </si>
  <si>
    <t>MOGAL AKBAR SALEEM BAIG</t>
  </si>
  <si>
    <t>9676949797</t>
  </si>
  <si>
    <t>General Electric</t>
  </si>
  <si>
    <t>3.2LPA</t>
  </si>
  <si>
    <t>101FA04140</t>
  </si>
  <si>
    <t>MUKKU HARITHA</t>
  </si>
  <si>
    <t>9666352624</t>
  </si>
  <si>
    <t>101fa04141</t>
  </si>
  <si>
    <t>MUPPARAJU MOUNICA CHOWDARY</t>
  </si>
  <si>
    <t>9014562764</t>
  </si>
  <si>
    <t>101FA04142</t>
  </si>
  <si>
    <t>NALLAMOTHU YASHWANTH</t>
  </si>
  <si>
    <t>101FA04143</t>
  </si>
  <si>
    <t>PALADUGU SAI SASANK</t>
  </si>
  <si>
    <t>9701068660</t>
  </si>
  <si>
    <t>saisasankpaladugu@gmail.com</t>
  </si>
  <si>
    <t>101FA04144</t>
  </si>
  <si>
    <t>PEDDIREDDY VENKAT REDDY</t>
  </si>
  <si>
    <t>101FA04146</t>
  </si>
  <si>
    <t>RAAVIKRINDI PRASANNA KUMAR</t>
  </si>
  <si>
    <t>9000839854</t>
  </si>
  <si>
    <t>101FA04147</t>
  </si>
  <si>
    <t>RAGAM HARSHA</t>
  </si>
  <si>
    <t>101FA04148</t>
  </si>
  <si>
    <t>RAJENDRAANSHUL JAIN</t>
  </si>
  <si>
    <t>7893064004</t>
  </si>
  <si>
    <t>101FA04149</t>
  </si>
  <si>
    <t>RAVULA DSRINIVASARAO</t>
  </si>
  <si>
    <t>9705845884</t>
  </si>
  <si>
    <t>Mumbai</t>
  </si>
  <si>
    <t>101FA04151</t>
  </si>
  <si>
    <t>SHAIK MOHISEEN</t>
  </si>
  <si>
    <t>9533218188</t>
  </si>
  <si>
    <t>101FA04152</t>
  </si>
  <si>
    <t>SHETPALLY SOWMYA</t>
  </si>
  <si>
    <t>8374193383</t>
  </si>
  <si>
    <t>101FA04153</t>
  </si>
  <si>
    <t>SOMA MOHANSAI</t>
  </si>
  <si>
    <t>101FA04154</t>
  </si>
  <si>
    <t>SUDA SIVASAINAGAPOOJITH</t>
  </si>
  <si>
    <t>101FA04155</t>
  </si>
  <si>
    <t>SUNKARA SREEHARSHA</t>
  </si>
  <si>
    <t>9492195789</t>
  </si>
  <si>
    <t>MULTIPLIER SOLUTIONS</t>
  </si>
  <si>
    <t>101FA04156</t>
  </si>
  <si>
    <t>TALLUPURI MOHANREDDY</t>
  </si>
  <si>
    <t>101FA04157</t>
  </si>
  <si>
    <t>THOTTEMPUDI VAMSIKRISHNA</t>
  </si>
  <si>
    <t>9550643277</t>
  </si>
  <si>
    <t>101FA04158</t>
  </si>
  <si>
    <t>YADLAPALLI MAMATHA</t>
  </si>
  <si>
    <t>9490040523</t>
  </si>
  <si>
    <t>101FA04159</t>
  </si>
  <si>
    <t>YALAMATI MADHUPRIYA</t>
  </si>
  <si>
    <t>8939192414</t>
  </si>
  <si>
    <t>101FA04160</t>
  </si>
  <si>
    <t>YEEDA LIKHITHA</t>
  </si>
  <si>
    <t>8977558890</t>
  </si>
  <si>
    <t>101FA04161</t>
  </si>
  <si>
    <t>RUPAKULA TEJASWI</t>
  </si>
  <si>
    <t>9553156996</t>
  </si>
  <si>
    <t>101FA04162</t>
  </si>
  <si>
    <t>DEVABHAKTUNI VINODSAI</t>
  </si>
  <si>
    <t>101FA04163</t>
  </si>
  <si>
    <t>SHAIK SHAFIN</t>
  </si>
  <si>
    <t>9949228306</t>
  </si>
  <si>
    <t>101FA04164</t>
  </si>
  <si>
    <t>MANDADI SAIRAM</t>
  </si>
  <si>
    <t>101FA04165</t>
  </si>
  <si>
    <t>UPPALAPATI MOUNIKA</t>
  </si>
  <si>
    <t>8500217499</t>
  </si>
  <si>
    <t>101FA04166</t>
  </si>
  <si>
    <t>BARLA BABY PRATHYUSHA</t>
  </si>
  <si>
    <t>9346920784</t>
  </si>
  <si>
    <t>101FA04167</t>
  </si>
  <si>
    <t>ADDEPALLI KEDARESWARI</t>
  </si>
  <si>
    <t>101FA04168</t>
  </si>
  <si>
    <t>NANDIPATI SWETHA</t>
  </si>
  <si>
    <t>9550236994</t>
  </si>
  <si>
    <t>101FA04169</t>
  </si>
  <si>
    <t>MANTRI VASANTHI</t>
  </si>
  <si>
    <t>9603733548</t>
  </si>
  <si>
    <t>101FA04170</t>
  </si>
  <si>
    <t>GUNTUR NIKHILA VARMA</t>
  </si>
  <si>
    <t>9949415656</t>
  </si>
  <si>
    <t>111LA04001</t>
  </si>
  <si>
    <t>MALAPATI AJAY KUMAR</t>
  </si>
  <si>
    <t>9701184922</t>
  </si>
  <si>
    <t>111LA04002</t>
  </si>
  <si>
    <t>YEDUGURI LAKSHMI DEVI</t>
  </si>
  <si>
    <t>9177158883</t>
  </si>
  <si>
    <t>111LA04003</t>
  </si>
  <si>
    <t>GANGANABOYINA RAKESH</t>
  </si>
  <si>
    <t>9701848927</t>
  </si>
  <si>
    <t>111FA04001</t>
  </si>
  <si>
    <t>ANUMOLU SRIHARI</t>
  </si>
  <si>
    <t>111FA04003</t>
  </si>
  <si>
    <t>ATHMAKURI NAVEEN</t>
  </si>
  <si>
    <t>8500915449</t>
  </si>
  <si>
    <t>111FA04004</t>
  </si>
  <si>
    <t>BANDI LAKSHMI TIRUPATHAMMA</t>
  </si>
  <si>
    <t>9740745364</t>
  </si>
  <si>
    <t>111FA04005</t>
  </si>
  <si>
    <t>CHANDRAGIRI NAGA SREE LEKHA</t>
  </si>
  <si>
    <t>8143000450</t>
  </si>
  <si>
    <t>111FA04006</t>
  </si>
  <si>
    <t>CHEEDIPUDI SAHITHI</t>
  </si>
  <si>
    <t>9573151373</t>
  </si>
  <si>
    <t>sasank</t>
  </si>
  <si>
    <t>111FA04007</t>
  </si>
  <si>
    <t>CHERUKURI NAGA SUDHA RANI</t>
  </si>
  <si>
    <t>9963696200</t>
  </si>
  <si>
    <t>111FA04010</t>
  </si>
  <si>
    <t>EMANI YESWANTH REDDY</t>
  </si>
  <si>
    <t>111FA04012</t>
  </si>
  <si>
    <t>GUDIBANDI RAMCHARAN REDDY</t>
  </si>
  <si>
    <t>8500717797</t>
  </si>
  <si>
    <t>111FA04013</t>
  </si>
  <si>
    <t>GUDURI VIJAYAKUMAR</t>
  </si>
  <si>
    <t>9966029919</t>
  </si>
  <si>
    <t>111FA04014</t>
  </si>
  <si>
    <t>GUMMADI SAI POOJA</t>
  </si>
  <si>
    <t>9490573454</t>
  </si>
  <si>
    <t>111FA04015</t>
  </si>
  <si>
    <t>GUNDA KISHORE SAI PRASAD BABU</t>
  </si>
  <si>
    <t>8985895256</t>
  </si>
  <si>
    <t>111FA04016</t>
  </si>
  <si>
    <t>GUNDALA VINEELA</t>
  </si>
  <si>
    <t>9701690530</t>
  </si>
  <si>
    <t>111FA04017</t>
  </si>
  <si>
    <t>HARI PRIYA</t>
  </si>
  <si>
    <t>9490686148</t>
  </si>
  <si>
    <t>111FA04019</t>
  </si>
  <si>
    <t>JASHTI KEERTHI</t>
  </si>
  <si>
    <t>8801759117</t>
  </si>
  <si>
    <t>111FA04020</t>
  </si>
  <si>
    <t>JAYANTHI VIVEK</t>
  </si>
  <si>
    <t>9642769277</t>
  </si>
  <si>
    <t>111FA04022</t>
  </si>
  <si>
    <t>KAKUMANU TANDAVA SATYA SRI SWAROOP</t>
  </si>
  <si>
    <t>9494678243</t>
  </si>
  <si>
    <t>OPENTEXT</t>
  </si>
  <si>
    <t>2LPA</t>
  </si>
  <si>
    <t>yes</t>
  </si>
  <si>
    <t>111FA04023</t>
  </si>
  <si>
    <t>KANCHARLA GOPI SAI</t>
  </si>
  <si>
    <t>111FA04025</t>
  </si>
  <si>
    <t>KANDE ANIL KUMAR</t>
  </si>
  <si>
    <t>111FA04026</t>
  </si>
  <si>
    <t>KASARA SRIJA REDDY</t>
  </si>
  <si>
    <t>9963371116</t>
  </si>
  <si>
    <t>FONY</t>
  </si>
  <si>
    <t>coimbathore</t>
  </si>
  <si>
    <t>111FA04027</t>
  </si>
  <si>
    <t>KOLLI LAKSHMISOWJANYA</t>
  </si>
  <si>
    <t>8500408599</t>
  </si>
  <si>
    <t>111FA04029</t>
  </si>
  <si>
    <t>BATHALA CHAKRAPANI REDDY</t>
  </si>
  <si>
    <t>8688867840</t>
  </si>
  <si>
    <t>111FA04030</t>
  </si>
  <si>
    <t>KRISHNA SAI</t>
  </si>
  <si>
    <t>9441827919</t>
  </si>
  <si>
    <t>111FA04031</t>
  </si>
  <si>
    <t>KUNISETTY PRIYANKA</t>
  </si>
  <si>
    <t>9494963370</t>
  </si>
  <si>
    <t>111FA04032</t>
  </si>
  <si>
    <t>KURRE TEJASWINI</t>
  </si>
  <si>
    <t>7382791948</t>
  </si>
  <si>
    <t>111FA04033</t>
  </si>
  <si>
    <t>KURUVA KALYAN KUMAR</t>
  </si>
  <si>
    <t>8143143594</t>
  </si>
  <si>
    <t>111FA04035</t>
  </si>
  <si>
    <t>MASOOMA ANJUM</t>
  </si>
  <si>
    <t>9542855215</t>
  </si>
  <si>
    <t>111FA04036</t>
  </si>
  <si>
    <t>MEDARAMETLA SRITEJA</t>
  </si>
  <si>
    <t>9440623483</t>
  </si>
  <si>
    <t>111FA04038</t>
  </si>
  <si>
    <t>MOKKAPATI SRAVANTHI</t>
  </si>
  <si>
    <t>HGS</t>
  </si>
  <si>
    <t>guntur</t>
  </si>
  <si>
    <t>2.4LP.A</t>
  </si>
  <si>
    <t>111FA04039</t>
  </si>
  <si>
    <t>MORAMPUDI VANAJA SREE</t>
  </si>
  <si>
    <t>9493233452</t>
  </si>
  <si>
    <t>111FA04040</t>
  </si>
  <si>
    <t>MUDDANA BHAVYA BHARATHI</t>
  </si>
  <si>
    <t>9700778564</t>
  </si>
  <si>
    <t>3.2LP.A</t>
  </si>
  <si>
    <t>111FA04041</t>
  </si>
  <si>
    <t>NAVULURU ANANTHA PADMANABHA RAO</t>
  </si>
  <si>
    <t>8297981755</t>
  </si>
  <si>
    <t>111FA04042</t>
  </si>
  <si>
    <t>NEKKALAPU ARAVIND KUMAR</t>
  </si>
  <si>
    <t>111FA04043</t>
  </si>
  <si>
    <t>NUKALA NEHA</t>
  </si>
  <si>
    <t>8143000445</t>
  </si>
  <si>
    <t>111FA04044</t>
  </si>
  <si>
    <t>PATCHALA JAYADEV</t>
  </si>
  <si>
    <t>8297139606</t>
  </si>
  <si>
    <t>111FA04045</t>
  </si>
  <si>
    <t>PEDDI SRI PRAJNA</t>
  </si>
  <si>
    <t>9494343214</t>
  </si>
  <si>
    <t>111FA04047</t>
  </si>
  <si>
    <t>RAAVI PRIYANKA</t>
  </si>
  <si>
    <t>8143868783</t>
  </si>
  <si>
    <t>no</t>
  </si>
  <si>
    <t>111FA04048</t>
  </si>
  <si>
    <t>RADHIKA NAIDU CHELAMALASETTY</t>
  </si>
  <si>
    <t>9032626941</t>
  </si>
  <si>
    <t>vijayawada</t>
  </si>
  <si>
    <t>2.4L P.A</t>
  </si>
  <si>
    <t>111FA04049</t>
  </si>
  <si>
    <t>SANISETTY LAKSHMI MANASA</t>
  </si>
  <si>
    <t>9494477439</t>
  </si>
  <si>
    <t>111FA04050</t>
  </si>
  <si>
    <t>SIKHAKOLLI AJAY KUMAR</t>
  </si>
  <si>
    <t>9885850468</t>
  </si>
  <si>
    <t>banglore</t>
  </si>
  <si>
    <t>111FA04051</t>
  </si>
  <si>
    <t>SINGATHALA SHOBHA RANI</t>
  </si>
  <si>
    <t>9441258842</t>
  </si>
  <si>
    <t>111FA04053</t>
  </si>
  <si>
    <t>TUMMA MANIKANTH REDDY</t>
  </si>
  <si>
    <t>9908977795</t>
  </si>
  <si>
    <t>111FA04054</t>
  </si>
  <si>
    <t>TUMULURU RAJEEV SRIKANTH REDDY</t>
  </si>
  <si>
    <t>111FA04055</t>
  </si>
  <si>
    <t>UPPALA VINEETH SANKAR</t>
  </si>
  <si>
    <t>9032919399</t>
  </si>
  <si>
    <t>uppala.vs94@gmail.com</t>
  </si>
  <si>
    <t>IIM</t>
  </si>
  <si>
    <t>Kolcata</t>
  </si>
  <si>
    <t>MBA</t>
  </si>
  <si>
    <t>111FA04056</t>
  </si>
  <si>
    <t>V SUDHEER KUMAR</t>
  </si>
  <si>
    <t>8341681118</t>
  </si>
  <si>
    <t>111FA04057</t>
  </si>
  <si>
    <t>VEMURI SAI RAJESH</t>
  </si>
  <si>
    <t>111FA04059</t>
  </si>
  <si>
    <t>YENUGANTI NAGESWARA RAO</t>
  </si>
  <si>
    <t>9666303067</t>
  </si>
  <si>
    <t>111FA04060</t>
  </si>
  <si>
    <t>YERRABOYANA BABY MOUNIKA</t>
  </si>
  <si>
    <t>9885466719</t>
  </si>
  <si>
    <t>111FA04061</t>
  </si>
  <si>
    <t>ACHYUTANNA SAI KUMAR</t>
  </si>
  <si>
    <t>7207129431</t>
  </si>
  <si>
    <t>111FA04062</t>
  </si>
  <si>
    <t>ADAPA ADITYA</t>
  </si>
  <si>
    <t>9700555890</t>
  </si>
  <si>
    <t>111FA04065</t>
  </si>
  <si>
    <t>ANNADEVULA RAMKIRAN</t>
  </si>
  <si>
    <t>7731069392</t>
  </si>
  <si>
    <t>111FA04066</t>
  </si>
  <si>
    <t>ANNAVARAPU SAI KARTHIK</t>
  </si>
  <si>
    <t>8500728085</t>
  </si>
  <si>
    <t>111FA04067</t>
  </si>
  <si>
    <t>BANDI VENKATA KRISHNA REDDY</t>
  </si>
  <si>
    <t>9493229953</t>
  </si>
  <si>
    <t>111FA04069</t>
  </si>
  <si>
    <t>CHEEMALAKONDA SAI PRIYA</t>
  </si>
  <si>
    <t>9160291507</t>
  </si>
  <si>
    <t>111FA04070</t>
  </si>
  <si>
    <t>CHITTINENI VINOD KUMAR</t>
  </si>
  <si>
    <t>9032240995</t>
  </si>
  <si>
    <t>111FA04072</t>
  </si>
  <si>
    <t>DASARI MOUNI KRISHNA</t>
  </si>
  <si>
    <t>9885750619</t>
  </si>
  <si>
    <t>111FA04073</t>
  </si>
  <si>
    <t>DILIP KUMAR REDDY CHANTHI</t>
  </si>
  <si>
    <t>111FA04074</t>
  </si>
  <si>
    <t>EDARA DEEPAK CHOWDARY</t>
  </si>
  <si>
    <t>111FA04075</t>
  </si>
  <si>
    <t>G S V S S CHAITHANYA</t>
  </si>
  <si>
    <t>8978672454</t>
  </si>
  <si>
    <t>111FA04077</t>
  </si>
  <si>
    <t>GHANTASALA V RADHA DEVI</t>
  </si>
  <si>
    <t>9550401489</t>
  </si>
  <si>
    <t>111FA04078</t>
  </si>
  <si>
    <t>GOPISETTI SIVANAGA SAI VENKATESH</t>
  </si>
  <si>
    <t>8790423100</t>
  </si>
  <si>
    <t>111FA04079</t>
  </si>
  <si>
    <t>GUDURU SREEKAR</t>
  </si>
  <si>
    <t>9963088990</t>
  </si>
  <si>
    <t>JB SOFTWARE</t>
  </si>
  <si>
    <t>2LP.A</t>
  </si>
  <si>
    <t>111FA04082</t>
  </si>
  <si>
    <t>KANDIMALLA ANUSHA</t>
  </si>
  <si>
    <t>9966281023</t>
  </si>
  <si>
    <t>111FA04083</t>
  </si>
  <si>
    <t>KANDIMALLA KRANTHI KIRAN</t>
  </si>
  <si>
    <t>8125236848</t>
  </si>
  <si>
    <t>111FA04084</t>
  </si>
  <si>
    <t>KANKANALA POOJA</t>
  </si>
  <si>
    <t>8897324571</t>
  </si>
  <si>
    <t>111FA04085</t>
  </si>
  <si>
    <t>KONAKANDLA NANDINI</t>
  </si>
  <si>
    <t>7382513063</t>
  </si>
  <si>
    <t>111FA04086</t>
  </si>
  <si>
    <t>KONDA MOUNIKA</t>
  </si>
  <si>
    <t>8632293330</t>
  </si>
  <si>
    <t>111FA04087</t>
  </si>
  <si>
    <t>KONDAGARI RADHA</t>
  </si>
  <si>
    <t>8125026821</t>
  </si>
  <si>
    <t>111FA04088</t>
  </si>
  <si>
    <t>KONYALA CHANIKYA CHANDRA MOHAN</t>
  </si>
  <si>
    <t>7893435125</t>
  </si>
  <si>
    <t>111FA04089</t>
  </si>
  <si>
    <t>KURRA KALYAN CHAKRAVARTHI</t>
  </si>
  <si>
    <t>8977225598</t>
  </si>
  <si>
    <t>111FA04092</t>
  </si>
  <si>
    <t>MANDAPAKA MRINAL</t>
  </si>
  <si>
    <t>8125627569</t>
  </si>
  <si>
    <t>Osmosys</t>
  </si>
  <si>
    <t>2L P.A</t>
  </si>
  <si>
    <t>111FA04093</t>
  </si>
  <si>
    <t>MANUKONDA SRAVANI</t>
  </si>
  <si>
    <t>8019196959</t>
  </si>
  <si>
    <t>CMC</t>
  </si>
  <si>
    <t>chennai</t>
  </si>
  <si>
    <t>111FA04094</t>
  </si>
  <si>
    <t>MARELLA PAVANI</t>
  </si>
  <si>
    <t>8500236613</t>
  </si>
  <si>
    <t>INVESCO</t>
  </si>
  <si>
    <t>111FA04095</t>
  </si>
  <si>
    <t>MERUGU SAI KIRAN</t>
  </si>
  <si>
    <t>9989378990</t>
  </si>
  <si>
    <t>MPHASIS</t>
  </si>
  <si>
    <t>111FA04096</t>
  </si>
  <si>
    <t>MUHAMMAD SAMEERUDDIN</t>
  </si>
  <si>
    <t>9700374470</t>
  </si>
  <si>
    <t>111FA04097</t>
  </si>
  <si>
    <t>MUNIPALLI SAI SEKHAR</t>
  </si>
  <si>
    <t>9666998098</t>
  </si>
  <si>
    <t>111FA04098</t>
  </si>
  <si>
    <t>NANDYALA MOUNIKA</t>
  </si>
  <si>
    <t>9948264682</t>
  </si>
  <si>
    <t>111FA04099</t>
  </si>
  <si>
    <t>NATUVA SIVA SRIDHAR</t>
  </si>
  <si>
    <t>7893770014</t>
  </si>
  <si>
    <t>nagpur</t>
  </si>
  <si>
    <t>111FA04100</t>
  </si>
  <si>
    <t>P RAMA HANUMA CHANDI SRI HARSHA</t>
  </si>
  <si>
    <t>9640103060</t>
  </si>
  <si>
    <t>111FA04101</t>
  </si>
  <si>
    <t>PALEPU LAKSHMI BHAVANI</t>
  </si>
  <si>
    <t>9603985805</t>
  </si>
  <si>
    <t>111FA04102</t>
  </si>
  <si>
    <t>PARUCHURU RAGHA SUDEEP</t>
  </si>
  <si>
    <t>9492709115</t>
  </si>
  <si>
    <t>111FA04103</t>
  </si>
  <si>
    <t>PASALA JAMES WESLEY</t>
  </si>
  <si>
    <t>9494092239</t>
  </si>
  <si>
    <t>111FA04105</t>
  </si>
  <si>
    <t>PINNINTI GOWTHAMI</t>
  </si>
  <si>
    <t>8125956737</t>
  </si>
  <si>
    <t>111FA04106</t>
  </si>
  <si>
    <t>POLINENI SIVA SANKAR VARA PRASAD</t>
  </si>
  <si>
    <t>8985644106</t>
  </si>
  <si>
    <t>111FA04107</t>
  </si>
  <si>
    <t>POLURI KOWSIK KUMAR</t>
  </si>
  <si>
    <t>7207223352</t>
  </si>
  <si>
    <t>111FA04108</t>
  </si>
  <si>
    <t>PONNADA DEVI ANUSHA</t>
  </si>
  <si>
    <t>9502234506</t>
  </si>
  <si>
    <t>111FA04110</t>
  </si>
  <si>
    <t>PURAM HIMA BINDU</t>
  </si>
  <si>
    <t>7842277126</t>
  </si>
  <si>
    <t>111FA04111</t>
  </si>
  <si>
    <t>RANGA ARUNA</t>
  </si>
  <si>
    <t>9494152251</t>
  </si>
  <si>
    <t>111FA04112</t>
  </si>
  <si>
    <t>REDDY SOWJANYA</t>
  </si>
  <si>
    <t>9885486174</t>
  </si>
  <si>
    <t>111FA04113</t>
  </si>
  <si>
    <t>SANKA RAKESH NARAYAN</t>
  </si>
  <si>
    <t>83332871744</t>
  </si>
  <si>
    <t>111FA04115</t>
  </si>
  <si>
    <t>SHAIK SHABEENA</t>
  </si>
  <si>
    <t>9849331045</t>
  </si>
  <si>
    <t>111FA04116</t>
  </si>
  <si>
    <t>SIRASAPALLI KEERTHI SRUJANA</t>
  </si>
  <si>
    <t>8801025005</t>
  </si>
  <si>
    <t>111FA04117</t>
  </si>
  <si>
    <t>TUMMALA SAMATA</t>
  </si>
  <si>
    <t>8790144415</t>
  </si>
  <si>
    <t>111FA04119</t>
  </si>
  <si>
    <t>VELIVELA GOWTHAMI</t>
  </si>
  <si>
    <t>8688615054</t>
  </si>
  <si>
    <t>111FA04120</t>
  </si>
  <si>
    <t>VOOKA MUKESH</t>
  </si>
  <si>
    <t>9700661144</t>
  </si>
  <si>
    <t>111FA04121</t>
  </si>
  <si>
    <t>ABEDODIBOLLA SREELEKHA</t>
  </si>
  <si>
    <t>9000676705</t>
  </si>
  <si>
    <t>111FA04122</t>
  </si>
  <si>
    <t>AMIRNENI RAGHUVEER</t>
  </si>
  <si>
    <t>111FA04124</t>
  </si>
  <si>
    <t>BHEEMANENI SUPRAJA</t>
  </si>
  <si>
    <t>7416884454</t>
  </si>
  <si>
    <t>111FA04126</t>
  </si>
  <si>
    <t>BUDDI NAGATHIREESHA</t>
  </si>
  <si>
    <t>9949796373</t>
  </si>
  <si>
    <t>111FA04127</t>
  </si>
  <si>
    <t>CHAKKA CHINMAYEE</t>
  </si>
  <si>
    <t>7799030382</t>
  </si>
  <si>
    <t>trivendram</t>
  </si>
  <si>
    <t>111FA04128</t>
  </si>
  <si>
    <t>DHULIPALLA HARI KRISHNA</t>
  </si>
  <si>
    <t>8500066920</t>
  </si>
  <si>
    <t>111FA04130</t>
  </si>
  <si>
    <t>EMMANNI RAMESH</t>
  </si>
  <si>
    <t>9676369896</t>
  </si>
  <si>
    <t>111FA04131</t>
  </si>
  <si>
    <t>G HEMANTH SAI KUMAR</t>
  </si>
  <si>
    <t>111FA04132</t>
  </si>
  <si>
    <t>GANNAMANENI SAI PAVAN KUMAR</t>
  </si>
  <si>
    <t>7702142886</t>
  </si>
  <si>
    <t>111FA04133</t>
  </si>
  <si>
    <t>GOLLAPUDI VENKATA NAGA SRAVYASRI</t>
  </si>
  <si>
    <t>9533785342</t>
  </si>
  <si>
    <t>111FA04134</t>
  </si>
  <si>
    <t>GUDURU CHANDRA RAJU</t>
  </si>
  <si>
    <t>9701159028</t>
  </si>
  <si>
    <t>WESTLINE</t>
  </si>
  <si>
    <t>not joined</t>
  </si>
  <si>
    <t>2.4LPA</t>
  </si>
  <si>
    <t>111FA04135</t>
  </si>
  <si>
    <t>GUMPINA T A SANTOSH KUMAR</t>
  </si>
  <si>
    <t>111FA04136</t>
  </si>
  <si>
    <t>GUNTUPALLI GEETHA</t>
  </si>
  <si>
    <t>8886770888</t>
  </si>
  <si>
    <t>111FA04137</t>
  </si>
  <si>
    <t>KALLAMADI SUPRAJA</t>
  </si>
  <si>
    <t>9032244578</t>
  </si>
  <si>
    <t>111FA04139</t>
  </si>
  <si>
    <t>KORADA VENKATA SHRI RAM GUPTA</t>
  </si>
  <si>
    <t>8885613499</t>
  </si>
  <si>
    <t>111FA04140</t>
  </si>
  <si>
    <t>KOTAMARTHY SOWJANYA NARASU</t>
  </si>
  <si>
    <t>9652195040</t>
  </si>
  <si>
    <t>111FA04143</t>
  </si>
  <si>
    <t>LINGARAO PARIMI</t>
  </si>
  <si>
    <t>111FA04144</t>
  </si>
  <si>
    <t>LOMADA DHEERAJA</t>
  </si>
  <si>
    <t>9491379697</t>
  </si>
  <si>
    <t>111FA04146</t>
  </si>
  <si>
    <t>MAHAMKALI RAMANJANEYULU</t>
  </si>
  <si>
    <t>7093315832</t>
  </si>
  <si>
    <t>111FA04147</t>
  </si>
  <si>
    <t>MANAM HIMA BINDU</t>
  </si>
  <si>
    <t>8522887117</t>
  </si>
  <si>
    <t>111FA04148</t>
  </si>
  <si>
    <t>MANCHIKALAPUDI DURGA MOUNIKA</t>
  </si>
  <si>
    <t>8374666805</t>
  </si>
  <si>
    <t>111FA04150</t>
  </si>
  <si>
    <t>MOTURI POOJITHA</t>
  </si>
  <si>
    <t>111FA04151</t>
  </si>
  <si>
    <t>MUPPARAJU POOJA PADMINI</t>
  </si>
  <si>
    <t>8331903500</t>
  </si>
  <si>
    <t>111FA04152</t>
  </si>
  <si>
    <t>MUVVA SAHITYA</t>
  </si>
  <si>
    <t>9494901757</t>
  </si>
  <si>
    <t>111FA04153</t>
  </si>
  <si>
    <t>NALAM KRISHNA LAKSHMI MOUNIKA</t>
  </si>
  <si>
    <t>9705322366</t>
  </si>
  <si>
    <t>MIRACLE</t>
  </si>
  <si>
    <t>VIZAG</t>
  </si>
  <si>
    <t>111FA04154</t>
  </si>
  <si>
    <t>NANDIPATI UDAYA LAKSHMI</t>
  </si>
  <si>
    <t>7416670030</t>
  </si>
  <si>
    <t>111FA04155</t>
  </si>
  <si>
    <t>NEELISETTY SAI THARUN KUMAR</t>
  </si>
  <si>
    <t>8331881481</t>
  </si>
  <si>
    <t>111FA04156</t>
  </si>
  <si>
    <t>NERELLA TEJA SITA RAM</t>
  </si>
  <si>
    <t>8500541308</t>
  </si>
  <si>
    <t>111FA04157</t>
  </si>
  <si>
    <t>PALADUGU SREE MOUNIKA</t>
  </si>
  <si>
    <t>8520894825</t>
  </si>
  <si>
    <t>111FA04158</t>
  </si>
  <si>
    <t>PALANISAMY ROSHINI DEVI</t>
  </si>
  <si>
    <t>9949948741</t>
  </si>
  <si>
    <t>111FA04159</t>
  </si>
  <si>
    <t>PATIBANDLA SRI MOUNICA</t>
  </si>
  <si>
    <t>8125850503</t>
  </si>
  <si>
    <t>111FA04160</t>
  </si>
  <si>
    <t>POKALA RAJASRI</t>
  </si>
  <si>
    <t>8465856384</t>
  </si>
  <si>
    <t>111FA04161</t>
  </si>
  <si>
    <t>POKURU VISHNU VARDHAN</t>
  </si>
  <si>
    <t>9160479898</t>
  </si>
  <si>
    <t>111FA04162</t>
  </si>
  <si>
    <t>NANDIPATI LAKSHMI GAYATRI</t>
  </si>
  <si>
    <t>8099918212</t>
  </si>
  <si>
    <t>111FA04163</t>
  </si>
  <si>
    <t>PONNURU SAI NEEHARIKA</t>
  </si>
  <si>
    <t>8985815323</t>
  </si>
  <si>
    <t>111FA04164</t>
  </si>
  <si>
    <t>CHINNAM RAMANJANEYULU</t>
  </si>
  <si>
    <t>8885973358</t>
  </si>
  <si>
    <t>111FA04166</t>
  </si>
  <si>
    <t>RAVURI NARESH</t>
  </si>
  <si>
    <t>9705275839</t>
  </si>
  <si>
    <t>hyderabad</t>
  </si>
  <si>
    <t>111FA04167</t>
  </si>
  <si>
    <t>REGALLA JYOTHI SWAROOP REDDY</t>
  </si>
  <si>
    <t>111FA04168</t>
  </si>
  <si>
    <t>SAI SRUTHI BODAPATI</t>
  </si>
  <si>
    <t>8985205674</t>
  </si>
  <si>
    <t>111FA04170</t>
  </si>
  <si>
    <t>SRIDEVI BALIJEPALLI</t>
  </si>
  <si>
    <t>9032523632</t>
  </si>
  <si>
    <t>pune</t>
  </si>
  <si>
    <t>111FA04171</t>
  </si>
  <si>
    <t>SURAPUREDDY NAVEENA</t>
  </si>
  <si>
    <t>9494470885</t>
  </si>
  <si>
    <t>111FA04172</t>
  </si>
  <si>
    <t>T SRI SIMHA REDDY</t>
  </si>
  <si>
    <t>9966123105</t>
  </si>
  <si>
    <t>111FA04173</t>
  </si>
  <si>
    <t>THONDEPU SUPRA JYOTHSNA</t>
  </si>
  <si>
    <t>8019790016</t>
  </si>
  <si>
    <t>111FA04175</t>
  </si>
  <si>
    <t>VARUN REDDY YAKKANTI</t>
  </si>
  <si>
    <t>9573873671</t>
  </si>
  <si>
    <t>111FA04177</t>
  </si>
  <si>
    <t>VELANATI SARATH MEGHANA</t>
  </si>
  <si>
    <t>9032051655</t>
  </si>
  <si>
    <t>111FA04178</t>
  </si>
  <si>
    <t>VUSIKARLA SOUMYA</t>
  </si>
  <si>
    <t>9293192615</t>
  </si>
  <si>
    <t>111FA04180</t>
  </si>
  <si>
    <t>YARLAGADDA HARITHA</t>
  </si>
  <si>
    <t>111FA04181</t>
  </si>
  <si>
    <t>AMATHI RAMYA SAHITHI</t>
  </si>
  <si>
    <t>9542623377</t>
  </si>
  <si>
    <t>111FA04184</t>
  </si>
  <si>
    <t>BANDLAMUDI LAKSHMI BHAVANI</t>
  </si>
  <si>
    <t>9908129250</t>
  </si>
  <si>
    <t>111FA04185</t>
  </si>
  <si>
    <t>BODAPATI SRIKANTH</t>
  </si>
  <si>
    <t>9908669880</t>
  </si>
  <si>
    <t>111FA04186</t>
  </si>
  <si>
    <t>BOYAPATI BALA TEJA SRI</t>
  </si>
  <si>
    <t>8332892649</t>
  </si>
  <si>
    <t>111FA04187</t>
  </si>
  <si>
    <t>BUDAVARAPU NAVYA</t>
  </si>
  <si>
    <t>9550208380</t>
  </si>
  <si>
    <t>Virtusa</t>
  </si>
  <si>
    <t>3.6LPA</t>
  </si>
  <si>
    <t>111FA04190</t>
  </si>
  <si>
    <t>CHUNDURU NARESH</t>
  </si>
  <si>
    <t>9059525957</t>
  </si>
  <si>
    <t>111FA04191</t>
  </si>
  <si>
    <t>DEEPIKA DEV</t>
  </si>
  <si>
    <t>9573398714</t>
  </si>
  <si>
    <t>111FA04192</t>
  </si>
  <si>
    <t>DEVASANI VENKATA PRASAD REDDY</t>
  </si>
  <si>
    <t>9985693944</t>
  </si>
  <si>
    <t>111FA04194</t>
  </si>
  <si>
    <t>DUPAGUNTLA SANTHOSHI PRIYA</t>
  </si>
  <si>
    <t>8019670234</t>
  </si>
  <si>
    <t>111FA04195</t>
  </si>
  <si>
    <t>ERAGAMREDDY SRINIDHI</t>
  </si>
  <si>
    <t>7382248956</t>
  </si>
  <si>
    <t>111FA04196</t>
  </si>
  <si>
    <t>GANAPANENI KOMALA SAI</t>
  </si>
  <si>
    <t>7382153299</t>
  </si>
  <si>
    <t>111FA04197</t>
  </si>
  <si>
    <t>GANDIKOTA SAI MOUNICA</t>
  </si>
  <si>
    <t>9885644325</t>
  </si>
  <si>
    <t>VIRTUSA</t>
  </si>
  <si>
    <t>111FA04198</t>
  </si>
  <si>
    <t>GOGIREDDY RAGHAVENDRA KUMAR</t>
  </si>
  <si>
    <t>8008442127</t>
  </si>
  <si>
    <t>111FA04199</t>
  </si>
  <si>
    <t>GUDAVALLI VENKATA SAI APPA RAO</t>
  </si>
  <si>
    <t>9885114813</t>
  </si>
  <si>
    <t>JS</t>
  </si>
  <si>
    <t>111FA04200</t>
  </si>
  <si>
    <t>GULAKARAM SRAVANI</t>
  </si>
  <si>
    <t>111FA04201</t>
  </si>
  <si>
    <t>GUNTAKALA NAVEEN KUMAR</t>
  </si>
  <si>
    <t>9573366990</t>
  </si>
  <si>
    <t>111FA04202</t>
  </si>
  <si>
    <t>GUNTUPALLI MANOJ KUMAR</t>
  </si>
  <si>
    <t>7306111131</t>
  </si>
  <si>
    <t>111FA04203</t>
  </si>
  <si>
    <t>JUPALLI RAVI KIRAN</t>
  </si>
  <si>
    <t>111FA04204</t>
  </si>
  <si>
    <t>KETHINENI PRUDHVI RAJ CHOWDARY</t>
  </si>
  <si>
    <t>98142915851</t>
  </si>
  <si>
    <t>111FA04206</t>
  </si>
  <si>
    <t>KORLAPATI NAGA RUTHVIK</t>
  </si>
  <si>
    <t>9740835364</t>
  </si>
  <si>
    <t>111FA04207</t>
  </si>
  <si>
    <t>KOTHURI UMA DEEPTHI</t>
  </si>
  <si>
    <t>7799219079</t>
  </si>
  <si>
    <t>111FA04208</t>
  </si>
  <si>
    <t>KOYE PARDHA SARADHI</t>
  </si>
  <si>
    <t>8500221744</t>
  </si>
  <si>
    <t>111FA04209</t>
  </si>
  <si>
    <t>KRISHNAPURAPU VIJAY KUMAR</t>
  </si>
  <si>
    <t>9985983234</t>
  </si>
  <si>
    <t>111FA04210</t>
  </si>
  <si>
    <t>KURRA RAVI BALAJI</t>
  </si>
  <si>
    <t>9492915824</t>
  </si>
  <si>
    <t>111FA04211</t>
  </si>
  <si>
    <t>LOKANADH REDDY</t>
  </si>
  <si>
    <t>111FA04212</t>
  </si>
  <si>
    <t>MADABHUSHI V PAWANA BHANU PRAKASH</t>
  </si>
  <si>
    <t>9533597427</t>
  </si>
  <si>
    <t>NTT</t>
  </si>
  <si>
    <t>111FA04213</t>
  </si>
  <si>
    <t>MANUKONDA CHANDRA SEKHAR</t>
  </si>
  <si>
    <t>9640181693</t>
  </si>
  <si>
    <t>3.2L[A</t>
  </si>
  <si>
    <t>111FA04214</t>
  </si>
  <si>
    <t>MEKA NOMITA</t>
  </si>
  <si>
    <t>8500218689</t>
  </si>
  <si>
    <t>111FA04215</t>
  </si>
  <si>
    <t>MIRZA SAMREEN</t>
  </si>
  <si>
    <t>7382307602</t>
  </si>
  <si>
    <t>111FA04217</t>
  </si>
  <si>
    <t>NARAYANAM SRI MOUNIKA</t>
  </si>
  <si>
    <t>8332905118</t>
  </si>
  <si>
    <t>111FA04218</t>
  </si>
  <si>
    <t>PARUCHURI RENUKA CHOWDARY</t>
  </si>
  <si>
    <t>9030434747</t>
  </si>
  <si>
    <t>111FA04221</t>
  </si>
  <si>
    <t>PINJARI LATHEEFA ASHA</t>
  </si>
  <si>
    <t>9177409489</t>
  </si>
  <si>
    <t>111FA04223</t>
  </si>
  <si>
    <t>PONAKALA RAVI TEJA</t>
  </si>
  <si>
    <t>111FA04225</t>
  </si>
  <si>
    <t>PONNAM NAVEEN</t>
  </si>
  <si>
    <t>111FA04226</t>
  </si>
  <si>
    <t>PRUDHVEE KRISHNA NALLURI</t>
  </si>
  <si>
    <t>9959005988</t>
  </si>
  <si>
    <t>111FA04227</t>
  </si>
  <si>
    <t>PUCHAKAYALA CHAITANYA KRISHNA</t>
  </si>
  <si>
    <t>8297931313</t>
  </si>
  <si>
    <t>111FA04228</t>
  </si>
  <si>
    <t>SADU SWETHA</t>
  </si>
  <si>
    <t>9440669869</t>
  </si>
  <si>
    <t>University
of Houston.</t>
  </si>
  <si>
    <t>Clear Lake</t>
  </si>
  <si>
    <t>111FA04229</t>
  </si>
  <si>
    <t>SAMUDRALA PRASANNA</t>
  </si>
  <si>
    <t>8790103031</t>
  </si>
  <si>
    <t>111FA04230</t>
  </si>
  <si>
    <t>SHAIK MOHSINA ALIAS ROHSINA</t>
  </si>
  <si>
    <t>7396142736</t>
  </si>
  <si>
    <t>111FA04232</t>
  </si>
  <si>
    <t>TANNERU DILEEP CHOWDHARY</t>
  </si>
  <si>
    <t>8985026421</t>
  </si>
  <si>
    <t>111FA04233</t>
  </si>
  <si>
    <t>UPPU GUNA SEKHAR</t>
  </si>
  <si>
    <t>9492919848</t>
  </si>
  <si>
    <t>POLARIS</t>
  </si>
  <si>
    <t>111FA04234</t>
  </si>
  <si>
    <t>VAKKALAGADDA LAKSHMI PRIYANKA</t>
  </si>
  <si>
    <t>8885111834</t>
  </si>
  <si>
    <t>111FA04235</t>
  </si>
  <si>
    <t>VELAGA VAMSI KRISHNA</t>
  </si>
  <si>
    <t>111FA04236</t>
  </si>
  <si>
    <t>Y HEMANT KUMAR</t>
  </si>
  <si>
    <t>8121633409</t>
  </si>
  <si>
    <t>111FA04237</t>
  </si>
  <si>
    <t>YADLA PRARDHANA CHANDRALEKHA</t>
  </si>
  <si>
    <t>111FA04238</t>
  </si>
  <si>
    <t>YARRAMSETTY VENKATA MADHURI</t>
  </si>
  <si>
    <t>8341851986</t>
  </si>
  <si>
    <t>111FA04239</t>
  </si>
  <si>
    <t>YENIBILLI SAI CHAITANYA</t>
  </si>
  <si>
    <t>111FA04242</t>
  </si>
  <si>
    <t>ALAPATI SATYA TEJA</t>
  </si>
  <si>
    <t>8712266652</t>
  </si>
  <si>
    <t>111FA04244</t>
  </si>
  <si>
    <t>ANNAMDASU HARI PRASAD</t>
  </si>
  <si>
    <t>8500013708</t>
  </si>
  <si>
    <t>CMC Excellence</t>
  </si>
  <si>
    <t>2.4 LPA</t>
  </si>
  <si>
    <t>111FA04246</t>
  </si>
  <si>
    <t>ARUMALLA SAI PUNITHA REDDY</t>
  </si>
  <si>
    <t>9963245313</t>
  </si>
  <si>
    <t>111FA04247</t>
  </si>
  <si>
    <t>B MUKAMBIKA</t>
  </si>
  <si>
    <t>111FA04248</t>
  </si>
  <si>
    <t>BODAPATI MOUNIKA PRASANNA</t>
  </si>
  <si>
    <t>8500130048</t>
  </si>
  <si>
    <t>111FA04249</t>
  </si>
  <si>
    <t>BOTTU JYOTHI SWAROOP</t>
  </si>
  <si>
    <t>111FA04250</t>
  </si>
  <si>
    <t>DARSI SRI TIRUPATI VARA PRASAD</t>
  </si>
  <si>
    <t>9640985716</t>
  </si>
  <si>
    <t>TOCHY ROOTS</t>
  </si>
  <si>
    <t>111FA04251</t>
  </si>
  <si>
    <t>ERAMALLY VAMSHIDHAR</t>
  </si>
  <si>
    <t>9573733361</t>
  </si>
  <si>
    <t>111FA04252</t>
  </si>
  <si>
    <t>GADDIPATI SOWJANYA</t>
  </si>
  <si>
    <t>9642699057</t>
  </si>
  <si>
    <t>111FA04253</t>
  </si>
  <si>
    <t>AKKILI VINAYANANDA GOUD</t>
  </si>
  <si>
    <t>111FA04254</t>
  </si>
  <si>
    <t>J V S CHANDRA SEKHAR</t>
  </si>
  <si>
    <t>111FA04255</t>
  </si>
  <si>
    <t>JAMPANI SANTHI SREE</t>
  </si>
  <si>
    <t>9989853085</t>
  </si>
  <si>
    <t>111FA04256</t>
  </si>
  <si>
    <t>JASTI NARENDRA</t>
  </si>
  <si>
    <t>8333935489</t>
  </si>
  <si>
    <t>111FA04259</t>
  </si>
  <si>
    <t>KOTHURI NAGA LAKSHMI</t>
  </si>
  <si>
    <t>8143566770</t>
  </si>
  <si>
    <t>111FA04261</t>
  </si>
  <si>
    <t>MADUVARASU NAGA SWETHA</t>
  </si>
  <si>
    <t>9491957403</t>
  </si>
  <si>
    <t>111FA04262</t>
  </si>
  <si>
    <t>MAJETY SIDDARTHA</t>
  </si>
  <si>
    <t>111FA04263</t>
  </si>
  <si>
    <t>MANASWINI PASUMARTHI</t>
  </si>
  <si>
    <t>9542624988</t>
  </si>
  <si>
    <t>111FA04264</t>
  </si>
  <si>
    <t>MUTHIREDDY LAKSHMI SRAVANTHI</t>
  </si>
  <si>
    <t>9396963239</t>
  </si>
  <si>
    <t>111FA04265</t>
  </si>
  <si>
    <t>NANDYALA LAKSHMI MANASA</t>
  </si>
  <si>
    <t>8125293337</t>
  </si>
  <si>
    <t>111FA04266</t>
  </si>
  <si>
    <t>P M KRISHNA CHAITANYA</t>
  </si>
  <si>
    <t>9963364083</t>
  </si>
  <si>
    <t>111FA04267</t>
  </si>
  <si>
    <t>PRATHAP VEERA DILIP KUMAR</t>
  </si>
  <si>
    <t>8500776288</t>
  </si>
  <si>
    <t>111FA04268</t>
  </si>
  <si>
    <t>RENTALA SRUJANA</t>
  </si>
  <si>
    <t>9866022807</t>
  </si>
  <si>
    <t>111FA04269</t>
  </si>
  <si>
    <t>SAI SANDEEP KATRAGADDA</t>
  </si>
  <si>
    <t>111FA04270</t>
  </si>
  <si>
    <t>SHAIK SAFIYA SULTANA</t>
  </si>
  <si>
    <t>111FA04271</t>
  </si>
  <si>
    <t>NORI SREE KEERTHI</t>
  </si>
  <si>
    <t>8712332355</t>
  </si>
  <si>
    <t>111FA04272</t>
  </si>
  <si>
    <t>SREERAM DHEERAJ</t>
  </si>
  <si>
    <t>9908816477</t>
  </si>
  <si>
    <t>111FA04274</t>
  </si>
  <si>
    <t>SURAPARAJU RAGHU SREE TEJA</t>
  </si>
  <si>
    <t>8121493138</t>
  </si>
  <si>
    <t>111FA04275</t>
  </si>
  <si>
    <t>TELLA SHILPA</t>
  </si>
  <si>
    <t>9618893843</t>
  </si>
  <si>
    <t>111FA04278</t>
  </si>
  <si>
    <t>YERRU SRAVYA</t>
  </si>
  <si>
    <t>7306562223</t>
  </si>
  <si>
    <t>111FA04279</t>
  </si>
  <si>
    <t>GUDISEVA NAGA SAI PRAVEEN</t>
  </si>
  <si>
    <t>8886166552</t>
  </si>
  <si>
    <t>2PLA</t>
  </si>
  <si>
    <t>111FA04280</t>
  </si>
  <si>
    <t>MADDINENI SUDHEER KUMAR</t>
  </si>
  <si>
    <t>9542199100</t>
  </si>
  <si>
    <t>111FA04282</t>
  </si>
  <si>
    <t>PADHI ABHINASH</t>
  </si>
  <si>
    <t>111FA04283</t>
  </si>
  <si>
    <t>TEKULAPALLY SANDEEP SRIVATSAV</t>
  </si>
  <si>
    <t>7729017721</t>
  </si>
  <si>
    <t>CLAPONE</t>
  </si>
  <si>
    <t>111FA04284</t>
  </si>
  <si>
    <t>VEMPARALA ASHOK</t>
  </si>
  <si>
    <t>9000693421</t>
  </si>
  <si>
    <t>111FA04285</t>
  </si>
  <si>
    <t>KONAKANCHI SATISH BABU</t>
  </si>
  <si>
    <t>111FA04286</t>
  </si>
  <si>
    <t>ARAVAPALLI PHANINDRA BABU</t>
  </si>
  <si>
    <t>111FA04288</t>
  </si>
  <si>
    <t>MUDEM YAMINI RAJESWARI</t>
  </si>
  <si>
    <t>8985294338</t>
  </si>
  <si>
    <t>111FA04289</t>
  </si>
  <si>
    <t>AMBEKAR SREENIVASA NAVEEN</t>
  </si>
  <si>
    <t>7893120949</t>
  </si>
  <si>
    <t>111FA04290</t>
  </si>
  <si>
    <t>DACHEPALLY RAVITEJA PAVAN KUMAR</t>
  </si>
  <si>
    <t>9177359539</t>
  </si>
  <si>
    <t>111FA04291</t>
  </si>
  <si>
    <t>DANDAMUDI SUSMITHA</t>
  </si>
  <si>
    <t>9959970002</t>
  </si>
  <si>
    <t>111FA04292</t>
  </si>
  <si>
    <t>UPPALAPATI SUPRIYA</t>
  </si>
  <si>
    <t>9618896836</t>
  </si>
  <si>
    <t>111FA04293</t>
  </si>
  <si>
    <t>SHAKAMURI VENKATA SIVA NAGENDRA</t>
  </si>
  <si>
    <t>8500782300</t>
  </si>
  <si>
    <t>121LA04001</t>
  </si>
  <si>
    <t>PAKKI ROSHAN KUMAR</t>
  </si>
  <si>
    <t>Reg No</t>
  </si>
  <si>
    <t>Current Contact No</t>
  </si>
  <si>
    <t>E mail Id</t>
  </si>
  <si>
    <t>121FA04003</t>
  </si>
  <si>
    <t>ATMAKURU SAI VENKATESH</t>
  </si>
  <si>
    <t>atmakuru94@gmail.com</t>
  </si>
  <si>
    <t>System Engnieer</t>
  </si>
  <si>
    <t>Hyd</t>
  </si>
  <si>
    <t>121FA04004</t>
  </si>
  <si>
    <t>B N V SAI KRISHNA</t>
  </si>
  <si>
    <t>saikrishna.bhavaraju1@gmail.com</t>
  </si>
  <si>
    <t>121FA04005</t>
  </si>
  <si>
    <t>BALAVEERANNAGARI SANA RUHIYA</t>
  </si>
  <si>
    <t>sanaruhiya333555@gmail.com</t>
  </si>
  <si>
    <t>121FA04006</t>
  </si>
  <si>
    <t>BANDLAMUDI BHAVANI</t>
  </si>
  <si>
    <t>Softwware Engineer</t>
  </si>
  <si>
    <t>Walecloud</t>
  </si>
  <si>
    <t>121FA04007</t>
  </si>
  <si>
    <t>BOGILLA ARUN KUMAR</t>
  </si>
  <si>
    <t>121FA04008</t>
  </si>
  <si>
    <t>BOLLEDDU RAMESHBABU</t>
  </si>
  <si>
    <t>121FA04010</t>
  </si>
  <si>
    <t>CH GNANA GOPI CHOWDARY</t>
  </si>
  <si>
    <t>Sales developer</t>
  </si>
  <si>
    <t>Focal CXN</t>
  </si>
  <si>
    <t>121FA04012</t>
  </si>
  <si>
    <t>CHALICHAM SRI NIKHITHA</t>
  </si>
  <si>
    <t>AI Enterprise</t>
  </si>
  <si>
    <t>121FA04013</t>
  </si>
  <si>
    <t>CHAMARTHI HARIKA</t>
  </si>
  <si>
    <t>harikachamarthi21@gmail.com</t>
  </si>
  <si>
    <t>SSE</t>
  </si>
  <si>
    <t>Infosys</t>
  </si>
  <si>
    <t>121FA04014</t>
  </si>
  <si>
    <t>CHIMAKURTHI GOWTHAM BABU</t>
  </si>
  <si>
    <t>gowthambabu8@gmail.com</t>
  </si>
  <si>
    <t>SE</t>
  </si>
  <si>
    <t>Newzern Software</t>
  </si>
  <si>
    <t>121FA04016</t>
  </si>
  <si>
    <t>CHUNDURU N V S S MAHESH</t>
  </si>
  <si>
    <t>saranm6@gmail.com</t>
  </si>
  <si>
    <t>121FA04017</t>
  </si>
  <si>
    <t>DHARMAPURI HARI CHARAN</t>
  </si>
  <si>
    <t>haricharan.d17@gmail.com</t>
  </si>
  <si>
    <t>Associate System Enginer</t>
  </si>
  <si>
    <t>IBM</t>
  </si>
  <si>
    <t>121FA04020</t>
  </si>
  <si>
    <t>GARIKAPATI SRI SATYA DEV</t>
  </si>
  <si>
    <t>srisatyadev567@gmail.com</t>
  </si>
  <si>
    <t>121FA04021</t>
  </si>
  <si>
    <t>GEDDAM HEMARANJANI</t>
  </si>
  <si>
    <t>hemaranjanig0209@gmail.com</t>
  </si>
  <si>
    <t>Developer</t>
  </si>
  <si>
    <t>121FA04022</t>
  </si>
  <si>
    <t>GOGINENI MANOJ</t>
  </si>
  <si>
    <t>mjchowdary3333@gmail.com</t>
  </si>
  <si>
    <t>Data Engineer</t>
  </si>
  <si>
    <t>Dell Technologies</t>
  </si>
  <si>
    <t>121FA04023</t>
  </si>
  <si>
    <t>GUBBA VENKATA NAGA JAGADEESH KUMAR</t>
  </si>
  <si>
    <t>gubba66@gmail.com</t>
  </si>
  <si>
    <t>121FA04024</t>
  </si>
  <si>
    <t>GURRAM GOPIKRISHNA</t>
  </si>
  <si>
    <t>Java Developer</t>
  </si>
  <si>
    <t>shvrwin</t>
  </si>
  <si>
    <t>US</t>
  </si>
  <si>
    <t>121FA04025</t>
  </si>
  <si>
    <t>JALADI LAKSHMI SNEHA</t>
  </si>
  <si>
    <t>jvsviswa@gmail.com</t>
  </si>
  <si>
    <t>121FA04026</t>
  </si>
  <si>
    <t>JOSYULA GIRISH RAM KUMAR</t>
  </si>
  <si>
    <t>jgirish@gmail.com</t>
  </si>
  <si>
    <t>121FA04027</t>
  </si>
  <si>
    <t>JYOTHI VAMSI KIRAN</t>
  </si>
  <si>
    <t>vamsykiran7@gmail.com</t>
  </si>
  <si>
    <t>Systems Engineer</t>
  </si>
  <si>
    <t>Banglore</t>
  </si>
  <si>
    <t>121FA04028</t>
  </si>
  <si>
    <t>K BABY</t>
  </si>
  <si>
    <t>121FA04029</t>
  </si>
  <si>
    <t>KANNA REDDY RAKESH REDDY</t>
  </si>
  <si>
    <t>rakeshreddy.451994@gmail.com</t>
  </si>
  <si>
    <t>121FA04030</t>
  </si>
  <si>
    <t>KAPALAVAI V NAGA PRATHYUSHA</t>
  </si>
  <si>
    <t>121FA04031</t>
  </si>
  <si>
    <t>KARANAM KIRAN GOPI</t>
  </si>
  <si>
    <t>karanamkirangopi9@gmail.com</t>
  </si>
  <si>
    <t>Technical issues</t>
  </si>
  <si>
    <t>Trigon Technologies</t>
  </si>
  <si>
    <t>Vijayawada</t>
  </si>
  <si>
    <t>121FA04032</t>
  </si>
  <si>
    <t>KODALI VANI SREE</t>
  </si>
  <si>
    <t>121FA04034</t>
  </si>
  <si>
    <t>KOLASANI VENKATA SAI SANJEEV NAIDU</t>
  </si>
  <si>
    <t>kvssn94@gmail.com</t>
  </si>
  <si>
    <t>Senior Software Engineer</t>
  </si>
  <si>
    <t>IVY Mobility</t>
  </si>
  <si>
    <t>121FA04035</t>
  </si>
  <si>
    <t>KONDAVEETI TULASI RAM</t>
  </si>
  <si>
    <t>121FA04036</t>
  </si>
  <si>
    <t>KONGARA RAM TEJA</t>
  </si>
  <si>
    <t>121FA04037</t>
  </si>
  <si>
    <t>KONGARA SIVAPRASAD NAIDU</t>
  </si>
  <si>
    <t>121FA04038</t>
  </si>
  <si>
    <t>KOSANA JAYA SREE</t>
  </si>
  <si>
    <t>jayasreekosana@gmail.com</t>
  </si>
  <si>
    <t>Package consultant</t>
  </si>
  <si>
    <t>121FA04039</t>
  </si>
  <si>
    <t>KOSURI MANEESHA</t>
  </si>
  <si>
    <t>121FA04040</t>
  </si>
  <si>
    <t>KURAKULA TRINADH</t>
  </si>
  <si>
    <t>trinadh.kurakula9@gmail.com</t>
  </si>
  <si>
    <t>Relationship Manager</t>
  </si>
  <si>
    <t>HDFC BANK</t>
  </si>
  <si>
    <t>121FA04041</t>
  </si>
  <si>
    <t>KURAPATI TEJASWI</t>
  </si>
  <si>
    <t>kurapatitejaswi41@gmail.com</t>
  </si>
  <si>
    <t>Content Review</t>
  </si>
  <si>
    <t>Concentrix</t>
  </si>
  <si>
    <t>121FA04042</t>
  </si>
  <si>
    <t>LAVU SRIMITHRA</t>
  </si>
  <si>
    <t>srimithralavu@gmail.com</t>
  </si>
  <si>
    <t>Software engineer</t>
  </si>
  <si>
    <t>PUNE</t>
  </si>
  <si>
    <t>121FA04043</t>
  </si>
  <si>
    <t>MADDI JITENDRA</t>
  </si>
  <si>
    <t>121fa04043@gmail.com</t>
  </si>
  <si>
    <t>software engineer</t>
  </si>
  <si>
    <t>CDAC</t>
  </si>
  <si>
    <t>121FA04044</t>
  </si>
  <si>
    <t>MADIVADA VINAY KUMAR</t>
  </si>
  <si>
    <t>vinayvinni404@gmail.com</t>
  </si>
  <si>
    <t>Technical Consultant</t>
  </si>
  <si>
    <t>Resource Technologies Pvt Ltd</t>
  </si>
  <si>
    <t>121FA04045</t>
  </si>
  <si>
    <t>MANAM CHANDANA SAI</t>
  </si>
  <si>
    <t>chandanamanam09@gmail.com</t>
  </si>
  <si>
    <t>121FA04046</t>
  </si>
  <si>
    <t>MANDHADAPU BHAGATH KUMAR</t>
  </si>
  <si>
    <t>121FA04047</t>
  </si>
  <si>
    <t>MANIKONDA SAI SANDEEP</t>
  </si>
  <si>
    <t>sandeepmanikonda8@gmail.com</t>
  </si>
  <si>
    <t>Legato Technologies</t>
  </si>
  <si>
    <t>121FA04048</t>
  </si>
  <si>
    <t>MEDABALIMI SOHINI</t>
  </si>
  <si>
    <t>sohinimedabalimi@gmail.com</t>
  </si>
  <si>
    <t>QA Analyst</t>
  </si>
  <si>
    <t>Infor India pvt ltd</t>
  </si>
  <si>
    <t>121FA04051</t>
  </si>
  <si>
    <t>NALLA HANISHA</t>
  </si>
  <si>
    <t>hanishanal@gmail.com</t>
  </si>
  <si>
    <t>121FA04052</t>
  </si>
  <si>
    <t>NAMALA PRIYANKA REDDY</t>
  </si>
  <si>
    <t>121FA04053</t>
  </si>
  <si>
    <t>NOMULA NAGA DURGA MADHULIKA</t>
  </si>
  <si>
    <t>121FA04054</t>
  </si>
  <si>
    <t>PAREKH AKSHAY BHARAT</t>
  </si>
  <si>
    <t>akshayparekh2012@gmail.com</t>
  </si>
  <si>
    <t>121FA04055</t>
  </si>
  <si>
    <t>PILA ANUSHA</t>
  </si>
  <si>
    <t>121FA04056</t>
  </si>
  <si>
    <t>PIRIKITI GOPINADH</t>
  </si>
  <si>
    <t>gopinadh.teledu@gmail.com</t>
  </si>
  <si>
    <t>Project Engineer</t>
  </si>
  <si>
    <t>C-DAC, Hyderabad</t>
  </si>
  <si>
    <t>121FA04057</t>
  </si>
  <si>
    <t>POKALA NARENDRA KUMAR</t>
  </si>
  <si>
    <t>Narendra.pokala2@gmail.com</t>
  </si>
  <si>
    <t>Robert BOSCH engineering</t>
  </si>
  <si>
    <t>121FA04058</t>
  </si>
  <si>
    <t>PULIPYATA VINAYKUMAR NARASAIAH</t>
  </si>
  <si>
    <t>121FA04059</t>
  </si>
  <si>
    <t>RAVURI SAITEJA</t>
  </si>
  <si>
    <t>121FA04060</t>
  </si>
  <si>
    <t>ADITYA ANIL</t>
  </si>
  <si>
    <t>121FA04061</t>
  </si>
  <si>
    <t>SHAIK ARIF AHAMMAD</t>
  </si>
  <si>
    <t>arif.shaik75@gmail.com</t>
  </si>
  <si>
    <t>Customer Success Team Lead</t>
  </si>
  <si>
    <t>Laalsa Business Insights PVT LTD</t>
  </si>
  <si>
    <t>121FA04063</t>
  </si>
  <si>
    <t>UPPALA VENKATA SUDHARSHAN</t>
  </si>
  <si>
    <t>uppala.sudharshan222@gmail.com</t>
  </si>
  <si>
    <t>121FA04065</t>
  </si>
  <si>
    <t>VEERAMREDDY RAMYA</t>
  </si>
  <si>
    <t>ramyavishnu15@gmail.com</t>
  </si>
  <si>
    <t>121FA04066</t>
  </si>
  <si>
    <t>VISWAKARMA PAVAN KUMAR</t>
  </si>
  <si>
    <t>vishwakarmapavan66@gmail.com</t>
  </si>
  <si>
    <t>Oracle Apps Technical</t>
  </si>
  <si>
    <t>Seertree Global Service Pvt Ltd</t>
  </si>
  <si>
    <t>121FA04067</t>
  </si>
  <si>
    <t>YALAVARTHY BABITHA</t>
  </si>
  <si>
    <t>121FA04068</t>
  </si>
  <si>
    <t>YALLANKI MANOJ KUMAR</t>
  </si>
  <si>
    <t>yellankimanu@gmail.com</t>
  </si>
  <si>
    <t>Oracle DBA</t>
  </si>
  <si>
    <t>Anlage</t>
  </si>
  <si>
    <t>121FA04069</t>
  </si>
  <si>
    <t>YARAPATHINENI SHIVAJI</t>
  </si>
  <si>
    <t>121FA04070</t>
  </si>
  <si>
    <t>YECHURI SOWJANYA</t>
  </si>
  <si>
    <t>121FA04071</t>
  </si>
  <si>
    <t>ARIGELA RAJA SEKHAR</t>
  </si>
  <si>
    <t>121FA04072</t>
  </si>
  <si>
    <t>AVINASH GUNDA</t>
  </si>
  <si>
    <t>121fa04072@gmail.com</t>
  </si>
  <si>
    <t>Tech Lead</t>
  </si>
  <si>
    <t>GM</t>
  </si>
  <si>
    <t>Dublin</t>
  </si>
  <si>
    <t>121FA04073</t>
  </si>
  <si>
    <t>BANDI GOPALA KRISHNA</t>
  </si>
  <si>
    <t>gopalchowdary123@gmail.com</t>
  </si>
  <si>
    <t>IT Analyst</t>
  </si>
  <si>
    <t>121FA04074</t>
  </si>
  <si>
    <t>BATCHU DIVYA</t>
  </si>
  <si>
    <t>divyabatchu94@gmail.com</t>
  </si>
  <si>
    <t>p3-Group</t>
  </si>
  <si>
    <t>121FA04075</t>
  </si>
  <si>
    <t>BHIMIREDDY SAI SARANYA</t>
  </si>
  <si>
    <t>saisaranya755@gmail.com</t>
  </si>
  <si>
    <t>121FA04076</t>
  </si>
  <si>
    <t>BOGINENI LAKSHMIPRASANNA</t>
  </si>
  <si>
    <t>121FA04077</t>
  </si>
  <si>
    <t>BOLISETTY MURALI VENKATA SRI SAI</t>
  </si>
  <si>
    <t>muralisai222@gmail.com</t>
  </si>
  <si>
    <t>121FA04078</t>
  </si>
  <si>
    <t>BOLLU SAI KRISHNA</t>
  </si>
  <si>
    <t>krishnachodary50@gmail.com</t>
  </si>
  <si>
    <t>Hr Consultant</t>
  </si>
  <si>
    <t>careernet technology pvt.ltd</t>
  </si>
  <si>
    <t>121FA04079</t>
  </si>
  <si>
    <t>BOOSA SANDEEP</t>
  </si>
  <si>
    <t>boosasandeep999@gmail.com</t>
  </si>
  <si>
    <t>Value Labs</t>
  </si>
  <si>
    <t>121FA04080</t>
  </si>
  <si>
    <t>BUDDHA SRINIVAS SANTHOSH PRAVEEN CHANDRA</t>
  </si>
  <si>
    <t>praveenchandra95@gmail.com</t>
  </si>
  <si>
    <t>Founder</t>
  </si>
  <si>
    <t>121FA04081</t>
  </si>
  <si>
    <t>CHAKKA TEJA</t>
  </si>
  <si>
    <t>tejahariswaroop.chakka@gmail.com</t>
  </si>
  <si>
    <t>CSSI</t>
  </si>
  <si>
    <t>121FA04083</t>
  </si>
  <si>
    <t>CHINTALAPUDI SAI RAJA PRASANTH</t>
  </si>
  <si>
    <t>chintalapudiraj@gmail.com</t>
  </si>
  <si>
    <t>Mobile app developer</t>
  </si>
  <si>
    <t>Sanergy</t>
  </si>
  <si>
    <t>121FA04085</t>
  </si>
  <si>
    <t>DARIVEMULA LAKSHMI SATYA APARNA</t>
  </si>
  <si>
    <t>satyaderivemula.4085@gmail.com</t>
  </si>
  <si>
    <t>121FA04086</t>
  </si>
  <si>
    <t>DELLI SRINIVASA RAO</t>
  </si>
  <si>
    <t>121FA04088</t>
  </si>
  <si>
    <t>GOGULAMUDI PRASANTH</t>
  </si>
  <si>
    <t>gogulamudiprasanth143@gmail.com</t>
  </si>
  <si>
    <t>Deputy Manager</t>
  </si>
  <si>
    <t>ICICI</t>
  </si>
  <si>
    <t>BANGLORE</t>
  </si>
  <si>
    <t>121FA04089</t>
  </si>
  <si>
    <t>GORANTLA HEMANT CHOWDARY</t>
  </si>
  <si>
    <t>ghemanth.hc@gmail.com</t>
  </si>
  <si>
    <t>System engineer</t>
  </si>
  <si>
    <t>121FA04090</t>
  </si>
  <si>
    <t>GORANTLA JAYANT CHOWDARY</t>
  </si>
  <si>
    <t>jayanthchowdary@gmail.com</t>
  </si>
  <si>
    <t>121FA04091</t>
  </si>
  <si>
    <t>GOTTIPATI VENKATESWARA RAO</t>
  </si>
  <si>
    <t>venky4091@gmail.com</t>
  </si>
  <si>
    <t>Senior security analyst</t>
  </si>
  <si>
    <t>cloud4c</t>
  </si>
  <si>
    <t>121FA04093</t>
  </si>
  <si>
    <t>GUDE VINEELA</t>
  </si>
  <si>
    <t>121FA04094</t>
  </si>
  <si>
    <t>GUDURU MANI KANTA NAGA SAI</t>
  </si>
  <si>
    <t>maniguduru95@gmail.com</t>
  </si>
  <si>
    <t>Dot Net Developer</t>
  </si>
  <si>
    <t>121FA04095</t>
  </si>
  <si>
    <t>GUNNAM RAMKUMAR</t>
  </si>
  <si>
    <t>grkchowdary3@gmail.com</t>
  </si>
  <si>
    <t>Senior Test Engineer</t>
  </si>
  <si>
    <t>Capgemini</t>
  </si>
  <si>
    <t>121FA04096</t>
  </si>
  <si>
    <t>JANGA NAGI REDDY</t>
  </si>
  <si>
    <t>nagireddy4096@gmail.com</t>
  </si>
  <si>
    <t>maximo developer</t>
  </si>
  <si>
    <t>bahwan cyber tech</t>
  </si>
  <si>
    <t>121FA04097</t>
  </si>
  <si>
    <t>JILLELLAMUDI NARAYANI SRI DHUNI</t>
  </si>
  <si>
    <t>sreetani@gmail.com</t>
  </si>
  <si>
    <t>Senior Analyst</t>
  </si>
  <si>
    <t>Accenture</t>
  </si>
  <si>
    <t>121FA04098</t>
  </si>
  <si>
    <t>KAJJAM SOUNDARYA</t>
  </si>
  <si>
    <t>klvs3995@gmail.com</t>
  </si>
  <si>
    <t>System engineering</t>
  </si>
  <si>
    <t>Hyderabd</t>
  </si>
  <si>
    <t>121FA04099</t>
  </si>
  <si>
    <t>KARRI PALLAVI</t>
  </si>
  <si>
    <t>pallavikarri99@gmail.com</t>
  </si>
  <si>
    <t>Sap hana consultant</t>
  </si>
  <si>
    <t>controleS</t>
  </si>
  <si>
    <t>121FA04100</t>
  </si>
  <si>
    <t>KATAKUTI HARISH BABU</t>
  </si>
  <si>
    <t>harish39k@gmail.com</t>
  </si>
  <si>
    <t>121FA04103</t>
  </si>
  <si>
    <t>KOLLIPARA AKHILA</t>
  </si>
  <si>
    <t>akhilachinny@gmail.com</t>
  </si>
  <si>
    <t>121FA04104</t>
  </si>
  <si>
    <t>LINGINENI JAHNAVI</t>
  </si>
  <si>
    <t>benerji.lingineni@gmail.com</t>
  </si>
  <si>
    <t>121FA04105</t>
  </si>
  <si>
    <t>LINGINENI VISHAL</t>
  </si>
  <si>
    <t>lingineni55@yahoo.com</t>
  </si>
  <si>
    <t>121FA04106</t>
  </si>
  <si>
    <t>M S SANDEEP</t>
  </si>
  <si>
    <t>sbganguly3@gmail.com</t>
  </si>
  <si>
    <t>121FA04108</t>
  </si>
  <si>
    <t>MADALA NAVYA LATHA</t>
  </si>
  <si>
    <t>navya.madala@gmail.com</t>
  </si>
  <si>
    <t>121FA04109</t>
  </si>
  <si>
    <t>MADIREDDY SRIKANTH</t>
  </si>
  <si>
    <t>srikanthmadireddy78@gmail.com</t>
  </si>
  <si>
    <t>Senior associte</t>
  </si>
  <si>
    <t>Cognogent</t>
  </si>
  <si>
    <t>121FA04110</t>
  </si>
  <si>
    <t>MANNAVA SHIVAJI BABU</t>
  </si>
  <si>
    <t>shivajibabu94@gmail.com</t>
  </si>
  <si>
    <t>Technical specialist</t>
  </si>
  <si>
    <t>121FA04111</t>
  </si>
  <si>
    <t>MANNE TEJASWINI</t>
  </si>
  <si>
    <t>tejaswininadendla@gmail.com</t>
  </si>
  <si>
    <t>Testing</t>
  </si>
  <si>
    <t>KG system</t>
  </si>
  <si>
    <t>121FA04112</t>
  </si>
  <si>
    <t>MANNEM GOPI KRISHNA</t>
  </si>
  <si>
    <t>gopikrishnamannem@gmail.com</t>
  </si>
  <si>
    <t>US based</t>
  </si>
  <si>
    <t>121FA04113</t>
  </si>
  <si>
    <t>KHALEEL BAZI SAIDAVALI</t>
  </si>
  <si>
    <t>khaleelbazi@gmail.com</t>
  </si>
  <si>
    <t>Analysit</t>
  </si>
  <si>
    <t>Cognizent</t>
  </si>
  <si>
    <t>121FA04114</t>
  </si>
  <si>
    <t>MORLA GOPI KRISHNA</t>
  </si>
  <si>
    <t>jikysri@gmail.com</t>
  </si>
  <si>
    <t>121FA04115</t>
  </si>
  <si>
    <t>MUPPAVARAPU AYYAPPASAGAR</t>
  </si>
  <si>
    <t>ayyappa.sagar1994@gmail.com</t>
  </si>
  <si>
    <t>Senior Sap Consultany</t>
  </si>
  <si>
    <t>121FA04117</t>
  </si>
  <si>
    <t>NANDYALA VASANTHI</t>
  </si>
  <si>
    <t>nandyalavasanthi@gmail.com</t>
  </si>
  <si>
    <t>121FA04119</t>
  </si>
  <si>
    <t>PADARTHI LAKSHMI GAYATHRI MEGHANA</t>
  </si>
  <si>
    <t>meghanapranans@gmail.com</t>
  </si>
  <si>
    <t>121FA04120</t>
  </si>
  <si>
    <t>PADARTHI PRAVALLIKA</t>
  </si>
  <si>
    <t>Engineer</t>
  </si>
  <si>
    <t>Nokia</t>
  </si>
  <si>
    <t>121FA04122</t>
  </si>
  <si>
    <t>PAMULAPATI NARENDRA</t>
  </si>
  <si>
    <t>Store manager</t>
  </si>
  <si>
    <t>Khadims</t>
  </si>
  <si>
    <t>121FA04123</t>
  </si>
  <si>
    <t>PAMURU GIRISH KUMAR</t>
  </si>
  <si>
    <t>9666536307
  (Father)</t>
  </si>
  <si>
    <t>121FA04125</t>
  </si>
  <si>
    <t>PASUPULETI AMARENDRA</t>
  </si>
  <si>
    <t>Paytm</t>
  </si>
  <si>
    <t>121FA04126</t>
  </si>
  <si>
    <t>RAVI YUGANDHER</t>
  </si>
  <si>
    <t>9494822682 
  (Father)</t>
  </si>
  <si>
    <t>Software Engineer</t>
  </si>
  <si>
    <t>USA</t>
  </si>
  <si>
    <t>121FA04127</t>
  </si>
  <si>
    <t>REPALLE LOKESH</t>
  </si>
  <si>
    <t>Madhurai</t>
  </si>
  <si>
    <t>121FA04128</t>
  </si>
  <si>
    <t>ROMPIKUNTLA NAGASAI THARUN</t>
  </si>
  <si>
    <t>Digital Marketing</t>
  </si>
  <si>
    <t>121FA04129</t>
  </si>
  <si>
    <t>S SRIVASTAV</t>
  </si>
  <si>
    <t>RK Developer</t>
  </si>
  <si>
    <t>zyclyx</t>
  </si>
  <si>
    <t>121FA04130</t>
  </si>
  <si>
    <t>SAMINENI VINEELA</t>
  </si>
  <si>
    <t>121FA04131</t>
  </si>
  <si>
    <t>SRIPATHI AKSHAYA</t>
  </si>
  <si>
    <t>9491136759 (Father)</t>
  </si>
  <si>
    <t>121FA04132</t>
  </si>
  <si>
    <t>SURE PRATHYUSHA</t>
  </si>
  <si>
    <t>9032043887 (Brother)</t>
  </si>
  <si>
    <t>121FA04133</t>
  </si>
  <si>
    <t>TUNUGUNTLA TEJASWI</t>
  </si>
  <si>
    <t>User Experience Designer</t>
  </si>
  <si>
    <t>User Innovation Pvt Ltd</t>
  </si>
  <si>
    <t>121FA04134</t>
  </si>
  <si>
    <t>UPPALAPATI SIVA RAMA KRISHNA</t>
  </si>
  <si>
    <t>121FA04135</t>
  </si>
  <si>
    <t>VARDHINEEDI RATNA MOUNIKA PRAGNA</t>
  </si>
  <si>
    <t>121FA04136</t>
  </si>
  <si>
    <t>VARIKUTI RAJITHA</t>
  </si>
  <si>
    <t>Associate Managing editor</t>
  </si>
  <si>
    <t>Herald open acces</t>
  </si>
  <si>
    <t>121FA04137</t>
  </si>
  <si>
    <t>VATTIKUTI BHAVYA</t>
  </si>
  <si>
    <t>121FA04138</t>
  </si>
  <si>
    <t>VEERAPANENI CHANDRA BABU</t>
  </si>
  <si>
    <t>121FA04140</t>
  </si>
  <si>
    <t>VOOTLA JYOTSNA</t>
  </si>
  <si>
    <t>Software Developer</t>
  </si>
  <si>
    <t>Value Momemtum</t>
  </si>
  <si>
    <t>121FA04141</t>
  </si>
  <si>
    <t>ADAPA SUBBA LAKSHMI</t>
  </si>
  <si>
    <t>121FA04142</t>
  </si>
  <si>
    <t>ADUSUMALLI MANI TEJA</t>
  </si>
  <si>
    <t>121FA04143</t>
  </si>
  <si>
    <t>AKULA SATYA VIJAYA LAKSHMI SWAPNIKA</t>
  </si>
  <si>
    <t>System Engineer</t>
  </si>
  <si>
    <t>121FA04144</t>
  </si>
  <si>
    <t>ANNAVARAM SAI MOUNIKA</t>
  </si>
  <si>
    <t>121FA04145</t>
  </si>
  <si>
    <t>ARITAKULA NAGA SATYA RAVI TEJA</t>
  </si>
  <si>
    <t>121FA04146</t>
  </si>
  <si>
    <t>AVUTHU MOUNICA</t>
  </si>
  <si>
    <t>121FA04147</t>
  </si>
  <si>
    <t>BABY PRIYANKA PABBISETTY</t>
  </si>
  <si>
    <t>121FA04148</t>
  </si>
  <si>
    <t>BODDAPATI ANUSHA</t>
  </si>
  <si>
    <t>121FA04149</t>
  </si>
  <si>
    <t>CHAITANYA KRISHNA NARVANENI</t>
  </si>
  <si>
    <t>121FA04150</t>
  </si>
  <si>
    <t>CHANDU BASAVAIAH</t>
  </si>
  <si>
    <t>121FA04151</t>
  </si>
  <si>
    <t>CHAVA HARIPRIYA</t>
  </si>
  <si>
    <t>Application Developer</t>
  </si>
  <si>
    <t>121FA04152</t>
  </si>
  <si>
    <t>CHILAKAM SWETHA</t>
  </si>
  <si>
    <t>121FA04153</t>
  </si>
  <si>
    <t>CHOPPA BHARGAV ARAVIND SAI RAM</t>
  </si>
  <si>
    <t>choppabhargav95@gmial.com</t>
  </si>
  <si>
    <t>Associate Production Specialist</t>
  </si>
  <si>
    <t>Factset</t>
  </si>
  <si>
    <t>121FA04155</t>
  </si>
  <si>
    <t>DEVINENI KRISHNA TEJASWI</t>
  </si>
  <si>
    <t>krishnatejaswidevineni@gmail.com</t>
  </si>
  <si>
    <t>Jr DBA</t>
  </si>
  <si>
    <t>APiQ</t>
  </si>
  <si>
    <t>121FA04156</t>
  </si>
  <si>
    <t>DUTTALA SAINATH REDDY</t>
  </si>
  <si>
    <t>sainath.duttala@gmail.com</t>
  </si>
  <si>
    <t>Digital Profile</t>
  </si>
  <si>
    <t>121FA04157</t>
  </si>
  <si>
    <t>EGA SRINIVASA RAO</t>
  </si>
  <si>
    <t>srinivasa.ega@tcs.com</t>
  </si>
  <si>
    <t>IT analysi</t>
  </si>
  <si>
    <t>hyd</t>
  </si>
  <si>
    <t>121FA04158</t>
  </si>
  <si>
    <t>GAJJALA MOSES PRATHAP KUMAR</t>
  </si>
  <si>
    <t>moses.sm7@gmail.com</t>
  </si>
  <si>
    <t>121FA04159</t>
  </si>
  <si>
    <t>GANNAMANI V S RAM PRASAD CHOWDARY</t>
  </si>
  <si>
    <t>rpcgannamani@gmail.com</t>
  </si>
  <si>
    <t>SAP Coonsultant</t>
  </si>
  <si>
    <t>HYD</t>
  </si>
  <si>
    <t>121FA04160</t>
  </si>
  <si>
    <t>GANNOJU MALLIKARJUNA</t>
  </si>
  <si>
    <t>8333883770/
  6281297032</t>
  </si>
  <si>
    <t>mallikarjuna4160@gmail.com</t>
  </si>
  <si>
    <t>121FA04161</t>
  </si>
  <si>
    <t>GARRE MOUNIKA</t>
  </si>
  <si>
    <t>9490520400-father</t>
  </si>
  <si>
    <t>121FA04162</t>
  </si>
  <si>
    <t>GHATTAMANENI MANASA</t>
  </si>
  <si>
    <t>9908009850-father</t>
  </si>
  <si>
    <t>Alliance Sourcing Network</t>
  </si>
  <si>
    <t>121FA04163</t>
  </si>
  <si>
    <t>GUDDATI ADITYA PAVAN</t>
  </si>
  <si>
    <t>9849631511-Parent</t>
  </si>
  <si>
    <t>(+1-479-531-8863) USA number</t>
  </si>
  <si>
    <t>121FA04164</t>
  </si>
  <si>
    <t>GUNA VENKATA RAVI RAJA</t>
  </si>
  <si>
    <t>gvraviraja97@gmail.com</t>
  </si>
  <si>
    <t>Marcket research analyst</t>
  </si>
  <si>
    <t>Standab</t>
  </si>
  <si>
    <t>121FA04165</t>
  </si>
  <si>
    <t>JAGARLAMUDI SRAVANI</t>
  </si>
  <si>
    <t>jagarlamudisravani@gmail.com</t>
  </si>
  <si>
    <t>Assoc.System Engineer</t>
  </si>
  <si>
    <t>121FA04166</t>
  </si>
  <si>
    <t>KAKARLA SUNIL KUMAR</t>
  </si>
  <si>
    <t>Devop Engineer</t>
  </si>
  <si>
    <t>121FA04167</t>
  </si>
  <si>
    <t>KALLA HARSHITHA</t>
  </si>
  <si>
    <t>121FA04168</t>
  </si>
  <si>
    <t>KAVURU HARSHITHA</t>
  </si>
  <si>
    <t>harshithakavuru9@gmail.com</t>
  </si>
  <si>
    <t>121FA04169</t>
  </si>
  <si>
    <t>KODALI VEENA</t>
  </si>
  <si>
    <t>veena.kodali95@gmial.com</t>
  </si>
  <si>
    <t>S/W Testing</t>
  </si>
  <si>
    <t>121FA04170</t>
  </si>
  <si>
    <t>KODEMELA BHAVYA SREE</t>
  </si>
  <si>
    <t>bhavyasreekodemela@gmail.com</t>
  </si>
  <si>
    <t>121FA04171</t>
  </si>
  <si>
    <t>KODURU HARIKA</t>
  </si>
  <si>
    <t>121FA04173</t>
  </si>
  <si>
    <t>KOLLI RAVI CHAND</t>
  </si>
  <si>
    <t>9908214546/7337399965</t>
  </si>
  <si>
    <t>Teqsar</t>
  </si>
  <si>
    <t>121FA04174</t>
  </si>
  <si>
    <t>KONDAMADUGULA RAMYA</t>
  </si>
  <si>
    <t>9848551449-Mother num</t>
  </si>
  <si>
    <t>121FA04175</t>
  </si>
  <si>
    <t>KOPPULA KOTESWARA RAO</t>
  </si>
  <si>
    <t>koteswararaokoppula@gmail.com</t>
  </si>
  <si>
    <t>Assoc. SyS.engineer</t>
  </si>
  <si>
    <t>121FA04176</t>
  </si>
  <si>
    <t>KOSANA MOUNISHA</t>
  </si>
  <si>
    <t>9395189777- father num</t>
  </si>
  <si>
    <t>121FA04177</t>
  </si>
  <si>
    <t>KOTHAMASU V N BHAVANI SAINATH</t>
  </si>
  <si>
    <t>sainath.kothamasu@gmail.com</t>
  </si>
  <si>
    <t>Sr. Analyst</t>
  </si>
  <si>
    <t>charing now Visual data sol</t>
  </si>
  <si>
    <t>121FA04178</t>
  </si>
  <si>
    <t>KUNDURTHI LAKSHMI HARIKA</t>
  </si>
  <si>
    <t>121FA04179</t>
  </si>
  <si>
    <t>KURRA AVINASH</t>
  </si>
  <si>
    <t>121FA04180</t>
  </si>
  <si>
    <t>MALLADI NVS RAVALI</t>
  </si>
  <si>
    <t>121FA04181</t>
  </si>
  <si>
    <t>MAMILLAPALLI KAVYA LAKSHMI</t>
  </si>
  <si>
    <t>kavyakavya4181@gmail.com</t>
  </si>
  <si>
    <t>S/W Development Engineer</t>
  </si>
  <si>
    <t>Amazon</t>
  </si>
  <si>
    <t>121FA04183</t>
  </si>
  <si>
    <t>MOHAMOD FAYAZUDDIN</t>
  </si>
  <si>
    <t>121FA04184</t>
  </si>
  <si>
    <t>MOUNICA PAYIDIPALLI</t>
  </si>
  <si>
    <t>121FA04185</t>
  </si>
  <si>
    <t>NAGUMOTHU SAI GANESH</t>
  </si>
  <si>
    <t>saiganesh4185@gmail.com</t>
  </si>
  <si>
    <t>Asso. Sol leader</t>
  </si>
  <si>
    <t>Brane Enterprisses</t>
  </si>
  <si>
    <t>121FA04186</t>
  </si>
  <si>
    <t>NALLURI POOJITHA</t>
  </si>
  <si>
    <t>poojithan@gmail.com</t>
  </si>
  <si>
    <t>121FA04187</t>
  </si>
  <si>
    <t>NUTHALAPATI SAHITHI BHARATHI</t>
  </si>
  <si>
    <t>121FA04188</t>
  </si>
  <si>
    <t>PAMIDI MUZAFAR NAZRIN</t>
  </si>
  <si>
    <t>NA</t>
  </si>
  <si>
    <t>121FA04189</t>
  </si>
  <si>
    <t>PARIMI INDRAJA</t>
  </si>
  <si>
    <t>121FA04190</t>
  </si>
  <si>
    <t>PARUCHURU RAGHA SUMANTH</t>
  </si>
  <si>
    <t>pragha.sumanth@gmail.com</t>
  </si>
  <si>
    <t>QA engineer</t>
  </si>
  <si>
    <t>IVTL info view technologies ltd</t>
  </si>
  <si>
    <t>121FA04192</t>
  </si>
  <si>
    <t>PUVVADA YATHENDRA</t>
  </si>
  <si>
    <t>121FA04193</t>
  </si>
  <si>
    <t>A RAJA VARDHAN GOUD</t>
  </si>
  <si>
    <t>rajvardhancse@gmail.com</t>
  </si>
  <si>
    <t>CGI technologies</t>
  </si>
  <si>
    <t>121FA04194</t>
  </si>
  <si>
    <t>RAMISETTY MURALI KRISHNA</t>
  </si>
  <si>
    <t>murali.r@gmail.com</t>
  </si>
  <si>
    <t>Associate Engineer</t>
  </si>
  <si>
    <t>121FA04195</t>
  </si>
  <si>
    <t>SAJJA LEELA MADHAV</t>
  </si>
  <si>
    <t>61 415 062 745</t>
  </si>
  <si>
    <t>madhavsajjala@gmail.com</t>
  </si>
  <si>
    <t>Operations Manager</t>
  </si>
  <si>
    <t>Englander Davis Pvt Ltd</t>
  </si>
  <si>
    <t>Australia</t>
  </si>
  <si>
    <t>121FA04196</t>
  </si>
  <si>
    <t>SANAGALA NAVA BHARATHREDDY</t>
  </si>
  <si>
    <t>121FA04198</t>
  </si>
  <si>
    <t>SHAIK FASEEHA</t>
  </si>
  <si>
    <t>121FA04200</t>
  </si>
  <si>
    <t>SHAIK NAGUR</t>
  </si>
  <si>
    <t>Na</t>
  </si>
  <si>
    <t>121FA04201</t>
  </si>
  <si>
    <t>SHAIK SIKINDAR</t>
  </si>
  <si>
    <t>sikindar7374@gmail.com</t>
  </si>
  <si>
    <t>121FA04202</t>
  </si>
  <si>
    <t>SURE VSR RAMYA MOUNIKA</t>
  </si>
  <si>
    <t>mounikasure7@gmail.com</t>
  </si>
  <si>
    <t>121FA04204</t>
  </si>
  <si>
    <t>TANGUTURI SURYATEJA</t>
  </si>
  <si>
    <t>MS Solutions</t>
  </si>
  <si>
    <t>121FA04205</t>
  </si>
  <si>
    <t>THOLLIKONDA KIRAN PAVANI</t>
  </si>
  <si>
    <t>pavanithollikonda@gmail.com</t>
  </si>
  <si>
    <t>121FA04206</t>
  </si>
  <si>
    <t>THOMMANDRU GANESH</t>
  </si>
  <si>
    <t>ganeshkumartommandru@gmail.com</t>
  </si>
  <si>
    <t>Sw Engineer</t>
  </si>
  <si>
    <t>121FA04207</t>
  </si>
  <si>
    <t>TUNUGUNTLA SRI LAKSHMI SWATHI</t>
  </si>
  <si>
    <t>Tunuguntlaswathi1234@gmail.com</t>
  </si>
  <si>
    <t>121FA04208</t>
  </si>
  <si>
    <t>UPPALAPATI MANOJ</t>
  </si>
  <si>
    <t>uppalapatimanoj002@gmail.com</t>
  </si>
  <si>
    <t>Senor Process Associate</t>
  </si>
  <si>
    <t>CTS</t>
  </si>
  <si>
    <t>Hyderbad</t>
  </si>
  <si>
    <t>121FA04209</t>
  </si>
  <si>
    <t>VEMULAPALLI SRAVAN</t>
  </si>
  <si>
    <t>sravan.vemulapalli99@gmail.com</t>
  </si>
  <si>
    <t>121FA04210</t>
  </si>
  <si>
    <t>VOONNA VAMSI KRISHNA</t>
  </si>
  <si>
    <t>121FA04211</t>
  </si>
  <si>
    <t>AINAMPUDI TEJASWI</t>
  </si>
  <si>
    <t>121FA04212</t>
  </si>
  <si>
    <t>AKULA GNANADEEP</t>
  </si>
  <si>
    <t>(810) 919-900</t>
  </si>
  <si>
    <t>gnndeep7@gmail.com</t>
  </si>
  <si>
    <t>Full stack developer</t>
  </si>
  <si>
    <t>glenysys technologies</t>
  </si>
  <si>
    <t>Chicago Illinois.</t>
  </si>
  <si>
    <t>121FA04213</t>
  </si>
  <si>
    <t>AMARA LAKSHMI BHAVYA PRANEETHA</t>
  </si>
  <si>
    <t>Sr Associate</t>
  </si>
  <si>
    <t>Wipro</t>
  </si>
  <si>
    <t>121FA04214</t>
  </si>
  <si>
    <t>AMARNENI SAI LIKHITA</t>
  </si>
  <si>
    <t>likitha.amirneni@gmail.com</t>
  </si>
  <si>
    <t>business executive</t>
  </si>
  <si>
    <t>121FA04215</t>
  </si>
  <si>
    <t>ARIKAPUDI PRIYANKA</t>
  </si>
  <si>
    <t>121FA04216</t>
  </si>
  <si>
    <t>AVULA YASASVINI</t>
  </si>
  <si>
    <t>yasasvinia@gmail.com</t>
  </si>
  <si>
    <t>121FA04217</t>
  </si>
  <si>
    <t>BANDA BHANU VIJITENDRA SOWRY</t>
  </si>
  <si>
    <t>bhanu.vijith@gmail.com</t>
  </si>
  <si>
    <t>Krishna Infotech</t>
  </si>
  <si>
    <t>121FA04218</t>
  </si>
  <si>
    <t>BODDULURI SAI SASI KANTH</t>
  </si>
  <si>
    <t>saisasikanth.chowdary@gmail.com</t>
  </si>
  <si>
    <t>Sw engineer</t>
  </si>
  <si>
    <t>Niyata infotech</t>
  </si>
  <si>
    <t>121FA04219</t>
  </si>
  <si>
    <t>BOLISETTY SATYA SIVA SAI PHANEENDRA</t>
  </si>
  <si>
    <t>121FA04220</t>
  </si>
  <si>
    <t>BONALA SURYA TEJA</t>
  </si>
  <si>
    <t>bonala.surya@gmail.com</t>
  </si>
  <si>
    <t>Cloud Analyst</t>
  </si>
  <si>
    <t>accenture</t>
  </si>
  <si>
    <t>HYDERABAD</t>
  </si>
  <si>
    <t>121FA04221</t>
  </si>
  <si>
    <t>CHANDU HEMANTH KUMAR</t>
  </si>
  <si>
    <t>121FA04222</t>
  </si>
  <si>
    <t>DEVIREDDY POOJA KRISHNA</t>
  </si>
  <si>
    <t>pooja.devireddy@gmail.com</t>
  </si>
  <si>
    <t>senior software</t>
  </si>
  <si>
    <t>century link</t>
  </si>
  <si>
    <t>121FA04223</t>
  </si>
  <si>
    <t>EDARA HARIKA</t>
  </si>
  <si>
    <t>121FA04224</t>
  </si>
  <si>
    <t>GADDAM RAMYA KRISHNA</t>
  </si>
  <si>
    <t>SOFTWARE ENGINEER</t>
  </si>
  <si>
    <t>121FA04225</t>
  </si>
  <si>
    <t>GADDE MOUNIKA</t>
  </si>
  <si>
    <t>mounika.gadde@gmail.com</t>
  </si>
  <si>
    <t>Not working</t>
  </si>
  <si>
    <t>121FA04226</t>
  </si>
  <si>
    <t>GAJULA NAGA SAI SUDHISHNA</t>
  </si>
  <si>
    <t>ANALYST</t>
  </si>
  <si>
    <t>GOLD MAN SACHS</t>
  </si>
  <si>
    <t>121FA04227</t>
  </si>
  <si>
    <t>GANDIKOTA AKASH</t>
  </si>
  <si>
    <t>121FA04228</t>
  </si>
  <si>
    <t>GANNAMANI VISHNU SUDHEER</t>
  </si>
  <si>
    <t>(+1 )8073575657</t>
  </si>
  <si>
    <t>121FA04229</t>
  </si>
  <si>
    <t>JADHAV AKHIL KUMAR</t>
  </si>
  <si>
    <t>121FA04230</t>
  </si>
  <si>
    <t>JAYASWI MULPURI</t>
  </si>
  <si>
    <t>121FA04232</t>
  </si>
  <si>
    <t>KADIYALA LAKSHMI DURGA</t>
  </si>
  <si>
    <t>121FA04233</t>
  </si>
  <si>
    <t>KAKUMANU PRANEETH</t>
  </si>
  <si>
    <t>121FA04234</t>
  </si>
  <si>
    <t>KAMMA BHAVANA</t>
  </si>
  <si>
    <t>121FA04235</t>
  </si>
  <si>
    <t>KATTURI MANIRAHUL</t>
  </si>
  <si>
    <t>121FA04236</t>
  </si>
  <si>
    <t>KODALI HAREESH</t>
  </si>
  <si>
    <t>121FA04237</t>
  </si>
  <si>
    <t>KOLLIPARA VEENA MADHURI</t>
  </si>
  <si>
    <t>121FA04238</t>
  </si>
  <si>
    <t>KOMARANENI TEJ KAMAL</t>
  </si>
  <si>
    <t>tejkamalk17@gmail.com</t>
  </si>
  <si>
    <t>consultant</t>
  </si>
  <si>
    <t>EARNST &amp; YOUNG</t>
  </si>
  <si>
    <t>121FA04240</t>
  </si>
  <si>
    <t>KOTHA J N L RAVALI KUMARI</t>
  </si>
  <si>
    <t>House wife</t>
  </si>
  <si>
    <t>121FA04241</t>
  </si>
  <si>
    <t>KURAPATI LAKSHMI CHAITANYA</t>
  </si>
  <si>
    <t>121FA04242</t>
  </si>
  <si>
    <t>LAKKANABOINA LATHA</t>
  </si>
  <si>
    <t>house wife</t>
  </si>
  <si>
    <t>121FA04243</t>
  </si>
  <si>
    <t>MANDAPATI ANUHYA</t>
  </si>
  <si>
    <t>in United States</t>
  </si>
  <si>
    <t>121FA04244</t>
  </si>
  <si>
    <t>MARNENI SUSHMA</t>
  </si>
  <si>
    <t>system engineer</t>
  </si>
  <si>
    <t>virtusa</t>
  </si>
  <si>
    <t>121FA04245</t>
  </si>
  <si>
    <t>MATTAPALLI LAKSHMI SUDHA</t>
  </si>
  <si>
    <t>Senior system engineer</t>
  </si>
  <si>
    <t>121FA04246</t>
  </si>
  <si>
    <t>MIDATHA VINEETHA</t>
  </si>
  <si>
    <t>121FA04247</t>
  </si>
  <si>
    <t>MUCHERLA SATYA HIMAJA</t>
  </si>
  <si>
    <t>121FA04248</t>
  </si>
  <si>
    <t>MULPURU SAI DIVYA</t>
  </si>
  <si>
    <t>121FA04249</t>
  </si>
  <si>
    <t>NAGINENI AKHILESWARI</t>
  </si>
  <si>
    <t>121FA04250</t>
  </si>
  <si>
    <t>NALLAMALLI MANI DEEPIKA</t>
  </si>
  <si>
    <t>House Wife</t>
  </si>
  <si>
    <t>121FA04251</t>
  </si>
  <si>
    <t>NAMBURU SRI VAMSEE KRISHNA</t>
  </si>
  <si>
    <t>vamseenamburu95@gmail.com</t>
  </si>
  <si>
    <t>cognizant</t>
  </si>
  <si>
    <t>121FA04252</t>
  </si>
  <si>
    <t>NAMMI VENELA JANE</t>
  </si>
  <si>
    <t>121FA04253</t>
  </si>
  <si>
    <t>NANNAPANENI GOPI CHAND</t>
  </si>
  <si>
    <t>Mangalgiri</t>
  </si>
  <si>
    <t>121FA04254</t>
  </si>
  <si>
    <t>NARKEDAMALLI SRAVANI</t>
  </si>
  <si>
    <t>121FA04255</t>
  </si>
  <si>
    <t>PULIPATI SAI DATTATREYULU</t>
  </si>
  <si>
    <t>S/W Engineer</t>
  </si>
  <si>
    <t>Data Intensity</t>
  </si>
  <si>
    <t>121FA04256</t>
  </si>
  <si>
    <t>PUPPALA VENKATA VIVEK</t>
  </si>
  <si>
    <t>121FA04257</t>
  </si>
  <si>
    <t>RAMINENI RAVI TEJA</t>
  </si>
  <si>
    <t>121FA04258</t>
  </si>
  <si>
    <t>SRAVANTHI MUNNANGI</t>
  </si>
  <si>
    <t>121FA04259</t>
  </si>
  <si>
    <t>VADLAMUDI CHANDRA GOPAL CHOWDARY</t>
  </si>
  <si>
    <t>121FA04260</t>
  </si>
  <si>
    <t>VADLAMUDI SIDDHARTHA CHOWDARY</t>
  </si>
  <si>
    <t>Co founder</t>
  </si>
  <si>
    <t>121FA04262</t>
  </si>
  <si>
    <t>VUTUKURI KRISHNA PRABHU MOHAN</t>
  </si>
  <si>
    <t>121FA04263</t>
  </si>
  <si>
    <t>YERUVA BHAVANA</t>
  </si>
  <si>
    <t>Bosch</t>
  </si>
  <si>
    <t>121FA04264</t>
  </si>
  <si>
    <t>BOMMISETTY SRAVANI</t>
  </si>
  <si>
    <t>121FA04265</t>
  </si>
  <si>
    <t>M BHARADWAJ</t>
  </si>
  <si>
    <t>121FA04266</t>
  </si>
  <si>
    <t>KUMMITHA SASIVARADHAN REDDY</t>
  </si>
  <si>
    <t>Landmark group</t>
  </si>
  <si>
    <t>121FA04268</t>
  </si>
  <si>
    <t>VAJRALA ANEESH REDDY</t>
  </si>
  <si>
    <t>121FA04269</t>
  </si>
  <si>
    <t>KHOMDRAM PRITIBALA DEVI</t>
  </si>
  <si>
    <t>121FA04270</t>
  </si>
  <si>
    <t>BANDLAMUDI JYOTHI NAGA PRADEEP</t>
  </si>
  <si>
    <t>121FA04271</t>
  </si>
  <si>
    <t>ANNAMANENI CHANDANA</t>
  </si>
  <si>
    <t>121FA04274</t>
  </si>
  <si>
    <t>NEWTON MANGSATABAM</t>
  </si>
  <si>
    <t>121FA04276</t>
  </si>
  <si>
    <t>MALLAM RAVIKANTH</t>
  </si>
  <si>
    <t>121FA04277</t>
  </si>
  <si>
    <t>G HARSHINI CHAITANYA</t>
  </si>
  <si>
    <t>121FA04278</t>
  </si>
  <si>
    <t>VISHNUVARDHAN CHOWDARY K</t>
  </si>
  <si>
    <t>Father Name</t>
  </si>
  <si>
    <t>Father Mobile No.</t>
  </si>
  <si>
    <t>Company name</t>
  </si>
  <si>
    <t>working Place</t>
  </si>
  <si>
    <t>GATE/GRE/TOEFL/CAT/MAT RANK EX:1000(GATE)</t>
  </si>
  <si>
    <t>Higher Education institution name and degree  Ex:JNTUK(M.Tech)</t>
  </si>
  <si>
    <t>Institution Place</t>
  </si>
  <si>
    <t>sivanagireddy</t>
  </si>
  <si>
    <t>bharathreddy2909@gmail.com</t>
  </si>
  <si>
    <t>Games to win, Mumbai</t>
  </si>
  <si>
    <t>131FA04001</t>
  </si>
  <si>
    <t>ACHANTA MOHINI</t>
  </si>
  <si>
    <t>A.Lokeswara Rao</t>
  </si>
  <si>
    <t>mohiniachanta555@gmail.com</t>
  </si>
  <si>
    <t>placed in TCS</t>
  </si>
  <si>
    <t>131FA04002</t>
  </si>
  <si>
    <t>ACHYUTUNI NAGA SREE HARSHA</t>
  </si>
  <si>
    <t>A.Srinivasa Murthy</t>
  </si>
  <si>
    <t>achyutuniharsha@gmail.com</t>
  </si>
  <si>
    <t>placed in Leadics, Bangalore.</t>
  </si>
  <si>
    <t>131FA04003</t>
  </si>
  <si>
    <t>ALAPARTHI NIKHITHA</t>
  </si>
  <si>
    <t>A.Srinivasa Rao</t>
  </si>
  <si>
    <t>alaparthinikhitha@gmail.com</t>
  </si>
  <si>
    <t>131FA04005</t>
  </si>
  <si>
    <t>ALLA SRI LAKSHMI TIRUPATAMMA</t>
  </si>
  <si>
    <t>lakshmiaalla95@gmail.com</t>
  </si>
  <si>
    <t>131FA04006</t>
  </si>
  <si>
    <t>AMARA VENKATA KAVYA</t>
  </si>
  <si>
    <t>A.Venkateswarlu</t>
  </si>
  <si>
    <t>kavya.amara6@gmail.com</t>
  </si>
  <si>
    <t>placed in C-Core Techno Solutions</t>
  </si>
  <si>
    <t>131FA04007</t>
  </si>
  <si>
    <t>B B SUSHEEL KUMAR</t>
  </si>
  <si>
    <t>bb.susheelkumar@yahoo.com</t>
  </si>
  <si>
    <t>Placed in TCS, IBM, Hyundai Mobis</t>
  </si>
  <si>
    <t>131FA04010</t>
  </si>
  <si>
    <t>DEVINENI SWETHA</t>
  </si>
  <si>
    <t>D.NageswaraRao</t>
  </si>
  <si>
    <t>no num</t>
  </si>
  <si>
    <t>swethadevineni8@gmail.com</t>
  </si>
  <si>
    <t>131FA04011</t>
  </si>
  <si>
    <t>DEVISETTY DEEPIKA</t>
  </si>
  <si>
    <t>D.Rajasekhar</t>
  </si>
  <si>
    <t>99595 32699</t>
  </si>
  <si>
    <t>devisettydeepika@gmail.com</t>
  </si>
  <si>
    <t>Placed in TCS</t>
  </si>
  <si>
    <t>131FA04012</t>
  </si>
  <si>
    <t>DUGGIMPUDI VIJAYA MANEESHA REDDY</t>
  </si>
  <si>
    <t>D.Fathima Marreddy</t>
  </si>
  <si>
    <t>maneeshareddy4012@gmail.com</t>
  </si>
  <si>
    <t>placed in IBM</t>
  </si>
  <si>
    <t>131FA04013</t>
  </si>
  <si>
    <t>GADDE VARUN TEJA</t>
  </si>
  <si>
    <t>G. Srinivasa Rao</t>
  </si>
  <si>
    <t>gaddevarunteja@gmail.com</t>
  </si>
  <si>
    <t>Placed in IBM.</t>
  </si>
  <si>
    <t>131FA04015</t>
  </si>
  <si>
    <t>GOPISETTY SARASWATHI</t>
  </si>
  <si>
    <t>saraswatigopisetty@gmail.com</t>
  </si>
  <si>
    <t>131FA04016</t>
  </si>
  <si>
    <t>GUDI AISHWARYA</t>
  </si>
  <si>
    <t>G RAVI KUMAR</t>
  </si>
  <si>
    <t>isugudi@gmail.com</t>
  </si>
  <si>
    <t>Placed in IBM</t>
  </si>
  <si>
    <t>131FA04018</t>
  </si>
  <si>
    <t>GUDURU LEELA NAVEEN KUMAR</t>
  </si>
  <si>
    <t>G SRINIVASA RAO4</t>
  </si>
  <si>
    <t>naveen2ias@gmail.com</t>
  </si>
  <si>
    <t>not attended any campus interviews</t>
  </si>
  <si>
    <t>Civil services Coacing,Rao's Academy</t>
  </si>
  <si>
    <t>Delhi</t>
  </si>
  <si>
    <t>131FA04019</t>
  </si>
  <si>
    <t>GURRAM YAMINI LAKSHMI KUMARI</t>
  </si>
  <si>
    <t>G.V.Srinivasa Rao</t>
  </si>
  <si>
    <t>yamini.gurram@gmail.com</t>
  </si>
  <si>
    <t>131FA04020</t>
  </si>
  <si>
    <t>INAVOLU SAI SUSMITHA</t>
  </si>
  <si>
    <t>I. Srinivasa rao</t>
  </si>
  <si>
    <t>susmithainavolu2012@gmail.com</t>
  </si>
  <si>
    <t>131FA04021</t>
  </si>
  <si>
    <t>INDURI CHANDRASEKHAR REDDY</t>
  </si>
  <si>
    <t>Dasi reddy.I</t>
  </si>
  <si>
    <t>chanduinduri21@gmail.com</t>
  </si>
  <si>
    <t>131FA04022</t>
  </si>
  <si>
    <t>JIRIPURAPU NAGA DEEP</t>
  </si>
  <si>
    <t>J.Srinivasa Rao</t>
  </si>
  <si>
    <t>nagadeep01@gmail.com</t>
  </si>
  <si>
    <t>131FA04023</t>
  </si>
  <si>
    <t>KALLEPALLI SETHURAM</t>
  </si>
  <si>
    <t>K.Ramana Babu</t>
  </si>
  <si>
    <t>sethuram.kallepalli@gmail.com</t>
  </si>
  <si>
    <t>131FA04025</t>
  </si>
  <si>
    <t>KASIBHOTLA NAGAVENKATA SATYASURYA SAROJA</t>
  </si>
  <si>
    <t>K.somasekharam</t>
  </si>
  <si>
    <t>sarojakasibhotla@gmail.com</t>
  </si>
  <si>
    <t>131FA04026</t>
  </si>
  <si>
    <t>KOLASANI GOPI MANOJ</t>
  </si>
  <si>
    <t>K.V.Ramesh</t>
  </si>
  <si>
    <t>gopimanoj2420@gmail.com</t>
  </si>
  <si>
    <t>Placer in FACE Academy</t>
  </si>
  <si>
    <t>131FA04027</t>
  </si>
  <si>
    <t>KOTHAMASU DEEPIKA</t>
  </si>
  <si>
    <t>K.AppaRao</t>
  </si>
  <si>
    <t>deepu3at3@gmail.com</t>
  </si>
  <si>
    <t>placed in TCS,OSMOSYS</t>
  </si>
  <si>
    <t>131FA04028</t>
  </si>
  <si>
    <t>KOTHAMASU SINDHUJA</t>
  </si>
  <si>
    <t>K.Sangameswara Rao</t>
  </si>
  <si>
    <t>sindhu.kothamasu29@gmail.com</t>
  </si>
  <si>
    <t>placed in CAPGEMINI</t>
  </si>
  <si>
    <t>131FA04029</t>
  </si>
  <si>
    <t>MALLULLI REVATHI</t>
  </si>
  <si>
    <t>M. Venkateswara rao</t>
  </si>
  <si>
    <t>revathi5mallulli@gmail.com</t>
  </si>
  <si>
    <t>131FA04030</t>
  </si>
  <si>
    <t>MANASA NANDANA LAKSHMI RAJITHA PERUMALLA</t>
  </si>
  <si>
    <t>P.J. Viswerwara rao</t>
  </si>
  <si>
    <t>rajitha.perumalla15@gmail.com</t>
  </si>
  <si>
    <t>131FA04031</t>
  </si>
  <si>
    <t>MANNE BHAVANA</t>
  </si>
  <si>
    <t>M. Narasimha rao</t>
  </si>
  <si>
    <t>bhavana.manne05@gmail.com</t>
  </si>
  <si>
    <t>131FA04032</t>
  </si>
  <si>
    <t>MIRIYALA BALA SUDHEER</t>
  </si>
  <si>
    <t>M.Panakalu</t>
  </si>
  <si>
    <t>miriyalasudheer3@gmail.com</t>
  </si>
  <si>
    <t>not placed</t>
  </si>
  <si>
    <t>131FA04033</t>
  </si>
  <si>
    <t>NAGISETTY LAKSHMI CHAITANYA</t>
  </si>
  <si>
    <t>N.VENKATESWARLU</t>
  </si>
  <si>
    <t>chaitanya.nagisetti@gmail.com</t>
  </si>
  <si>
    <t>placed in axis bank</t>
  </si>
  <si>
    <t>131FA04034</t>
  </si>
  <si>
    <t>NAKKANABOYINA LAVANYA DEVI</t>
  </si>
  <si>
    <t>n. bARNABUS</t>
  </si>
  <si>
    <t>lavanyanakkanaboyina@gmail.com</t>
  </si>
  <si>
    <t>131FA04035</t>
  </si>
  <si>
    <t>NALLAMEKALA TIRUPATHI RAO</t>
  </si>
  <si>
    <t>N.V.Subba Rao</t>
  </si>
  <si>
    <t>n.tirupathirao207@gmail.com</t>
  </si>
  <si>
    <t>131FA04036</t>
  </si>
  <si>
    <t>P MOHAN KRISHNA REDDY</t>
  </si>
  <si>
    <t>P SUDARSAN REDDY</t>
  </si>
  <si>
    <t>pmohankrishnareddy@gmail.com</t>
  </si>
  <si>
    <t>131FA04037</t>
  </si>
  <si>
    <t>PALISETTY SAI GOPI KRISHNA</t>
  </si>
  <si>
    <t>P.  V RAMA K T Kumar</t>
  </si>
  <si>
    <t>palisettysgkrishna@gmail.com</t>
  </si>
  <si>
    <t>131FA04038</t>
  </si>
  <si>
    <t>PANTINI SUNNY SRI GOWTHAM</t>
  </si>
  <si>
    <t>P.V.S.NARAYANA</t>
  </si>
  <si>
    <t>srigautam.sunny@gmail.com</t>
  </si>
  <si>
    <t>131FA04039</t>
  </si>
  <si>
    <t>PARVATANENI PARDHU</t>
  </si>
  <si>
    <t>MAllikarjuna</t>
  </si>
  <si>
    <t>parvatanenipardhu@gamil.com</t>
  </si>
  <si>
    <t>131FA04040</t>
  </si>
  <si>
    <t>PENAMAKURU NAGA NARASIMHA KOWSIK</t>
  </si>
  <si>
    <t>P.PRABHAKARA RAO</t>
  </si>
  <si>
    <t>narasimhakowsik@gmail.com</t>
  </si>
  <si>
    <t>131FA04041</t>
  </si>
  <si>
    <t>PENDOTA NAGA RAJU</t>
  </si>
  <si>
    <t>krishnaiya</t>
  </si>
  <si>
    <t>nagarajupendota81@gmail.com</t>
  </si>
  <si>
    <t>131FA04042</t>
  </si>
  <si>
    <t>POPURI CHAITANYA SAI</t>
  </si>
  <si>
    <t>sivarama krishna</t>
  </si>
  <si>
    <t>saichaitanya.popuri@gmail.com</t>
  </si>
  <si>
    <t>131FA04043</t>
  </si>
  <si>
    <t>pullagurla HRUDAY REDDY</t>
  </si>
  <si>
    <t>p.shekar Reddy</t>
  </si>
  <si>
    <t>hrudayreddy27@gmail.com</t>
  </si>
  <si>
    <t>131FA04045</t>
  </si>
  <si>
    <t>RAVI SRINIVAS</t>
  </si>
  <si>
    <t>R.Venu Gopala Krishna</t>
  </si>
  <si>
    <t>srinivas.ravi0202@gmail.com</t>
  </si>
  <si>
    <t>131FA04046</t>
  </si>
  <si>
    <t>RAYALA SAI KRISHNA</t>
  </si>
  <si>
    <t>R.Chandra Sekhar</t>
  </si>
  <si>
    <t>sairayala999@gmail.com</t>
  </si>
  <si>
    <t>131FA04048</t>
  </si>
  <si>
    <t>SHYAMRAO SANTHOSH KUMAR</t>
  </si>
  <si>
    <t>131FA04049</t>
  </si>
  <si>
    <t>THOPURI NIKITHA</t>
  </si>
  <si>
    <t>venkateshwarlu</t>
  </si>
  <si>
    <t>nikitha.thopuri@gmail.com</t>
  </si>
  <si>
    <t>131FA04050</t>
  </si>
  <si>
    <t>THUMMAPUDI AKHILA</t>
  </si>
  <si>
    <t>venkata Ramana</t>
  </si>
  <si>
    <t>thummapudiakhila@gmail.com</t>
  </si>
  <si>
    <t>131FA04051</t>
  </si>
  <si>
    <t>TIPPIREDDY CHANDRA REKHA</t>
  </si>
  <si>
    <t>T.V.Srinivas Reddy</t>
  </si>
  <si>
    <t>chandrarekha.info@gmail.com</t>
  </si>
  <si>
    <t>131FA04052</t>
  </si>
  <si>
    <t>UPPALA ISWARYA</t>
  </si>
  <si>
    <t>U. Venkata Ramana</t>
  </si>
  <si>
    <t>iswaryau46@gmail.com</t>
  </si>
  <si>
    <t>131FA04053</t>
  </si>
  <si>
    <t>VALLABHANENI HIRANMAI</t>
  </si>
  <si>
    <t>V.Madhusudhana Rao</t>
  </si>
  <si>
    <t>hiranmai1396@gmail.com</t>
  </si>
  <si>
    <t>placed in TCS and IBM</t>
  </si>
  <si>
    <t>131FA04054</t>
  </si>
  <si>
    <t>VARANASI VENKATA KUSUMA SRAVYA</t>
  </si>
  <si>
    <t>varanasisravya1996@gmail.com</t>
  </si>
  <si>
    <t>131FA04055</t>
  </si>
  <si>
    <t>VELAGAPUDI SAI TEJASWI</t>
  </si>
  <si>
    <t>v.chandra mouli</t>
  </si>
  <si>
    <t>sai.tejaswi35@gmail.com</t>
  </si>
  <si>
    <t>PLACED IN TCS</t>
  </si>
  <si>
    <t>131FA04056</t>
  </si>
  <si>
    <t>VEMURI GOWTHAM</t>
  </si>
  <si>
    <t>Bhaskar Vemuri</t>
  </si>
  <si>
    <t>gowtham.vemuri22@gmail.com</t>
  </si>
  <si>
    <t>131FA04058</t>
  </si>
  <si>
    <t>YAGANTI RAJITHA</t>
  </si>
  <si>
    <t>Y.venkateswarlu</t>
  </si>
  <si>
    <t>rajithayaganti03@gmail.com</t>
  </si>
  <si>
    <t>131FA04059</t>
  </si>
  <si>
    <t>YARAVA GOPINATH REDDY</t>
  </si>
  <si>
    <t>Y.Venkateswara Reddy</t>
  </si>
  <si>
    <t>gngopinath567@gmail.com</t>
  </si>
  <si>
    <t>PlACED IN IBM</t>
  </si>
  <si>
    <t>131FA04060</t>
  </si>
  <si>
    <t>YELLAPRAGADA PHANI MADHAV</t>
  </si>
  <si>
    <t>YH Ramprasad</t>
  </si>
  <si>
    <t>phani565@gmail.com</t>
  </si>
  <si>
    <t>131FA04061</t>
  </si>
  <si>
    <t>AKHIL PIPPALA</t>
  </si>
  <si>
    <t>P. Narasimha rao</t>
  </si>
  <si>
    <t>akhilpippala1@gmail.com</t>
  </si>
  <si>
    <t>131FA04062</t>
  </si>
  <si>
    <t>ALAPARTHI SRAVYA</t>
  </si>
  <si>
    <t>A.Sudhakar</t>
  </si>
  <si>
    <t>sravyaalaparthi1714@gmail.com</t>
  </si>
  <si>
    <t>placed in gangez</t>
  </si>
  <si>
    <t>131FA04063</t>
  </si>
  <si>
    <t>ARABINDI PRANEETH</t>
  </si>
  <si>
    <t>131fa04063@gmail.com</t>
  </si>
  <si>
    <t>131FA04064</t>
  </si>
  <si>
    <t>BATTULA VAMSI KIRAN</t>
  </si>
  <si>
    <t>B.Venkateswara Rao</t>
  </si>
  <si>
    <t>bvamsikiran1995@gmail.com</t>
  </si>
  <si>
    <t>131FA04065</t>
  </si>
  <si>
    <t>BELLAMKONDA SAI BABU</t>
  </si>
  <si>
    <t>Srinivasa rao</t>
  </si>
  <si>
    <t>saibabu.bellamkonda9@gmail.com</t>
  </si>
  <si>
    <t>idea to go for higher studies</t>
  </si>
  <si>
    <t>131FA04066</t>
  </si>
  <si>
    <t>CHAVA SRUTHI</t>
  </si>
  <si>
    <t>sruthichava2011@gmail.com</t>
  </si>
  <si>
    <t>131FA04067</t>
  </si>
  <si>
    <t>CHEEKURI HARIKA</t>
  </si>
  <si>
    <t>Krishna Reddy</t>
  </si>
  <si>
    <t>harika67.cheekuri@gmail.com</t>
  </si>
  <si>
    <t>final round in CTS</t>
  </si>
  <si>
    <t>131FA04069</t>
  </si>
  <si>
    <t>DASARI MOUNIKA</t>
  </si>
  <si>
    <t>Mallikarjuna</t>
  </si>
  <si>
    <t>mounidasari4069@gmail.com</t>
  </si>
  <si>
    <t>131FA04070</t>
  </si>
  <si>
    <t>DASARI RAMANTH</t>
  </si>
  <si>
    <t>Jagan Mohan Rao Dasari</t>
  </si>
  <si>
    <t>dasariramanth@gmail.com</t>
  </si>
  <si>
    <t>131FA04071</t>
  </si>
  <si>
    <t>DASARI VENKATA ANURADHA NANDANA</t>
  </si>
  <si>
    <t>nandanadasari@gmail.com</t>
  </si>
  <si>
    <t>131FA04072</t>
  </si>
  <si>
    <t>DEVARAPALLI GAYATRI</t>
  </si>
  <si>
    <t>D.Sri Krishna</t>
  </si>
  <si>
    <t>gayatridevarapalli31@gmail.com</t>
  </si>
  <si>
    <t>placed in ComTec</t>
  </si>
  <si>
    <t>131FA04073</t>
  </si>
  <si>
    <t>DEVINENI SRAVANI SREE</t>
  </si>
  <si>
    <t>devineni.sravani123@gmail.com</t>
  </si>
  <si>
    <t>University of Mary Hardin-Baylor(UHMB),Texas</t>
  </si>
  <si>
    <t>131FA04074</t>
  </si>
  <si>
    <t>EDARA INDRA KUMAR</t>
  </si>
  <si>
    <t>E.Nageswara Rao</t>
  </si>
  <si>
    <t>indrakumaredara9@gmail.com</t>
  </si>
  <si>
    <t>PLACED IN COMTEC</t>
  </si>
  <si>
    <t>131FA04075</t>
  </si>
  <si>
    <t>EMANI VENKATA SAI KRISHNA</t>
  </si>
  <si>
    <t>E.Narayana Rao</t>
  </si>
  <si>
    <t>evskrish@gmail.com</t>
  </si>
  <si>
    <t>131FA04077</t>
  </si>
  <si>
    <t>GADDE VENKATA VIJAY KRISHNA</t>
  </si>
  <si>
    <t>G. Sambasiva rao</t>
  </si>
  <si>
    <t>gadde0250@gmail.com</t>
  </si>
  <si>
    <t>idea to do MS in USA or canada</t>
  </si>
  <si>
    <t>131FA04078</t>
  </si>
  <si>
    <t>GADIPARTHI LAKSHMI PRIYANKA</t>
  </si>
  <si>
    <t>G.Ramaiah Chowdary</t>
  </si>
  <si>
    <t>priyankachowdary927@gmail.com</t>
  </si>
  <si>
    <t>PLACED IN IBM</t>
  </si>
  <si>
    <t>131FA04080</t>
  </si>
  <si>
    <t>KAGANI PREM KUMAR</t>
  </si>
  <si>
    <t>K.SURESH</t>
  </si>
  <si>
    <t>kpremkumar1234@gmail.com</t>
  </si>
  <si>
    <t>131FA04081</t>
  </si>
  <si>
    <t>KAJA INDRANEEL</t>
  </si>
  <si>
    <t>k pathanjali</t>
  </si>
  <si>
    <t>indraneelchowdary9999@gmail.com</t>
  </si>
  <si>
    <t>131FA04082</t>
  </si>
  <si>
    <t>KALIKI SRIKAR REDDY</t>
  </si>
  <si>
    <t>kalikisrikar@gmail.com</t>
  </si>
  <si>
    <t>131FA04083</t>
  </si>
  <si>
    <t>KETHINENI MURALI KRISHNA CHOWDARY</t>
  </si>
  <si>
    <t>131FA04084</t>
  </si>
  <si>
    <t>KOLLI DILIP</t>
  </si>
  <si>
    <t>k dilip</t>
  </si>
  <si>
    <t>kollidilip5@gmail.com</t>
  </si>
  <si>
    <t>placed in tcs</t>
  </si>
  <si>
    <t>131FA04086</t>
  </si>
  <si>
    <t>KONAKANCHI SAI VINOD</t>
  </si>
  <si>
    <t>131fa04086@gmail.com</t>
  </si>
  <si>
    <t>131FA04087</t>
  </si>
  <si>
    <t>KOTHA APARNA</t>
  </si>
  <si>
    <t>k. Siva Prasad</t>
  </si>
  <si>
    <t>aparna.kotha1@gmail.com</t>
  </si>
  <si>
    <t>131FA04088</t>
  </si>
  <si>
    <t>KOTHAPALLI DIVYASRI</t>
  </si>
  <si>
    <t>KV. ramdoss</t>
  </si>
  <si>
    <t>divyadaskothapalli@gmail.com</t>
  </si>
  <si>
    <t>131FA04089</t>
  </si>
  <si>
    <t>KURAPATI SUMA BANDHAVI</t>
  </si>
  <si>
    <t>K. Ramesh</t>
  </si>
  <si>
    <t>sumabandhavikurapati@gmail.com</t>
  </si>
  <si>
    <t>131FA04090</t>
  </si>
  <si>
    <t>KURRA HRUDAYA</t>
  </si>
  <si>
    <t>Siva naga bushanam</t>
  </si>
  <si>
    <t>131fa04090@gmail.com</t>
  </si>
  <si>
    <t>131FA04091</t>
  </si>
  <si>
    <t>LANKA SAI SANTOSH PAVAN</t>
  </si>
  <si>
    <t>L.SRINIVASA MURTHY</t>
  </si>
  <si>
    <t>santoshlanka23@gmail.com</t>
  </si>
  <si>
    <t>Placed in Capgemini</t>
  </si>
  <si>
    <t>131FA04092</t>
  </si>
  <si>
    <t>MADINENI R SRI LAKSHMI</t>
  </si>
  <si>
    <t>M.Ramesh babu</t>
  </si>
  <si>
    <t>sri24565@gmail.com</t>
  </si>
  <si>
    <t>131FA04093</t>
  </si>
  <si>
    <t>MALLA KEERTHI</t>
  </si>
  <si>
    <t>M. Koteshwara rao</t>
  </si>
  <si>
    <t>keerthi.malla15@gmail.com</t>
  </si>
  <si>
    <t>131FA04094</t>
  </si>
  <si>
    <t>MANCHALA RAGHAVA</t>
  </si>
  <si>
    <t>rajalingam</t>
  </si>
  <si>
    <t>131fa04094@gmail.com</t>
  </si>
  <si>
    <t>131FA04096</t>
  </si>
  <si>
    <t>MANOJ KUMAR MANIKONDA</t>
  </si>
  <si>
    <t>hanumandharao</t>
  </si>
  <si>
    <t>manojkumarmanikonda@gmail.com</t>
  </si>
  <si>
    <t>131FA04097</t>
  </si>
  <si>
    <t>MOHAMMAD SOGARA KHANAM</t>
  </si>
  <si>
    <t>Asgar Khan</t>
  </si>
  <si>
    <t>khanamsogara24@gmail.com</t>
  </si>
  <si>
    <t>M.B.A</t>
  </si>
  <si>
    <t>131FA04099</t>
  </si>
  <si>
    <t>NEELI SRILAYA</t>
  </si>
  <si>
    <t>N.Ramesh</t>
  </si>
  <si>
    <t>srilayaneeli@gmail.com</t>
  </si>
  <si>
    <t>131FA04100</t>
  </si>
  <si>
    <t>OBURI HARSHA VARDHAN</t>
  </si>
  <si>
    <t>O.Murali krishna</t>
  </si>
  <si>
    <t>131fa04100@gmail.com</t>
  </si>
  <si>
    <t>131FA04101</t>
  </si>
  <si>
    <t>PADMANABHUNI VENKATA SOWMYA</t>
  </si>
  <si>
    <t>P.V.N.SWAMY</t>
  </si>
  <si>
    <t>sowmyapadmanabhuni11@gmail.com</t>
  </si>
  <si>
    <t>131FA04102</t>
  </si>
  <si>
    <t>PAMULAPATI HIMADEEP</t>
  </si>
  <si>
    <t>P.Ravindra prasad</t>
  </si>
  <si>
    <t>pamulapati.himadeep@gmail.com</t>
  </si>
  <si>
    <t>131FA04103</t>
  </si>
  <si>
    <t>PARIPATI ABHINAV</t>
  </si>
  <si>
    <t>rajender reddy</t>
  </si>
  <si>
    <t>abhinav_020@yahoo.com</t>
  </si>
  <si>
    <t>303(GRE)</t>
  </si>
  <si>
    <t>MS (CS)</t>
  </si>
  <si>
    <t>East Carolina University, North Carolina, USA</t>
  </si>
  <si>
    <t>131FA04104</t>
  </si>
  <si>
    <t>PURIMITLA LAKSHMI THEJESWINI</t>
  </si>
  <si>
    <t>p.sudhakar</t>
  </si>
  <si>
    <t>pltejaswini104@gmail.com</t>
  </si>
  <si>
    <t>131FA04107</t>
  </si>
  <si>
    <t>SAMBARAJ SRIHARSHA</t>
  </si>
  <si>
    <t>S. Chader</t>
  </si>
  <si>
    <t>sri.harsha293@gmail.com</t>
  </si>
  <si>
    <t>131FA04108</t>
  </si>
  <si>
    <t>SHAIK MOHAMMED MUJAMILL</t>
  </si>
  <si>
    <t>Sk Mahaboob Subhani</t>
  </si>
  <si>
    <t>mujamill13895@gmail.com</t>
  </si>
  <si>
    <t>131FA04109</t>
  </si>
  <si>
    <t>SHAIK SOHEL RAHAMAN</t>
  </si>
  <si>
    <t>kareembabu</t>
  </si>
  <si>
    <t>131fa04109@gmail.com</t>
  </si>
  <si>
    <t>placed in pf infotech</t>
  </si>
  <si>
    <t>131FA04110</t>
  </si>
  <si>
    <t>SHAIK VAHIDA</t>
  </si>
  <si>
    <t>Shaik Abbas Kennedy</t>
  </si>
  <si>
    <t>vahidashaik.006@gmail.com</t>
  </si>
  <si>
    <t>idea for higher studies</t>
  </si>
  <si>
    <t>131FA04111</t>
  </si>
  <si>
    <t>SOMU KOUSIK MANIKANTA</t>
  </si>
  <si>
    <t>S.Jagadeeswari</t>
  </si>
  <si>
    <t>koushikkarthik53@gmail.com</t>
  </si>
  <si>
    <r>
      <rPr>
        <sz val="11"/>
        <color rgb="FF000000"/>
        <rFont val="Calibri"/>
        <family val="2"/>
      </rPr>
      <t xml:space="preserve">Placed in </t>
    </r>
    <r>
      <rPr>
        <b/>
        <sz val="10"/>
        <color rgb="FF3366FF"/>
        <rFont val="宋体"/>
      </rPr>
      <t>IBM</t>
    </r>
  </si>
  <si>
    <t>131FA04112</t>
  </si>
  <si>
    <t>SOMU SAI MOUNIKA</t>
  </si>
  <si>
    <t>S. SIVA RAMA KRISHNA</t>
  </si>
  <si>
    <t>mounikasomu@gmail.com</t>
  </si>
  <si>
    <t>131FA04113</t>
  </si>
  <si>
    <t>SUKAVASI VAMSHI KRISHNA</t>
  </si>
  <si>
    <t>131FA04114</t>
  </si>
  <si>
    <t>SURE KARTHIK</t>
  </si>
  <si>
    <t>srinivasarao</t>
  </si>
  <si>
    <t>karthiksure123@gmail.com</t>
  </si>
  <si>
    <t>131FA04115</t>
  </si>
  <si>
    <t>SYED IMTIYAZUDDIN</t>
  </si>
  <si>
    <t>131FA04116</t>
  </si>
  <si>
    <t>URUTHA SRI VENKATA NAGA SATYA SAHITHI</t>
  </si>
  <si>
    <t>Urutha Mani Sekhar</t>
  </si>
  <si>
    <t>sahithi.urutha4116@gmail.com</t>
  </si>
  <si>
    <t>131FA04117</t>
  </si>
  <si>
    <t>VATTIKONDA SAI MADHAVI</t>
  </si>
  <si>
    <t>V.Venkateshwarulu</t>
  </si>
  <si>
    <t>madhavivattikonda@gmail.com</t>
  </si>
  <si>
    <t>131FA04118</t>
  </si>
  <si>
    <t>VEERANKI RAVALI</t>
  </si>
  <si>
    <t>V.Tirupathi rao</t>
  </si>
  <si>
    <t>ravaliveeranki@gmail.com</t>
  </si>
  <si>
    <t>131FA04119</t>
  </si>
  <si>
    <t>V RENE AGNES</t>
  </si>
  <si>
    <t>V.E.VIJAYASEKHAR</t>
  </si>
  <si>
    <t>reneagnesv@gmail.com</t>
  </si>
  <si>
    <r>
      <rPr>
        <sz val="11"/>
        <color rgb="FF000000"/>
        <rFont val="Calibri"/>
        <family val="2"/>
      </rPr>
      <t xml:space="preserve">Placed in </t>
    </r>
    <r>
      <rPr>
        <b/>
        <sz val="10"/>
        <color rgb="FF3366FF"/>
        <rFont val="宋体"/>
      </rPr>
      <t>IBM</t>
    </r>
  </si>
  <si>
    <t>131FA04120</t>
  </si>
  <si>
    <t>YERUVA SRINIVAS</t>
  </si>
  <si>
    <t>durgasrinivas309@gmail.com</t>
  </si>
  <si>
    <t>131FA04121</t>
  </si>
  <si>
    <t>A UPPARA SRINIVASA VAMSHI SREEDHAR</t>
  </si>
  <si>
    <t>Av Ramana Kumar</t>
  </si>
  <si>
    <t>131fa04121@gmail.com</t>
  </si>
  <si>
    <t>131FA04122</t>
  </si>
  <si>
    <t>ADUSUMALLI PRAVALLIKA</t>
  </si>
  <si>
    <t>A.Veeraiah</t>
  </si>
  <si>
    <t>131fa04122@gmail.com</t>
  </si>
  <si>
    <t>131FA04123</t>
  </si>
  <si>
    <t>ALA SAI KRISHNA</t>
  </si>
  <si>
    <t>A.yedukondala rao</t>
  </si>
  <si>
    <t>saikrishnaala123@gmail.com</t>
  </si>
  <si>
    <t>Not placed</t>
  </si>
  <si>
    <t>MBA hyd</t>
  </si>
  <si>
    <t>131FA04124</t>
  </si>
  <si>
    <t>ATLURI RAMYA</t>
  </si>
  <si>
    <t>Banu Moorthy. A</t>
  </si>
  <si>
    <t>atluriramya124@gmail.com</t>
  </si>
  <si>
    <t>trying for IPS</t>
  </si>
  <si>
    <t>131FA04125</t>
  </si>
  <si>
    <t>BHIMAVARAPU DINESH REDDY</t>
  </si>
  <si>
    <t>BH.SAMBI REDDY</t>
  </si>
  <si>
    <t>dinesh6055@hotmail.com</t>
  </si>
  <si>
    <t>placed in LearningPeppers Pvt Ltd</t>
  </si>
  <si>
    <t>Jubilee Hills-Hyderabad</t>
  </si>
  <si>
    <t>131FA04129</t>
  </si>
  <si>
    <t>CHEKURI SRI HARSHA</t>
  </si>
  <si>
    <t>131FA04131</t>
  </si>
  <si>
    <t>DAMARLA ASHWANTHA NARAYANA</t>
  </si>
  <si>
    <t>chandra sekhar</t>
  </si>
  <si>
    <t>ashwanthdamarla@gmail.com</t>
  </si>
  <si>
    <t>Abiba Tech, Bangalore</t>
  </si>
  <si>
    <t>offer letter not came</t>
  </si>
  <si>
    <t>good score</t>
  </si>
  <si>
    <t>131FA04132</t>
  </si>
  <si>
    <t>DOPPALAPUDI SAI CHAKRADHAR</t>
  </si>
  <si>
    <t>Nageshwara rao</t>
  </si>
  <si>
    <t>chakri96d@gmail.com</t>
  </si>
  <si>
    <t>Export Soft, hyd</t>
  </si>
  <si>
    <t>planning to go canada</t>
  </si>
  <si>
    <t>131FA04133</t>
  </si>
  <si>
    <t>GARAPATI GAYATHRI DEVI</t>
  </si>
  <si>
    <t>Sathya Narayana</t>
  </si>
  <si>
    <t>gayathrigarapati111@gmail.com</t>
  </si>
  <si>
    <t>idea to do MBA</t>
  </si>
  <si>
    <t>131FA04134</t>
  </si>
  <si>
    <t>GARRE SNEHIT</t>
  </si>
  <si>
    <t>Garre BalaKrishna</t>
  </si>
  <si>
    <t>snehit.garre@gmail.com</t>
  </si>
  <si>
    <r>
      <rPr>
        <sz val="11"/>
        <color rgb="FF000000"/>
        <rFont val="Calibri"/>
        <family val="2"/>
      </rPr>
      <t xml:space="preserve">Placed in </t>
    </r>
    <r>
      <rPr>
        <b/>
        <sz val="10"/>
        <color rgb="FF3366FF"/>
        <rFont val="宋体"/>
      </rPr>
      <t>IBM</t>
    </r>
  </si>
  <si>
    <t>131FA04135</t>
  </si>
  <si>
    <t>GOGINENI NITHIN</t>
  </si>
  <si>
    <t>Gogineni Ratnakara Rao</t>
  </si>
  <si>
    <t>gogineni.nithin1995@gmail.com</t>
  </si>
  <si>
    <t>placed in JustDail and LearningPeppers</t>
  </si>
  <si>
    <t>131FA04136</t>
  </si>
  <si>
    <t>GOTTIPULLA SAI HEMANTH</t>
  </si>
  <si>
    <t>G V Rama Rao</t>
  </si>
  <si>
    <t>131fa04136@gmail.com</t>
  </si>
  <si>
    <t>**</t>
  </si>
  <si>
    <t>131FA04139</t>
  </si>
  <si>
    <t>JANNU SAI DHANUSH</t>
  </si>
  <si>
    <t>131FA04140</t>
  </si>
  <si>
    <t>JASTHY BHANUBALAGEETHA PHANI SRI</t>
  </si>
  <si>
    <t>Chandra Sekara rao</t>
  </si>
  <si>
    <t>geethaphanisri.siva@gmail.com</t>
  </si>
  <si>
    <t>idea to do MBA at VU</t>
  </si>
  <si>
    <t>131FA04142</t>
  </si>
  <si>
    <t>KASTHALA RAHUL</t>
  </si>
  <si>
    <t>K.Venkateswara Rao</t>
  </si>
  <si>
    <t>kasthalarahul@gmail.com</t>
  </si>
  <si>
    <t>Placed in NTT DATA</t>
  </si>
  <si>
    <t>131FA04143</t>
  </si>
  <si>
    <t>KEESARA SAVYA REDDY</t>
  </si>
  <si>
    <t>131FA04146</t>
  </si>
  <si>
    <t>KOPPULA DEEPTHI</t>
  </si>
  <si>
    <t>K. Rekha Latha (mother)</t>
  </si>
  <si>
    <t>deepthireddy571@gmail.com</t>
  </si>
  <si>
    <t>idea to join MS</t>
  </si>
  <si>
    <t>131FA04147</t>
  </si>
  <si>
    <t>KURAPATI SAI VENKATA PURNA SANTHOSHA LASYA</t>
  </si>
  <si>
    <t>131FA04148</t>
  </si>
  <si>
    <t>MADENENI SREEJA</t>
  </si>
  <si>
    <t>M. Showri Babu</t>
  </si>
  <si>
    <t>sreeja.munny7@gmail.com</t>
  </si>
  <si>
    <t>placed in CTS(3rdround now)</t>
  </si>
  <si>
    <t>131FA04150</t>
  </si>
  <si>
    <t>MAMIDI NEETISH REDDY</t>
  </si>
  <si>
    <t>NarendarReddy</t>
  </si>
  <si>
    <t>reddy.nitesh47@gmail.com</t>
  </si>
  <si>
    <t>131FA04151</t>
  </si>
  <si>
    <t>MUTHYALA VAISHNAVI</t>
  </si>
  <si>
    <t>131FA04152</t>
  </si>
  <si>
    <t>NALAM VIVEK VARDHAN</t>
  </si>
  <si>
    <t>N.R.K.G.S.PRASAD</t>
  </si>
  <si>
    <t>vivek.nalam@gmail.com</t>
  </si>
  <si>
    <t>131FA04153</t>
  </si>
  <si>
    <t>NETI SATYA DEV</t>
  </si>
  <si>
    <t>N. Sriramulu</t>
  </si>
  <si>
    <t>satyadev077@gmail.com</t>
  </si>
  <si>
    <t>placed in ARTech, Bangalore</t>
  </si>
  <si>
    <t>not yet got offer letter</t>
  </si>
  <si>
    <t>131FA04154</t>
  </si>
  <si>
    <t>PARCHURI MANOJA TEJASWINI</t>
  </si>
  <si>
    <t>131FA04155</t>
  </si>
  <si>
    <t>PASUPULETI BHANU PRAKASH</t>
  </si>
  <si>
    <t>bunny.8500.net@gmail.com</t>
  </si>
  <si>
    <t>smartron</t>
  </si>
  <si>
    <t>gachiboli, hyd</t>
  </si>
  <si>
    <t>131FA04156</t>
  </si>
  <si>
    <t>PATHA RAJINISH</t>
  </si>
  <si>
    <t>131FA04157</t>
  </si>
  <si>
    <t>PEDDI NAGA SUMANTH</t>
  </si>
  <si>
    <t>P. Sivaji</t>
  </si>
  <si>
    <t>peddinagasumanth@gmail.com</t>
  </si>
  <si>
    <t>kotak mahindra bank (as AAM)</t>
  </si>
  <si>
    <t>131FA04158</t>
  </si>
  <si>
    <t>POLURI INDHUMATHI</t>
  </si>
  <si>
    <t>P. RAVINDRA</t>
  </si>
  <si>
    <t>indupoluri9@gmail.com</t>
  </si>
  <si>
    <t>NO</t>
  </si>
  <si>
    <t>131FA04159</t>
  </si>
  <si>
    <t>PONDUGULA SUJATHA</t>
  </si>
  <si>
    <t>P.Narayana Reddy</t>
  </si>
  <si>
    <t>sujathareddy0000@gmail.com</t>
  </si>
  <si>
    <t>131FA04160</t>
  </si>
  <si>
    <t>RAJAMUNDRI MUKUKNDA PRIYA</t>
  </si>
  <si>
    <t>Venakata Subba rao</t>
  </si>
  <si>
    <t>mukunda4160@gmail.com</t>
  </si>
  <si>
    <t>131FA04161</t>
  </si>
  <si>
    <t>SANKURU ANIL KUMAR</t>
  </si>
  <si>
    <t>S.Vijaya kumar</t>
  </si>
  <si>
    <t>sankuru.anil8@gmail.com</t>
  </si>
  <si>
    <t>131FA04162</t>
  </si>
  <si>
    <t>SHAIK SHARUKH</t>
  </si>
  <si>
    <t>Shaik Allabhashu</t>
  </si>
  <si>
    <t>shaiksharukh4162@gmail.com</t>
  </si>
  <si>
    <t>131FA04163</t>
  </si>
  <si>
    <t>SOMPRADEEP PAKALAPATI</t>
  </si>
  <si>
    <t>p.subrahmanyam</t>
  </si>
  <si>
    <t>sompradeeppakalapati4163@gmail.com</t>
  </si>
  <si>
    <t>trying MS in canada</t>
  </si>
  <si>
    <t>131FA04164</t>
  </si>
  <si>
    <t>g. SREE VARSHINI</t>
  </si>
  <si>
    <t>G. PraveenChandranath</t>
  </si>
  <si>
    <t>varshini.gangarapu@gmail.com</t>
  </si>
  <si>
    <t>trying MS in US</t>
  </si>
  <si>
    <t>131FA04165</t>
  </si>
  <si>
    <t>THAMMISETTY SUNIL KUMAR</t>
  </si>
  <si>
    <t>T. Venkata Subba Rao</t>
  </si>
  <si>
    <t>sunilkumara4165@gmail.com</t>
  </si>
  <si>
    <t>131FA04166</t>
  </si>
  <si>
    <t>THOKALA SRIDHAR</t>
  </si>
  <si>
    <t>T. Sambasiva Rao</t>
  </si>
  <si>
    <t>sridharchowdry333@gmail.com</t>
  </si>
  <si>
    <t>131FA04167</t>
  </si>
  <si>
    <t>THOTA ARAVINDHA</t>
  </si>
  <si>
    <t>t.raghu mastan</t>
  </si>
  <si>
    <t>aravindha.ammu@gmail.com</t>
  </si>
  <si>
    <t>131FA04168</t>
  </si>
  <si>
    <t>VEERABATHINI ADITYA</t>
  </si>
  <si>
    <t>V. Prasad</t>
  </si>
  <si>
    <t>0097333422987 (bahrin)</t>
  </si>
  <si>
    <t>vadityajan1@gmail.com</t>
  </si>
  <si>
    <t>placed in C-CORE Techno Solutions</t>
  </si>
  <si>
    <t>hard copy with Ramireddy</t>
  </si>
  <si>
    <t>131FA04169</t>
  </si>
  <si>
    <t>VELPULA SUKANYA</t>
  </si>
  <si>
    <t>V. Narasimha Rao</t>
  </si>
  <si>
    <t>v.sukku4169@gmail.com</t>
  </si>
  <si>
    <t>131FA04170</t>
  </si>
  <si>
    <t>KAKUMANI DIVYA BHARATHI</t>
  </si>
  <si>
    <t>K. Audi seshaiah</t>
  </si>
  <si>
    <t>divyakakumani@gmail.com</t>
  </si>
  <si>
    <t>131FA04171</t>
  </si>
  <si>
    <t>ALLA SAI KRISHNA</t>
  </si>
  <si>
    <t>A.SAMBA SIVA RAO</t>
  </si>
  <si>
    <t>saikrishnaalla3@gmail.com</t>
  </si>
  <si>
    <t>131FA04172</t>
  </si>
  <si>
    <t>TANDA LAHARIN</t>
  </si>
  <si>
    <t>T. shaida sahib</t>
  </si>
  <si>
    <t>laharinthanda7@gmail.com</t>
  </si>
  <si>
    <t>131FA04173</t>
  </si>
  <si>
    <t>CHEGU LAKSHMI SRAVANI</t>
  </si>
  <si>
    <t>ch.prasad</t>
  </si>
  <si>
    <t>sravani.chegu28@gmail.com</t>
  </si>
  <si>
    <t>131FA04174</t>
  </si>
  <si>
    <t>GINJUPALLI SAI SUMANTH</t>
  </si>
  <si>
    <t>Ramesh</t>
  </si>
  <si>
    <t>sumanth3555@outlook.com</t>
  </si>
  <si>
    <t>Gangez, Hyd</t>
  </si>
  <si>
    <t>Planned to go US for MS</t>
  </si>
  <si>
    <t>131fa04177</t>
  </si>
  <si>
    <t>p ramesh krishna</t>
  </si>
  <si>
    <t>131FA04178</t>
  </si>
  <si>
    <t>KAKANI SAMARA SIMHA CHOWDARY</t>
  </si>
  <si>
    <t>K.SRI RAMA MURTHY</t>
  </si>
  <si>
    <t>kakanisamar005@gmail.com</t>
  </si>
  <si>
    <t>PLACED in IBM</t>
  </si>
  <si>
    <t>131fa04179</t>
  </si>
  <si>
    <t>VENKAT TEJASWINI PASUPULETI</t>
  </si>
  <si>
    <t>p.adinarayana</t>
  </si>
  <si>
    <t>tejaswini.pasupuleti970@gmail.com</t>
  </si>
  <si>
    <t>141LA04001</t>
  </si>
  <si>
    <t>PURETI GURU GANESH</t>
  </si>
  <si>
    <t>p.sreenivasulu</t>
  </si>
  <si>
    <t>guruganesh80@gmail.com</t>
  </si>
  <si>
    <t>141LA04002</t>
  </si>
  <si>
    <t>KALLURU DEEPAK KUMAR</t>
  </si>
  <si>
    <t>K HEMA SANKAR KUMAR</t>
  </si>
  <si>
    <t>deepak.kumarcme@gmail.com</t>
  </si>
  <si>
    <t>Section up to 4-1</t>
  </si>
  <si>
    <t>E Mail</t>
  </si>
  <si>
    <t>Altenative No</t>
  </si>
  <si>
    <t>Father No</t>
  </si>
  <si>
    <t>JOB/PG</t>
  </si>
  <si>
    <t>current mobile num</t>
  </si>
  <si>
    <t>company</t>
  </si>
  <si>
    <t>Job with locattion</t>
  </si>
  <si>
    <t>Higher Study  with University and place</t>
  </si>
  <si>
    <t>141FA04001</t>
  </si>
  <si>
    <t>AKA UDAYA BHANU</t>
  </si>
  <si>
    <t>A</t>
  </si>
  <si>
    <t>udayabhanu146@gmail.com</t>
  </si>
  <si>
    <t>IBM,bangalore</t>
  </si>
  <si>
    <t>141FA04002</t>
  </si>
  <si>
    <t>ALLA MANASWINI REDDY</t>
  </si>
  <si>
    <t>141fa04002@gmail.com</t>
  </si>
  <si>
    <t>vatsal</t>
  </si>
  <si>
    <t>141FA04003</t>
  </si>
  <si>
    <t>ANDAVARAPU AKHIL</t>
  </si>
  <si>
    <t>akhilandavarapu@gmail.com</t>
  </si>
  <si>
    <t>141FA04004</t>
  </si>
  <si>
    <t>ANNMULA PADMAJA REDDY</t>
  </si>
  <si>
    <t>padmajareddy.padu@gmail.com</t>
  </si>
  <si>
    <t>141FA04005</t>
  </si>
  <si>
    <t>BANDLAMUDI SAI DINESH</t>
  </si>
  <si>
    <t>dineshbandlamudi@gmail.com</t>
  </si>
  <si>
    <t>141FA04006</t>
  </si>
  <si>
    <t>BOYAPATI MANOJ</t>
  </si>
  <si>
    <t>manojboyapati97@gmail.com</t>
  </si>
  <si>
    <t>141FA04008</t>
  </si>
  <si>
    <t>CHINTA ANAND DATTA SAI</t>
  </si>
  <si>
    <t>adschintha@gmail.com</t>
  </si>
  <si>
    <t>141FA04009</t>
  </si>
  <si>
    <t>DESU NAGA VEERA VENKATA SAI LAKSHMI</t>
  </si>
  <si>
    <t>sailakshmisubha666@gmail.com</t>
  </si>
  <si>
    <t>CMS IT</t>
  </si>
  <si>
    <t>No</t>
  </si>
  <si>
    <t>141FA04010</t>
  </si>
  <si>
    <t>ERAGAMREDDY SRINIVASULU REDDY</t>
  </si>
  <si>
    <t>Srinuvasulu26@gmail.com</t>
  </si>
  <si>
    <t>141FA04011</t>
  </si>
  <si>
    <t>G RUTHWIK PREM KUMAR</t>
  </si>
  <si>
    <t>ruthwik.rk@gmail.com</t>
  </si>
  <si>
    <t>141FA04012</t>
  </si>
  <si>
    <t>GARIGANTI BHANU VENKATA SAI KRISHNA</t>
  </si>
  <si>
    <t>bvsk.000@gmail.com</t>
  </si>
  <si>
    <t>141FA04013</t>
  </si>
  <si>
    <t>GARIGIPATI SAI SINDHU</t>
  </si>
  <si>
    <t>Sindhugarigipati1@gmail.com</t>
  </si>
  <si>
    <t>mba</t>
  </si>
  <si>
    <t>141FA04014</t>
  </si>
  <si>
    <t>GOMATAM PHALGUN</t>
  </si>
  <si>
    <t>phalsgun@gmail.com</t>
  </si>
  <si>
    <t>Nprodax</t>
  </si>
  <si>
    <t>141FA04015</t>
  </si>
  <si>
    <t>GRANDHI JAYA LAKSHMI PRIYA SOWBHAGYA VALLI</t>
  </si>
  <si>
    <t>valligrandhi95@gmail.com</t>
  </si>
  <si>
    <t>YES</t>
  </si>
  <si>
    <t>e</t>
  </si>
  <si>
    <t>141FA04016</t>
  </si>
  <si>
    <t>GUTHIKONDA LAHARI</t>
  </si>
  <si>
    <t>lahariguthikonda@gmail.com</t>
  </si>
  <si>
    <t>tcs</t>
  </si>
  <si>
    <t>141FA04017</t>
  </si>
  <si>
    <t>IRAGAMREDDY SIVA KUMAR REDDY</t>
  </si>
  <si>
    <t>sivakumarreddy357@gmail.com</t>
  </si>
  <si>
    <t>141FA04019</t>
  </si>
  <si>
    <t>K KARTHIK KUMAR REDDY</t>
  </si>
  <si>
    <t>karthikkumarreddy3@gmail.com</t>
  </si>
  <si>
    <t>nprodax</t>
  </si>
  <si>
    <t>141FA04021</t>
  </si>
  <si>
    <t>KAKARLA RAJESH CHOWDARY</t>
  </si>
  <si>
    <t>rajeshkakarlak@gmail.com</t>
  </si>
  <si>
    <t>141FA04022</t>
  </si>
  <si>
    <t>KAMADULA DINESH KUMAR</t>
  </si>
  <si>
    <t>dinesh.dk99995@gmail.com</t>
  </si>
  <si>
    <t>MTW LABS</t>
  </si>
  <si>
    <t>141FA04023</t>
  </si>
  <si>
    <t>KANDURI ABHIGNYA</t>
  </si>
  <si>
    <t>abhignyakanduri@gmail.com</t>
  </si>
  <si>
    <t>141FA04024</t>
  </si>
  <si>
    <t>KOTHAMASU SRAVANI</t>
  </si>
  <si>
    <t>sravani221196@gmail.com</t>
  </si>
  <si>
    <t>141FA04027</t>
  </si>
  <si>
    <t>MADDIPATI SUMASREE</t>
  </si>
  <si>
    <t>sumamaddipati24@gmail.com</t>
  </si>
  <si>
    <t>Gangez Support Services</t>
  </si>
  <si>
    <t>141FA04028</t>
  </si>
  <si>
    <t>MALGARI CHANDRA ShEKHAR REDDY</t>
  </si>
  <si>
    <t>shekhar.mcs7@gmail.com</t>
  </si>
  <si>
    <t>141FA04029</t>
  </si>
  <si>
    <t>MAMIDI SRIDEVI</t>
  </si>
  <si>
    <t>a</t>
  </si>
  <si>
    <t>141fa04029@gmail.com</t>
  </si>
  <si>
    <t>cmsit</t>
  </si>
  <si>
    <t>141FA04030</t>
  </si>
  <si>
    <t>MANNAVA MANISHANJALI</t>
  </si>
  <si>
    <t>manishamannava2015@gmail.com</t>
  </si>
  <si>
    <t>141FA04031</t>
  </si>
  <si>
    <t>MANTENA CHOLA VARMA</t>
  </si>
  <si>
    <t>141fa04031@gmail.com</t>
  </si>
  <si>
    <t>TCS(code vita)</t>
  </si>
  <si>
    <t>Masters(university of southern California)</t>
  </si>
  <si>
    <t>141FA04032</t>
  </si>
  <si>
    <t>MARELLA MOUNIKA</t>
  </si>
  <si>
    <t>mounikamarella123@gmail.com</t>
  </si>
  <si>
    <t>Zenopsys</t>
  </si>
  <si>
    <t>141FA04033</t>
  </si>
  <si>
    <t>MARREDDY PREM SAGAR REDDY</t>
  </si>
  <si>
    <t>premsagarcse33@gmail.com</t>
  </si>
  <si>
    <t>141FA04034</t>
  </si>
  <si>
    <t>MEDISETTY APARNA</t>
  </si>
  <si>
    <t>aparnamedisetti@gmail.com</t>
  </si>
  <si>
    <t>Armentum  ,Bangalore</t>
  </si>
  <si>
    <t>141FA04035</t>
  </si>
  <si>
    <t>MOVVA NAVEEN</t>
  </si>
  <si>
    <t>naveenmovva9.nm@gmail.com</t>
  </si>
  <si>
    <t>ms</t>
  </si>
  <si>
    <t>141FA04036</t>
  </si>
  <si>
    <t>NADELLA SAI BHAVANA</t>
  </si>
  <si>
    <t>saibhavanabannu@gmail.com</t>
  </si>
  <si>
    <t>141FA04037</t>
  </si>
  <si>
    <t>NIMMAGADDA SAI LAKSHMI SOWJANYA</t>
  </si>
  <si>
    <t>sowjinimmagadda35@gmail.con</t>
  </si>
  <si>
    <t>armentum ,banglorre</t>
  </si>
  <si>
    <t>job</t>
  </si>
  <si>
    <t>141FA04038</t>
  </si>
  <si>
    <t>NITTA SNEHA</t>
  </si>
  <si>
    <t>siri.nitta24@gmail.com</t>
  </si>
  <si>
    <t>141FA04040</t>
  </si>
  <si>
    <t>PARVATHINA SRI SATYA SAI VENKAT</t>
  </si>
  <si>
    <t>parvathina.venkat@hotmail.com</t>
  </si>
  <si>
    <t>persistent system</t>
  </si>
  <si>
    <t>141FA04041</t>
  </si>
  <si>
    <t>PATLOLLA MUTHYAM REDDY</t>
  </si>
  <si>
    <t>141fa04041@gmail.com</t>
  </si>
  <si>
    <t>141FA04042</t>
  </si>
  <si>
    <t>PEDDINTI PRATYUSHA</t>
  </si>
  <si>
    <t>pratyushapeddinti@gmail.com</t>
  </si>
  <si>
    <t>not yet</t>
  </si>
  <si>
    <t>141FA04043</t>
  </si>
  <si>
    <t>PENDELA V NAGA SAI DURGA NIKHITHA</t>
  </si>
  <si>
    <t>nikkipendela@gmail.com</t>
  </si>
  <si>
    <t>141FA04044</t>
  </si>
  <si>
    <t>POLISETTY SRINIVASA RAO</t>
  </si>
  <si>
    <t>srinivas2897@gmail.com</t>
  </si>
  <si>
    <t>E systems technowart pvt ltd</t>
  </si>
  <si>
    <t>141FA04045</t>
  </si>
  <si>
    <t>R AKHILA</t>
  </si>
  <si>
    <t>141fa04045@gmail.com</t>
  </si>
  <si>
    <t>141FA04046</t>
  </si>
  <si>
    <t>ROHIT REDDY GADE</t>
  </si>
  <si>
    <t>gade.rohitreddy@gmail.com</t>
  </si>
  <si>
    <t>141FA04047</t>
  </si>
  <si>
    <t>SADINENI SWETHA</t>
  </si>
  <si>
    <t>swetha.sadineni3@gmail.com</t>
  </si>
  <si>
    <t>141FA04049</t>
  </si>
  <si>
    <t>SRAVANI TADIPARTI</t>
  </si>
  <si>
    <t>shravani12496@gmail.com</t>
  </si>
  <si>
    <t>83 32 922797</t>
  </si>
  <si>
    <t>141FA04050</t>
  </si>
  <si>
    <t>SUDDAPALLI LOKESH KIRAN</t>
  </si>
  <si>
    <t>lokeshkiran1211@gmail.com</t>
  </si>
  <si>
    <t>141FA04051</t>
  </si>
  <si>
    <t>TARIGOPULA VAMSI KRISHNA</t>
  </si>
  <si>
    <t>vamsikrishna.vk1997@gmail.com</t>
  </si>
  <si>
    <t>141FA04052</t>
  </si>
  <si>
    <t>TELAPROLU YOGI GEETHA DEVI</t>
  </si>
  <si>
    <t>geethadevi.333@gmail.com</t>
  </si>
  <si>
    <t>subagruha , hyd</t>
  </si>
  <si>
    <t>141FA04053</t>
  </si>
  <si>
    <t>TIRUVEEDHULA GAYATHRI N V S LAKSHMI</t>
  </si>
  <si>
    <t>gayathricse53@gmail.com</t>
  </si>
  <si>
    <t>141FA04054</t>
  </si>
  <si>
    <t>V B SOWMYA</t>
  </si>
  <si>
    <t>vbscse@gmail.com</t>
  </si>
  <si>
    <t>State street, Hyderabad</t>
  </si>
  <si>
    <t>141FA04055</t>
  </si>
  <si>
    <t>VALLABHANI SAI KRISHNA</t>
  </si>
  <si>
    <t>krish7674871393@gmail.com</t>
  </si>
  <si>
    <t>141FA04056</t>
  </si>
  <si>
    <t>VANTERU VENKAT RAMANA REDDY</t>
  </si>
  <si>
    <t>reddy.ramana410@gmail.com</t>
  </si>
  <si>
    <t>Omics international,Gachibowli</t>
  </si>
  <si>
    <t>141FA04057</t>
  </si>
  <si>
    <t>VELLA VENKATA PRANEETH BABU</t>
  </si>
  <si>
    <t>praneeth.1227.vella@gmail.com</t>
  </si>
  <si>
    <t>Ms</t>
  </si>
  <si>
    <t>141FA04058</t>
  </si>
  <si>
    <t>VUCHURU BINDU</t>
  </si>
  <si>
    <t>bindu1997.v@gmail.com</t>
  </si>
  <si>
    <t>Tcs,Hyderabad</t>
  </si>
  <si>
    <t>141FA04059</t>
  </si>
  <si>
    <t>YADALA VENKATA GOPI KRISHNA</t>
  </si>
  <si>
    <t>yadalavgopikrishna@gmail.com</t>
  </si>
  <si>
    <t>141FA04060</t>
  </si>
  <si>
    <t>YALAVARTHI VAMSHI KRISHNA</t>
  </si>
  <si>
    <t>vamshiyalavarthi11@gmail.com</t>
  </si>
  <si>
    <t>141FA04061</t>
  </si>
  <si>
    <t>AKURATHI MANEESH</t>
  </si>
  <si>
    <t>maneeshakurathiroyal@gmail.com</t>
  </si>
  <si>
    <t>141FA04062</t>
  </si>
  <si>
    <t>ALLAM BALAKRISHNA</t>
  </si>
  <si>
    <t>balakrishnajuly1996@gmail.com</t>
  </si>
  <si>
    <t>141FA04063</t>
  </si>
  <si>
    <t>ALLAMSETTY SANJANA</t>
  </si>
  <si>
    <t>sanjuin96@gmail.com</t>
  </si>
  <si>
    <t>141FA04064</t>
  </si>
  <si>
    <t>ANNAMDASU HAREESH</t>
  </si>
  <si>
    <t>hareeshannamdasu8055@gmail.com</t>
  </si>
  <si>
    <t>80085 91679</t>
  </si>
  <si>
    <t>141FA04066</t>
  </si>
  <si>
    <t>BATHULA SAI LAKSHMI SARASWATHI</t>
  </si>
  <si>
    <t>141fa04066@gmail.com</t>
  </si>
  <si>
    <t>subhagurha</t>
  </si>
  <si>
    <t>141FA04067</t>
  </si>
  <si>
    <t>BOBBILLA SANDEEP</t>
  </si>
  <si>
    <t>sandeepbobbilla4067@gmail.com</t>
  </si>
  <si>
    <t>141FA04070</t>
  </si>
  <si>
    <t>CHINTA ABHISHEK</t>
  </si>
  <si>
    <t>abhishekchinta1997@gmail.com</t>
  </si>
  <si>
    <t>141FA04071</t>
  </si>
  <si>
    <t>CHINTAPALLI TEJASWI</t>
  </si>
  <si>
    <t>kellychintapalii4071@gmail.com</t>
  </si>
  <si>
    <t>141FA04072</t>
  </si>
  <si>
    <t>CHUNDURU CHANDAN KUMAR</t>
  </si>
  <si>
    <t>chandanchunduru@gmail.com</t>
  </si>
  <si>
    <t>141FA04073</t>
  </si>
  <si>
    <t>DANABOINA SRILAKSHMI PRASANNA</t>
  </si>
  <si>
    <t>b</t>
  </si>
  <si>
    <t>prasanna4073@gmail.com</t>
  </si>
  <si>
    <t>civils</t>
  </si>
  <si>
    <t>141FA04074</t>
  </si>
  <si>
    <t>DEVARASETTY SAI VENKAT</t>
  </si>
  <si>
    <t>sai214408@gamil.com@gmail.com</t>
  </si>
  <si>
    <t>vatsal technosoft</t>
  </si>
  <si>
    <t>141FA04075</t>
  </si>
  <si>
    <t>DEVISETTI RAMSAI</t>
  </si>
  <si>
    <t>B</t>
  </si>
  <si>
    <t>ramsaidevisetti022@gmail.com</t>
  </si>
  <si>
    <t>141FA04076</t>
  </si>
  <si>
    <t>GABADARI SWARNA LATHA</t>
  </si>
  <si>
    <t>swarnachinnu76@gamil.com</t>
  </si>
  <si>
    <t>vatsal techno soft</t>
  </si>
  <si>
    <t>141FA04077</t>
  </si>
  <si>
    <t>GALI VENKATA SIVA PRASAD</t>
  </si>
  <si>
    <t>gvsprasad173@gmai.com</t>
  </si>
  <si>
    <t xml:space="preserve">MS in USA </t>
  </si>
  <si>
    <t>141FA04078</t>
  </si>
  <si>
    <t>GOURIPEDDI SOUMYA</t>
  </si>
  <si>
    <t>sanahsoumya@gmail.com</t>
  </si>
  <si>
    <t>Suncore Microsystems, Noida</t>
  </si>
  <si>
    <t>141FA04079</t>
  </si>
  <si>
    <t>GUNDLAPALLI AKHIL</t>
  </si>
  <si>
    <t>akhilgundlapalli@gmail.com</t>
  </si>
  <si>
    <t>subhagruha, Hyderabad</t>
  </si>
  <si>
    <t>Ms in us</t>
  </si>
  <si>
    <t>141FA04080</t>
  </si>
  <si>
    <t>JALLEPALLI LEELA KRISHNA TEJA</t>
  </si>
  <si>
    <t>teja.199679@gmail.com</t>
  </si>
  <si>
    <t>141FA04081</t>
  </si>
  <si>
    <t>Narandra jasti</t>
  </si>
  <si>
    <t>narendrajasti50@Gmail</t>
  </si>
  <si>
    <t>Transunion</t>
  </si>
  <si>
    <t>Dublin-Irland</t>
  </si>
  <si>
    <t>141FA04082</t>
  </si>
  <si>
    <t>Niharika Jasti</t>
  </si>
  <si>
    <t>neeharika1112@gmail.com</t>
  </si>
  <si>
    <t>BizAcuity, Hyderabad</t>
  </si>
  <si>
    <t>141FA04083</t>
  </si>
  <si>
    <t>Jenith Venius Weldon</t>
  </si>
  <si>
    <t>jenithvenus@gmail.com</t>
  </si>
  <si>
    <t>141FA04084</t>
  </si>
  <si>
    <t>R.Deepthi</t>
  </si>
  <si>
    <t>141fa04084@gmail.com</t>
  </si>
  <si>
    <t>vedicsoft</t>
  </si>
  <si>
    <t>141FA04085</t>
  </si>
  <si>
    <t>Pavan kumar reddy Kalluri</t>
  </si>
  <si>
    <t>pavanreddy.kalluri@gmail.com</t>
  </si>
  <si>
    <t>apex,hyderabad</t>
  </si>
  <si>
    <t>141FA04086</t>
  </si>
  <si>
    <t>KANDUKURI MOUNICA LAKSHMI</t>
  </si>
  <si>
    <t>mounica4086@gmail.com</t>
  </si>
  <si>
    <t>Vatsal Technosoft Hyderabad</t>
  </si>
  <si>
    <t>141FA04087</t>
  </si>
  <si>
    <t>KASULA SANDEEP</t>
  </si>
  <si>
    <t>sandeepkasula987@gmail.com</t>
  </si>
  <si>
    <t>141FA04089</t>
  </si>
  <si>
    <t>KOMMAREDDY NEELIMA</t>
  </si>
  <si>
    <t>neelimakommareddy93@gmail.com</t>
  </si>
  <si>
    <t>M.Tech,VFSTRU,Vadlamudi, Guntur</t>
  </si>
  <si>
    <t>141FA04090</t>
  </si>
  <si>
    <t>MANDALAPU SRI LAKSHMI JAHNAVI</t>
  </si>
  <si>
    <t>jahnavimsl6795@gmail.com</t>
  </si>
  <si>
    <t>141FA04091</t>
  </si>
  <si>
    <t>MARREDDY UDAY KIRAN REDDY</t>
  </si>
  <si>
    <t>udaykiranreddy193@gmail.com</t>
  </si>
  <si>
    <t>141FA04092</t>
  </si>
  <si>
    <t>MARRI SAI TEJA</t>
  </si>
  <si>
    <t>saiteja4092@gmail.com</t>
  </si>
  <si>
    <t>MS in computer science, London</t>
  </si>
  <si>
    <t>141FA04093</t>
  </si>
  <si>
    <t>MEDA VENKATA SAI LAKSHMI SIRISHA</t>
  </si>
  <si>
    <t>sirishamvsl@gmail.com</t>
  </si>
  <si>
    <t>tcs,hyderabad</t>
  </si>
  <si>
    <t>141FA04094</t>
  </si>
  <si>
    <t>MODUKURI SAI HARSHITHA</t>
  </si>
  <si>
    <t>141fa04094@gmail.com</t>
  </si>
  <si>
    <t>141FA04095</t>
  </si>
  <si>
    <t>MODUKURU MALATHI SREEJA</t>
  </si>
  <si>
    <t>141fa04095@gmail.com</t>
  </si>
  <si>
    <t>Armentum  bangalore</t>
  </si>
  <si>
    <t>141FA04096</t>
  </si>
  <si>
    <t>PADULLAPARTHI SARANYA</t>
  </si>
  <si>
    <t>141fa04096@gmail.com</t>
  </si>
  <si>
    <t>CMS IT    Hyderabad</t>
  </si>
  <si>
    <t>141FA04097</t>
  </si>
  <si>
    <t>PATCHAVA SRI SAI JAHNAVI</t>
  </si>
  <si>
    <t>jahnavi4097@gmail.com</t>
  </si>
  <si>
    <t>TCS Hyderabad</t>
  </si>
  <si>
    <t>141FA04098</t>
  </si>
  <si>
    <t>PAVANAGUNDLA NAGA VENKATA SAI HANISHA</t>
  </si>
  <si>
    <t>hanishapavanagundla@gmail.com</t>
  </si>
  <si>
    <t>141FA04099</t>
  </si>
  <si>
    <t>PAVANaGUNDLA SATHVIKA</t>
  </si>
  <si>
    <t>sathvikapavanagundla@gmail.com</t>
  </si>
  <si>
    <t>141FA04100</t>
  </si>
  <si>
    <t>PEYYALAMITTA AJAY KRISHNA</t>
  </si>
  <si>
    <t>141fa04100@gmail.com</t>
  </si>
  <si>
    <t>141FA04102</t>
  </si>
  <si>
    <t>PRATHIPATI VINEETHA</t>
  </si>
  <si>
    <t>prathipativineetha@gmail.com</t>
  </si>
  <si>
    <t>141FA04103</t>
  </si>
  <si>
    <t>PULUGU NAGA NAVEENA</t>
  </si>
  <si>
    <t>naganaveena103@gmail.com</t>
  </si>
  <si>
    <t>9989725886/</t>
  </si>
  <si>
    <t>Hyundai mobis,TCS, Effetronics</t>
  </si>
  <si>
    <t>141FA04104</t>
  </si>
  <si>
    <t>PURI GHALLA MADHURI</t>
  </si>
  <si>
    <t>madhuri.purighalla@gmail.com</t>
  </si>
  <si>
    <t>Suncore Micro Systems,Delhi</t>
  </si>
  <si>
    <t>141FA04106</t>
  </si>
  <si>
    <t>R V N SANTHOSHI LAKSHMI SUPRIYA</t>
  </si>
  <si>
    <t>supriyaracharla106@gmail.com</t>
  </si>
  <si>
    <t>141FA04112</t>
  </si>
  <si>
    <t>TADIKONDA SAI KRISHNA CHAITANYA</t>
  </si>
  <si>
    <t>saichaitanya5960@gmail.com</t>
  </si>
  <si>
    <t>7989289694-</t>
  </si>
  <si>
    <t>141FA04113</t>
  </si>
  <si>
    <t>THSAVATAPALLI CHAYAPHANISYAM</t>
  </si>
  <si>
    <t>phanitheking.t57@gmail.com</t>
  </si>
  <si>
    <t>subhagruha</t>
  </si>
  <si>
    <t>higher studies</t>
  </si>
  <si>
    <t>141FA04114</t>
  </si>
  <si>
    <t>TUMMALAPENTA SAI LAKSHMI KUSALA</t>
  </si>
  <si>
    <t>kusala.keerthana@gmail.com</t>
  </si>
  <si>
    <t>m.tech</t>
  </si>
  <si>
    <t>141FA04118</t>
  </si>
  <si>
    <t>VELLALA GAYATHRI</t>
  </si>
  <si>
    <t>Gayathrigaay1829@gmail.com</t>
  </si>
  <si>
    <t>141FA04119</t>
  </si>
  <si>
    <t>VEMPATI SAI MANOJ</t>
  </si>
  <si>
    <t>vempatisaimanoj@gmail.com</t>
  </si>
  <si>
    <t>Armentum, Banglore.
Apex Web Services &amp; online Education Pvt. Ltd. , Hyderabad.</t>
  </si>
  <si>
    <t>141FA04121</t>
  </si>
  <si>
    <t>AKKULAUPPARA SAI SWETHA</t>
  </si>
  <si>
    <t>aakula.uppara@gmail.com</t>
  </si>
  <si>
    <t>suncore Microsystems, noida</t>
  </si>
  <si>
    <t>141FA04122</t>
  </si>
  <si>
    <t>ALLU BHARGAV</t>
  </si>
  <si>
    <t>bhargavallu.ba@gmail.com</t>
  </si>
  <si>
    <t>141FA04123</t>
  </si>
  <si>
    <t>ARAVAPALLI NAVEENA</t>
  </si>
  <si>
    <t>arvapallisameera123@gmail.com</t>
  </si>
  <si>
    <t>M.tech</t>
  </si>
  <si>
    <t>141FA04125</t>
  </si>
  <si>
    <t>B NAGA VAMSI KRISHNAM RAJU</t>
  </si>
  <si>
    <t>vamsibhupathiraju4125@gmail.com</t>
  </si>
  <si>
    <t>tci tech</t>
  </si>
  <si>
    <t>141FA04126</t>
  </si>
  <si>
    <t>VARSHA THANOOJ BYRAPANENI</t>
  </si>
  <si>
    <t>varshathanooj2@gmail.com</t>
  </si>
  <si>
    <t>Nestaway Technologies (Bangalore), TCS</t>
  </si>
  <si>
    <t>141FA04127</t>
  </si>
  <si>
    <t>CHILUKURI NAGENDRA</t>
  </si>
  <si>
    <t>nagendra.chilukurichowdary@gmail.com</t>
  </si>
  <si>
    <t>141FA04129</t>
  </si>
  <si>
    <t>DESIRAJU VENKATA SAI ANIRUDH</t>
  </si>
  <si>
    <t>adesiraju68@gmail.com</t>
  </si>
  <si>
    <t>141FA04130</t>
  </si>
  <si>
    <t>DHARMALA HARITHA JAYA LAKSHMI</t>
  </si>
  <si>
    <t>dharmalaharitha@gmail.com</t>
  </si>
  <si>
    <t>vatsal technosoft Pvt Ltd Hyderabad</t>
  </si>
  <si>
    <t>141FA04131</t>
  </si>
  <si>
    <t>GADDIPATI VIDYA SARASWATHI</t>
  </si>
  <si>
    <t>vidyachowdary331.vc@Gmail.com</t>
  </si>
  <si>
    <t>141FA04132</t>
  </si>
  <si>
    <t>GANIPISETTY GOPINADH</t>
  </si>
  <si>
    <t>gopi4132@gmail.com</t>
  </si>
  <si>
    <t>Indsoft (hyderabad)</t>
  </si>
  <si>
    <t>141FA04133</t>
  </si>
  <si>
    <t>GARAPATI JASHNAVI</t>
  </si>
  <si>
    <t>jashnavigarapati1822@gmail.com</t>
  </si>
  <si>
    <t>TCI Tech</t>
  </si>
  <si>
    <t>141FA04134</t>
  </si>
  <si>
    <t>GOPIREDDY SAIKUMAR REDDY</t>
  </si>
  <si>
    <t>saikumarreddy003@gmail.com</t>
  </si>
  <si>
    <t>141FA04135</t>
  </si>
  <si>
    <t>GORANTLA SOWMYA</t>
  </si>
  <si>
    <t>sowmyasowme1996@gmail.com</t>
  </si>
  <si>
    <t>vastal</t>
  </si>
  <si>
    <t>141FA04136</t>
  </si>
  <si>
    <t>GUNTUPALLI RAVICHANDRA</t>
  </si>
  <si>
    <t>guntupalliravichandra@gmail.com</t>
  </si>
  <si>
    <t>141FA04137</t>
  </si>
  <si>
    <t>KARANAM HARIKA</t>
  </si>
  <si>
    <t>kharika52@gmail.com</t>
  </si>
  <si>
    <t>141FA04138</t>
  </si>
  <si>
    <t>KATTA GOWTHAMI</t>
  </si>
  <si>
    <t>gowthamikatta97@gmail.com</t>
  </si>
  <si>
    <t>141FA04139</t>
  </si>
  <si>
    <t>KOGANTI MOUNIKA</t>
  </si>
  <si>
    <t>kogantimounica@gmail.com</t>
  </si>
  <si>
    <t>141FA04140</t>
  </si>
  <si>
    <t>KOLLI SAI TEJA</t>
  </si>
  <si>
    <t>saitejakolli@gmail.com</t>
  </si>
  <si>
    <t>tcs tech</t>
  </si>
  <si>
    <t>141FA04143</t>
  </si>
  <si>
    <t>KOTHA ISWARYA</t>
  </si>
  <si>
    <t>maha916.kotha@gmail.com</t>
  </si>
  <si>
    <t>141FA04144</t>
  </si>
  <si>
    <t>KUNDA HARIKA</t>
  </si>
  <si>
    <t>harikasweety135@gmail.com</t>
  </si>
  <si>
    <t>141FA04145</t>
  </si>
  <si>
    <t>NEELI ARAVIND KRISHNA</t>
  </si>
  <si>
    <t>aravindkrishna70@gmail.com</t>
  </si>
  <si>
    <t>141FA04146</t>
  </si>
  <si>
    <t>M RAHUL RAJ</t>
  </si>
  <si>
    <t>kraftcore@gmail.com</t>
  </si>
  <si>
    <t>141FA04147</t>
  </si>
  <si>
    <t>MANAM AMANI</t>
  </si>
  <si>
    <t>manamamani1@gmail.com</t>
  </si>
  <si>
    <t>141FA04149</t>
  </si>
  <si>
    <t>MANNePALLI PRADEEP</t>
  </si>
  <si>
    <t>pradeep141fa04149@gmail.com</t>
  </si>
  <si>
    <t>141FA04150</t>
  </si>
  <si>
    <t>MEDARAMETLA VENNELA PRIYA</t>
  </si>
  <si>
    <t>C</t>
  </si>
  <si>
    <t>vennelapriya05@gmail.com</t>
  </si>
  <si>
    <t>141FA04151</t>
  </si>
  <si>
    <t>NAGADESI PRUDHVI</t>
  </si>
  <si>
    <t>prudhvinagadesi4151@gmail.com</t>
  </si>
  <si>
    <t>m. tech</t>
  </si>
  <si>
    <t>141FA04152</t>
  </si>
  <si>
    <t>NAVEEN KUMAR VEMULA</t>
  </si>
  <si>
    <t>naveenkumarvemula007@gmail.com</t>
  </si>
  <si>
    <t>141FA04153</t>
  </si>
  <si>
    <t>NEELI SNEHA KRISHNA</t>
  </si>
  <si>
    <t>neelisnehakrishna@gmail.com</t>
  </si>
  <si>
    <t>141FA04154</t>
  </si>
  <si>
    <t>NIMMAGADDA SAI CHANDANA</t>
  </si>
  <si>
    <t>chandananimmagadda66@gmail.com</t>
  </si>
  <si>
    <t>141FA04155</t>
  </si>
  <si>
    <t>NUTHALAPATI VENKATA KRISHNA CHAITANYA</t>
  </si>
  <si>
    <t>nvk.681@gmail.com</t>
  </si>
  <si>
    <t>TCS, Darwinbox</t>
  </si>
  <si>
    <t>141FA04156</t>
  </si>
  <si>
    <t>PADMANABHUNI DALI LAKSHMI SAI HARSHITHA</t>
  </si>
  <si>
    <t>harsha.cool96@gmail.com</t>
  </si>
  <si>
    <t>141FA04158</t>
  </si>
  <si>
    <t>PARDHA MITHRA GUNDAVARAPU</t>
  </si>
  <si>
    <t>pardhamithra@gmail.com</t>
  </si>
  <si>
    <t>GITAM University, VIZAG</t>
  </si>
  <si>
    <t>141FA04159</t>
  </si>
  <si>
    <t>PARIMI LAVANYA</t>
  </si>
  <si>
    <t>parimilavanya97@gmail.com</t>
  </si>
  <si>
    <t>141FA04162</t>
  </si>
  <si>
    <t>RAVELLA SRIBRIJEESH</t>
  </si>
  <si>
    <t>sribrijeesh1@gmail.com</t>
  </si>
  <si>
    <t>suncore microsystems</t>
  </si>
  <si>
    <t>141FA04163</t>
  </si>
  <si>
    <t>RAVIPATI SWETHA</t>
  </si>
  <si>
    <t>ravipatiswetha369@gmail.com</t>
  </si>
  <si>
    <t>141FA04164</t>
  </si>
  <si>
    <t>REDDY MEENAKSHI</t>
  </si>
  <si>
    <t>meenakshireddy1997@gmail.com</t>
  </si>
  <si>
    <t>141FA04165</t>
  </si>
  <si>
    <t>S.SHIVANI</t>
  </si>
  <si>
    <t>shivanireddy010197@gmail.com</t>
  </si>
  <si>
    <t>141FA04166</t>
  </si>
  <si>
    <t>S.V.GOPAL KRISHNA</t>
  </si>
  <si>
    <t>svgopal1995@gmail.com</t>
  </si>
  <si>
    <t>141FA04167</t>
  </si>
  <si>
    <t>SHAIK SHAMEERA PARVEEN</t>
  </si>
  <si>
    <t>shannusuhel@gmail.com</t>
  </si>
  <si>
    <t>Vatsal technosoft Pvt ltd</t>
  </si>
  <si>
    <t>141FA04168</t>
  </si>
  <si>
    <t>SHAIK SHANAVAJ ALI</t>
  </si>
  <si>
    <t>Shanavajali.14300@gmail.com</t>
  </si>
  <si>
    <t>vatsal technosoft Pvt Ltd</t>
  </si>
  <si>
    <t>141FA04169</t>
  </si>
  <si>
    <t>SURE NAGAMRUTHA VALLI</t>
  </si>
  <si>
    <t>sure.gravh@gmail.com</t>
  </si>
  <si>
    <t>141FA04171</t>
  </si>
  <si>
    <t>THUMMALA HYNDAVI</t>
  </si>
  <si>
    <t>hyndavithummala@gmail.com</t>
  </si>
  <si>
    <t>141FA04172</t>
  </si>
  <si>
    <t>TIRUMALA SWATHI PITCHALA</t>
  </si>
  <si>
    <t>swathi141fa04172@gmail.com</t>
  </si>
  <si>
    <t>141FA04173</t>
  </si>
  <si>
    <t>VANAMA LAKSHMI DURGA HARITHA</t>
  </si>
  <si>
    <t>harithavnm97@gmail.com</t>
  </si>
  <si>
    <t>141FA04174</t>
  </si>
  <si>
    <t>VANJARAPU KHYATHI</t>
  </si>
  <si>
    <t>khyathi.crazystar@gmail.com</t>
  </si>
  <si>
    <t>141FA04176</t>
  </si>
  <si>
    <t>VEGI SWAPNA</t>
  </si>
  <si>
    <t>swapnavegi16@gmail.com</t>
  </si>
  <si>
    <t>tcs trivandrum</t>
  </si>
  <si>
    <t>141FA04178</t>
  </si>
  <si>
    <t>VENGALASETTY DURGA PRASAD</t>
  </si>
  <si>
    <t>141FA04179</t>
  </si>
  <si>
    <t>VENIGALLA AKHIL</t>
  </si>
  <si>
    <t>venigalla.akhil@gmail.com</t>
  </si>
  <si>
    <t>suncoremicrosystems</t>
  </si>
  <si>
    <t>141FA04180</t>
  </si>
  <si>
    <t>YARRAMESETTY sAI SRI</t>
  </si>
  <si>
    <t>ysaisri007@gmail.com</t>
  </si>
  <si>
    <t>141FA04181</t>
  </si>
  <si>
    <t>ANCHA RAJENDRA</t>
  </si>
  <si>
    <t>ancha7575@gmail.com</t>
  </si>
  <si>
    <t>141FA04182</t>
  </si>
  <si>
    <t>CHALAMALASETTI ADESH NAIDU</t>
  </si>
  <si>
    <t>141fa04182@gmail.com</t>
  </si>
  <si>
    <t>CVK tech</t>
  </si>
  <si>
    <t>141FA04183</t>
  </si>
  <si>
    <t>CHITTIBOMMA HASWANTH</t>
  </si>
  <si>
    <t>Haswanth2016@gmail.com</t>
  </si>
  <si>
    <t>141FA04188</t>
  </si>
  <si>
    <t>KV NAGA SAI VISWA PRIYA BHARATHI</t>
  </si>
  <si>
    <t>chinni.pb1997@gmail.com</t>
  </si>
  <si>
    <t>141FA04190</t>
  </si>
  <si>
    <t>MUKKU VAZRA DEEPTHY</t>
  </si>
  <si>
    <t>mvazradeepthy@gmail.com</t>
  </si>
  <si>
    <t>141FA04191</t>
  </si>
  <si>
    <t>MUPPARAJU GAYATHRI</t>
  </si>
  <si>
    <t>gayathrimupparaju666@gmail.com</t>
  </si>
  <si>
    <t>141FA04196</t>
  </si>
  <si>
    <t>MURUKUTLA RAGHU</t>
  </si>
  <si>
    <t>raghumurukutla73@gmail.com</t>
  </si>
  <si>
    <t>141FA04198</t>
  </si>
  <si>
    <t>CHIRUMAMILLA PAVAN</t>
  </si>
  <si>
    <t>141FA04199</t>
  </si>
  <si>
    <t>KUNTAMUKKALA SRI SAI ANUSHMA</t>
  </si>
  <si>
    <t>anuparahi369@gmail.com</t>
  </si>
  <si>
    <t>141FA04200</t>
  </si>
  <si>
    <t>DODDAPANENI DHARANI</t>
  </si>
  <si>
    <t>141fa04200@gmail.com</t>
  </si>
  <si>
    <t>141FA04201</t>
  </si>
  <si>
    <t>THOTA YASHWANTH</t>
  </si>
  <si>
    <t>141FA04201@GMAIL.COM</t>
  </si>
  <si>
    <t>ARMENTUM</t>
  </si>
  <si>
    <t>141FA04202</t>
  </si>
  <si>
    <t>YARRU HARI KRISHNA</t>
  </si>
  <si>
    <t>hariyarru@gmail.com</t>
  </si>
  <si>
    <t>141FA04204</t>
  </si>
  <si>
    <t>RAMIREDDY ROOPA ASHISH</t>
  </si>
  <si>
    <t>roopaashish204@gmail.com</t>
  </si>
  <si>
    <t>141FA04206</t>
  </si>
  <si>
    <t>EMANI VENKATA KRISHNA MANJUSHA</t>
  </si>
  <si>
    <t>manjushaemani@gmail.com</t>
  </si>
  <si>
    <t>141FA04207</t>
  </si>
  <si>
    <t>MADDURI CHARITA</t>
  </si>
  <si>
    <t>charitamadduri456@gmail.com</t>
  </si>
  <si>
    <t>careercraft management</t>
  </si>
  <si>
    <t>141FA04208</t>
  </si>
  <si>
    <t>TULABANDULA NANDA KUMAR</t>
  </si>
  <si>
    <t>maheshnanda277@gmail.com</t>
  </si>
  <si>
    <t>Armentum Banglore</t>
  </si>
  <si>
    <t>141FA04209</t>
  </si>
  <si>
    <t>YALAGAPATI UMA MAHESWARI</t>
  </si>
  <si>
    <t>umamaheswari.yalagapati@gmail.com</t>
  </si>
  <si>
    <t>141FA04210</t>
  </si>
  <si>
    <t>KYPU VANI</t>
  </si>
  <si>
    <t>141FA04211</t>
  </si>
  <si>
    <t>VENKATESWARLU MANISHA</t>
  </si>
  <si>
    <t>manishav0511@gmail.com</t>
  </si>
  <si>
    <t>YES MBA  (Singapore)</t>
  </si>
  <si>
    <t>141FA04215</t>
  </si>
  <si>
    <t>RAMARAJU VENKATA SRI SAI KEERTHANA</t>
  </si>
  <si>
    <t>rkkeerthana99@gmail.com</t>
  </si>
  <si>
    <t>mindtree</t>
  </si>
  <si>
    <t>141FA04216</t>
  </si>
  <si>
    <t>KUMKALAGUNTA SOWJANYA</t>
  </si>
  <si>
    <t>141FA04218</t>
  </si>
  <si>
    <t>SYED AMREEN ASMA</t>
  </si>
  <si>
    <t>amreenasma97@gmail.com</t>
  </si>
  <si>
    <t>IBM , Bangalore</t>
  </si>
  <si>
    <t>141FA04219</t>
  </si>
  <si>
    <t>MUTUKUNDU VINAY KRISHNA REDDY</t>
  </si>
  <si>
    <t>Vinaykrishnareddym@gmail.com</t>
  </si>
  <si>
    <t>University of north Carolina charlotte</t>
  </si>
  <si>
    <t>141FA04221</t>
  </si>
  <si>
    <t>BINOD PANDEY</t>
  </si>
  <si>
    <t>binod. buddy@gmail.com</t>
  </si>
  <si>
    <t>141FA04222</t>
  </si>
  <si>
    <t>VANGA HARSHITHA REDDY</t>
  </si>
  <si>
    <t>harshithareddyvanga@gmail.com</t>
  </si>
  <si>
    <t>manojatejaswini@gmail.com</t>
  </si>
  <si>
    <t>141FA04025</t>
  </si>
  <si>
    <t>M AKHIL CHANDRA REDDY</t>
  </si>
  <si>
    <t>akiilchhandra@gmail.com</t>
  </si>
  <si>
    <t>FACE</t>
  </si>
  <si>
    <t>HULT Boston</t>
  </si>
  <si>
    <t>141FA04109</t>
  </si>
  <si>
    <t>SARANU VYSHNAVI</t>
  </si>
  <si>
    <t>saranuvyshnavi@gmail.com</t>
  </si>
  <si>
    <t>BYRAPANENI VARSHA THANOOJ</t>
  </si>
  <si>
    <t>141FA04187</t>
  </si>
  <si>
    <t>KURRA SAILESH KIRAN</t>
  </si>
  <si>
    <t>saileshkurra@gmail.com</t>
  </si>
  <si>
    <t>131FA04095</t>
  </si>
  <si>
    <t>MANNE SUBHASH</t>
  </si>
  <si>
    <t>131FA04127</t>
  </si>
  <si>
    <t>CHAPARALA MONIKA</t>
  </si>
  <si>
    <t>monikachowdary.chaparala@gmail.com</t>
  </si>
  <si>
    <t>141FA04039</t>
  </si>
  <si>
    <t>PACHAVA MAHESH</t>
  </si>
  <si>
    <t>pachava.mahesh143@yahoo.com</t>
  </si>
  <si>
    <t>141FA04069</t>
  </si>
  <si>
    <t>CHENNUPATI SOWJANYA</t>
  </si>
  <si>
    <t>haihoney22@gmail.com</t>
  </si>
  <si>
    <t>141FA04088</t>
  </si>
  <si>
    <t>KOLLI SANTOSH REDDY</t>
  </si>
  <si>
    <t>141FA04101</t>
  </si>
  <si>
    <t>PRAGADA SHANMUKH</t>
  </si>
  <si>
    <t>shanmukh1334@gmail.com</t>
  </si>
  <si>
    <t>141FA04107</t>
  </si>
  <si>
    <t>SAJJA POOJITHA</t>
  </si>
  <si>
    <t>141FA04111</t>
  </si>
  <si>
    <t>SHAIK SHAHID</t>
  </si>
  <si>
    <t>141FA04124</t>
  </si>
  <si>
    <t>BAIMUTHAKA ASHOK</t>
  </si>
  <si>
    <t>ashok04124@gmail.com</t>
  </si>
  <si>
    <t>141FA04142</t>
  </si>
  <si>
    <t>KONDETI GOPINATH</t>
  </si>
  <si>
    <t>gopigopinath4@gmail.com</t>
  </si>
  <si>
    <t>141FA04148</t>
  </si>
  <si>
    <t>MANDADI VAMSI</t>
  </si>
  <si>
    <t>mandadivamsim@gmail.com</t>
  </si>
  <si>
    <t>141FA04157</t>
  </si>
  <si>
    <t>PAGADALA RISHIKESH SRI TANAY</t>
  </si>
  <si>
    <t>rishq.tanay@gmail.com</t>
  </si>
  <si>
    <t>141FA04160</t>
  </si>
  <si>
    <t>PAVULURI JAYAKRISHNA</t>
  </si>
  <si>
    <t>jayakrishna.p15@gmail.com</t>
  </si>
  <si>
    <t>141FA04170</t>
  </si>
  <si>
    <t>THAMMISETTY VAISHNAVI</t>
  </si>
  <si>
    <t>vaishnavithammisetty@gmail.com</t>
  </si>
  <si>
    <t>141FA04175</t>
  </si>
  <si>
    <t>VASA SYAMKUMAR</t>
  </si>
  <si>
    <t>syamvasa1234@gmail.com</t>
  </si>
  <si>
    <t>ARMENTUM, BANGALORE</t>
  </si>
  <si>
    <t>141FA04184</t>
  </si>
  <si>
    <t>G SRI VIDYA</t>
  </si>
  <si>
    <t>Vidyachowdarygolla184@gmail.com</t>
  </si>
  <si>
    <t>Subhagruha</t>
  </si>
  <si>
    <t>141FA04185</t>
  </si>
  <si>
    <t>GOVINDU BALA TEJA SAGAR</t>
  </si>
  <si>
    <t>govindusagar747@gmail.com</t>
  </si>
  <si>
    <t>141FA04189</t>
  </si>
  <si>
    <t>MATTHI NAVEEN</t>
  </si>
  <si>
    <t>141FA04192</t>
  </si>
  <si>
    <t>SHAKAMURI VINEETHA</t>
  </si>
  <si>
    <t>vineethashakamuri@gmail.com</t>
  </si>
  <si>
    <t>141FA04194</t>
  </si>
  <si>
    <t>YANAMALA HEMANTH REDDY</t>
  </si>
  <si>
    <t>hemanthreddy280@gmail.com</t>
  </si>
  <si>
    <t>141FA04197</t>
  </si>
  <si>
    <t>VEREPALLI NARENDRA</t>
  </si>
  <si>
    <t>141FA04223</t>
  </si>
  <si>
    <t>TADIKONDA GIRIDHAR SAI MANOJ</t>
  </si>
  <si>
    <t>manutadikonda@gmail.com</t>
  </si>
  <si>
    <t>151LA04001</t>
  </si>
  <si>
    <t>VATTIKUTI BHANU PRAKASH</t>
  </si>
  <si>
    <t>151la04001@gmail.com</t>
  </si>
  <si>
    <t>Contact - 2</t>
  </si>
  <si>
    <t>Job/Higher Study/Entrepreneur/ Other</t>
  </si>
  <si>
    <t>Status</t>
  </si>
  <si>
    <t>Remarks</t>
  </si>
  <si>
    <t>151FA04001</t>
  </si>
  <si>
    <t>ADDAGIRI SUCHARITHA</t>
  </si>
  <si>
    <t>sucharithaaddagiri@gmail.com</t>
  </si>
  <si>
    <t>Assst System Engineer</t>
  </si>
  <si>
    <t>JL</t>
  </si>
  <si>
    <t>151FA04002</t>
  </si>
  <si>
    <t>ALLA GURUDATTA SAIKRISHNA</t>
  </si>
  <si>
    <t>E</t>
  </si>
  <si>
    <t>dattasaialla11@gmail.com</t>
  </si>
  <si>
    <t>151FA04004</t>
  </si>
  <si>
    <t>ARE NAVEEN</t>
  </si>
  <si>
    <t>naveenare2@gmail.com</t>
  </si>
  <si>
    <t>System Analyst</t>
  </si>
  <si>
    <t>151FA04005</t>
  </si>
  <si>
    <t>BANDARUPALLI SWATHI</t>
  </si>
  <si>
    <t>bandarupalliswathi98@gmail.com</t>
  </si>
  <si>
    <t>Software Engineer1</t>
  </si>
  <si>
    <t>MAQ Software</t>
  </si>
  <si>
    <t>OL</t>
  </si>
  <si>
    <t>151FA04006</t>
  </si>
  <si>
    <t>BANDI VAISHNAVI</t>
  </si>
  <si>
    <t>vaishnavi2bandi@gmail.com</t>
  </si>
  <si>
    <t>151FA04007</t>
  </si>
  <si>
    <t>BHARATHULA NAGA SAI SAMEERAJA</t>
  </si>
  <si>
    <t>sameerajabns@gmail.com</t>
  </si>
  <si>
    <t>Program Analyst</t>
  </si>
  <si>
    <t>Shrisinfotech Services</t>
  </si>
  <si>
    <t>HYderabad</t>
  </si>
  <si>
    <t>ID</t>
  </si>
  <si>
    <t>151FA04008</t>
  </si>
  <si>
    <t>BHUMIREDDY RANJANI REDDY</t>
  </si>
  <si>
    <t>ranjanireddy99@gmail.com</t>
  </si>
  <si>
    <t>CIVIL SERVICES</t>
  </si>
  <si>
    <t>NARASARAO PET</t>
  </si>
  <si>
    <t>151FA04011</t>
  </si>
  <si>
    <t>CHEEMAKURTHI SAI KARTHIK DATTU</t>
  </si>
  <si>
    <t>dattu.sai4@gmail.com</t>
  </si>
  <si>
    <t>Software Develpoment Engineer</t>
  </si>
  <si>
    <t>Temenos</t>
  </si>
  <si>
    <t>151FA04012</t>
  </si>
  <si>
    <t>CHINTA NANDINI</t>
  </si>
  <si>
    <t>nandinichinta8@gmail.com</t>
  </si>
  <si>
    <t>151FA04015</t>
  </si>
  <si>
    <t>DARAPUREDDY SATYA RAJYA SAI TEJASWINI</t>
  </si>
  <si>
    <t>tejaswinidarapureddy2@gmail.com</t>
  </si>
  <si>
    <t>151FA04016</t>
  </si>
  <si>
    <t>DASARI POOJA SIVA SAI KIRAN</t>
  </si>
  <si>
    <t>sivasaikiran.16@gmail.com</t>
  </si>
  <si>
    <t>Member technical Engineer</t>
  </si>
  <si>
    <t>AL</t>
  </si>
  <si>
    <t>151FA04017</t>
  </si>
  <si>
    <t>DESU MEGHANA</t>
  </si>
  <si>
    <t>maggidesu@gmail.com</t>
  </si>
  <si>
    <t>Associate Product developer</t>
  </si>
  <si>
    <t>DeltaX</t>
  </si>
  <si>
    <t>Pay Slip</t>
  </si>
  <si>
    <t>151FA04018</t>
  </si>
  <si>
    <t>DEVALARAJU RAMAKRISHNA BHARADWAJ</t>
  </si>
  <si>
    <t>bharadwajdevalraju007@gmail.com</t>
  </si>
  <si>
    <t>Valuelabs</t>
  </si>
  <si>
    <t>151FA04019</t>
  </si>
  <si>
    <t>DUVURU LOWKYA REDDY</t>
  </si>
  <si>
    <t>D</t>
  </si>
  <si>
    <t>lowkhyareddy08@gmail.com</t>
  </si>
  <si>
    <t>Assistant Software Engineer</t>
  </si>
  <si>
    <t>151FA04021</t>
  </si>
  <si>
    <t>JAGARLAMUDI NIKHITHA SAI</t>
  </si>
  <si>
    <t>nikhithasaijagarlamudi@gmail.com</t>
  </si>
  <si>
    <t>151FA04022</t>
  </si>
  <si>
    <t>KILARU NANDINI</t>
  </si>
  <si>
    <t>kilarunandini@gmail.com</t>
  </si>
  <si>
    <t>151FA04024</t>
  </si>
  <si>
    <t>KONDRU CHANDANA</t>
  </si>
  <si>
    <t>chandana.kondru6@gmail.com</t>
  </si>
  <si>
    <t>151FA04027</t>
  </si>
  <si>
    <t>KURAKULA JAMES PAUL</t>
  </si>
  <si>
    <t>james555abc@gmail.com</t>
  </si>
  <si>
    <t>HS-ID</t>
  </si>
  <si>
    <t>Pursuing</t>
  </si>
  <si>
    <t>NSIT</t>
  </si>
  <si>
    <t>New Delhi</t>
  </si>
  <si>
    <t>151FA04028</t>
  </si>
  <si>
    <t>MADDINA SOWMYA</t>
  </si>
  <si>
    <t>sowmyachowdary456@gmail.com</t>
  </si>
  <si>
    <t>Waiting for ID</t>
  </si>
  <si>
    <t>151FA04029</t>
  </si>
  <si>
    <t>MALLADI SREEJA</t>
  </si>
  <si>
    <t>sreejamalladi11@gmail.com</t>
  </si>
  <si>
    <t>151FA04031</t>
  </si>
  <si>
    <t>MURALA RAJA PHANI PAVAN</t>
  </si>
  <si>
    <t>muralaphanipavan@gmail.com</t>
  </si>
  <si>
    <t>151FA04033</t>
  </si>
  <si>
    <t>NALAM DAMINI DEEPIKA</t>
  </si>
  <si>
    <t>ndamini14@gmail.com</t>
  </si>
  <si>
    <t>Kochi</t>
  </si>
  <si>
    <t>151FA04034</t>
  </si>
  <si>
    <t>NALLALA DHARANI</t>
  </si>
  <si>
    <t>nallaladharani@gmail.com</t>
  </si>
  <si>
    <t>151FA04035</t>
  </si>
  <si>
    <t>NAMPALLI RAMA KRISHNA SAI GANESH</t>
  </si>
  <si>
    <t>smartganesh270@gmail.com</t>
  </si>
  <si>
    <t>Functional Analyst</t>
  </si>
  <si>
    <t>151FA04036</t>
  </si>
  <si>
    <t>vamsi krishna</t>
  </si>
  <si>
    <t>vamsikrishna4036@gmail.com</t>
  </si>
  <si>
    <t>151FA04037</t>
  </si>
  <si>
    <t>PALADUGULA NAGA SINDHUJA</t>
  </si>
  <si>
    <t>sindhu.paladugula99@gmail.com</t>
  </si>
  <si>
    <t>151FA04038</t>
  </si>
  <si>
    <t>PARUPALLI URMILA</t>
  </si>
  <si>
    <t>parupalli.urmila@gmail.com</t>
  </si>
  <si>
    <t>University of Houston, CLear Lake</t>
  </si>
  <si>
    <t>151FA04039</t>
  </si>
  <si>
    <t>PATCHIPULUSU VENKATA VINAYSAI SURESHKRISHNA</t>
  </si>
  <si>
    <t>saisuresz4039@gmail.com</t>
  </si>
  <si>
    <t>Assst Software Engineer</t>
  </si>
  <si>
    <t>Emphasis</t>
  </si>
  <si>
    <t>151FA04040</t>
  </si>
  <si>
    <t>PAVANI BATHULA</t>
  </si>
  <si>
    <t>pavanibathula498@gmail.com</t>
  </si>
  <si>
    <t>151FA04041</t>
  </si>
  <si>
    <t>PEDAVALLI JOSHIKA CHOWDARY</t>
  </si>
  <si>
    <t>joshika9118@gmail.com</t>
  </si>
  <si>
    <t>151FA04042</t>
  </si>
  <si>
    <t>POLAVARAPU SUMANTH</t>
  </si>
  <si>
    <t>sumanthp11@gmail.com</t>
  </si>
  <si>
    <t>151FA04043</t>
  </si>
  <si>
    <t>POLIMERA PRIYANKA</t>
  </si>
  <si>
    <t>89859 29778</t>
  </si>
  <si>
    <t>polimerapriyanka@gmail.com</t>
  </si>
  <si>
    <t>151FA04044</t>
  </si>
  <si>
    <t>RAMISETTY LIKHITHA</t>
  </si>
  <si>
    <t>likhitharamisetty24@gmail.com</t>
  </si>
  <si>
    <t>151FA04045</t>
  </si>
  <si>
    <t>RANIMEKALA GEETHA GAYATHRI</t>
  </si>
  <si>
    <t>geethagayathri3@gmail.com</t>
  </si>
  <si>
    <t>151FA04046</t>
  </si>
  <si>
    <t>RAVU KRISHNA SRIHITHA</t>
  </si>
  <si>
    <t>srihitharavu@gmail.com</t>
  </si>
  <si>
    <t>Assoc.System Engineer.</t>
  </si>
  <si>
    <t>151FA04049</t>
  </si>
  <si>
    <t>SHAIK YAZID ABBAS</t>
  </si>
  <si>
    <t>96189 86904</t>
  </si>
  <si>
    <t>Member, Technical Engineer</t>
  </si>
  <si>
    <t>151FA04050</t>
  </si>
  <si>
    <t>SINGARI PRANATHI</t>
  </si>
  <si>
    <t>pranati.singari19@gmail.com</t>
  </si>
  <si>
    <t>Unemployed</t>
  </si>
  <si>
    <t>151FA04051</t>
  </si>
  <si>
    <t>SOMISETTY RENUKA</t>
  </si>
  <si>
    <t>renulhs1997@gmail.com</t>
  </si>
  <si>
    <t>151FA04052</t>
  </si>
  <si>
    <t>SUDA YASESWI</t>
  </si>
  <si>
    <t>sudayaseswi.567@gmail.com</t>
  </si>
  <si>
    <t>151FA04053</t>
  </si>
  <si>
    <t>TALLAPRAGADA GAYATRI SAI RAMYA</t>
  </si>
  <si>
    <t>gayatrisairamya.t@gmail.com</t>
  </si>
  <si>
    <t>Guru Gowri krupa Technologies</t>
  </si>
  <si>
    <t>151FA04054</t>
  </si>
  <si>
    <t>TAMBABATTULA KRISHNA BHUVANESWARI</t>
  </si>
  <si>
    <t>krishnabhuvana5@gmail.com</t>
  </si>
  <si>
    <t>151FA04055</t>
  </si>
  <si>
    <t>THOKALA DIVYA</t>
  </si>
  <si>
    <t>divsam765@gmail.com</t>
  </si>
  <si>
    <t>Ass. Software Engineer</t>
  </si>
  <si>
    <t>151FA04056</t>
  </si>
  <si>
    <t>THUGUTLA SIVA LATHA SRI</t>
  </si>
  <si>
    <t>tugutla.latha1998@gmail.com</t>
  </si>
  <si>
    <t>Assoc. Analyst</t>
  </si>
  <si>
    <t>Global logic Technolies</t>
  </si>
  <si>
    <t>151FA04057</t>
  </si>
  <si>
    <t>TUPILI SURAKSHA</t>
  </si>
  <si>
    <t>surakshareddy626@gmail.com</t>
  </si>
  <si>
    <t>151FA04058</t>
  </si>
  <si>
    <t>V ASWINI</t>
  </si>
  <si>
    <t>aswiniashu776@gmail.com</t>
  </si>
  <si>
    <t>Automation Engineer</t>
  </si>
  <si>
    <t>151FA04060</t>
  </si>
  <si>
    <t>VELAGA THEJASVI</t>
  </si>
  <si>
    <t>thejasvivelaga@gmail.com</t>
  </si>
  <si>
    <t>151FA04061</t>
  </si>
  <si>
    <t>VENKATA SAI KUMAR VELLALACHERUVU</t>
  </si>
  <si>
    <t>151FA04062</t>
  </si>
  <si>
    <t>VUPPALAVANCHU SUSMITHA</t>
  </si>
  <si>
    <t>susmithavup@gmail.com</t>
  </si>
  <si>
    <t>Axion IO</t>
  </si>
  <si>
    <t>151FA04063</t>
  </si>
  <si>
    <t>VUTUKURI SNEHA</t>
  </si>
  <si>
    <t>sneha.vutukuri12@gmail.com</t>
  </si>
  <si>
    <t>Asst. System Engineer</t>
  </si>
  <si>
    <t>Not Lifting</t>
  </si>
  <si>
    <t>151FA04064</t>
  </si>
  <si>
    <t>YAKKANTI TULASI KISHORE REDDY</t>
  </si>
  <si>
    <t>kishoreyakkanti@gmail.com</t>
  </si>
  <si>
    <t>151FA04065</t>
  </si>
  <si>
    <t>A SRI MOHAN</t>
  </si>
  <si>
    <t>srimohan490@gmail.com</t>
  </si>
  <si>
    <t>Asso. SyStem Engineer</t>
  </si>
  <si>
    <t>151FA04066</t>
  </si>
  <si>
    <t>ALAPARTHI VAMSI KRISHNA</t>
  </si>
  <si>
    <t>Vamsialaparthi55@gmail.com</t>
  </si>
  <si>
    <t>RUDE</t>
  </si>
  <si>
    <t>151FA04067</t>
  </si>
  <si>
    <t>ANUMOLU DINESH</t>
  </si>
  <si>
    <t>anumoludinesh30@gmail.com</t>
  </si>
  <si>
    <t>151FA04068</t>
  </si>
  <si>
    <t>AVINASH GANGURI</t>
  </si>
  <si>
    <t>avimnk@gmail.com</t>
  </si>
  <si>
    <t>151FA04069</t>
  </si>
  <si>
    <t>BADDETI JENNIFER SANGEETHA</t>
  </si>
  <si>
    <t>jennifersangeetha@gmail.com</t>
  </si>
  <si>
    <t>151FA04070</t>
  </si>
  <si>
    <t>BANDARUPALLY NAVEEN KUMAR</t>
  </si>
  <si>
    <t>naveenbandarupally@gmail.com</t>
  </si>
  <si>
    <t>151FA04071</t>
  </si>
  <si>
    <t>BANDLAMUDI SIVA NAGA ANJANI</t>
  </si>
  <si>
    <t>anjanibandlamudi98@gmail.com</t>
  </si>
  <si>
    <t>TEAM MEMBER</t>
  </si>
  <si>
    <t>COCHIN</t>
  </si>
  <si>
    <t>151FA04073</t>
  </si>
  <si>
    <t>BOMMIREDDY SRIKANTH REDDY</t>
  </si>
  <si>
    <t>srikanthbommireddy3@gmail.com</t>
  </si>
  <si>
    <t>ASST SYSTEM ENGR</t>
  </si>
  <si>
    <t>Waiting for HS-ID</t>
  </si>
  <si>
    <t>151FA04074</t>
  </si>
  <si>
    <t>BOYANA NILAYA</t>
  </si>
  <si>
    <t>boyananilaya@gmail.com</t>
  </si>
  <si>
    <t>ASST.SOFTWARE TRAINEE</t>
  </si>
  <si>
    <t>Not Willing</t>
  </si>
  <si>
    <t>151FA04075</t>
  </si>
  <si>
    <t>CHALLAPALLI SANDEEP CHOWDARY</t>
  </si>
  <si>
    <t>sandeepchowdarychallapalli@gmail.com</t>
  </si>
  <si>
    <t>151FA04076</t>
  </si>
  <si>
    <t>CHAMARThY NIHARIKA</t>
  </si>
  <si>
    <t>niharika.chamarthy@gmail.com</t>
  </si>
  <si>
    <t>DEVELOPER</t>
  </si>
  <si>
    <t>151FA04077</t>
  </si>
  <si>
    <t>CHEETHIRALA SUDHEER KUMAR</t>
  </si>
  <si>
    <t>saisudheerchitirala@gmail.com</t>
  </si>
  <si>
    <t>SYSTEM ENGR</t>
  </si>
  <si>
    <t>BANGALORE</t>
  </si>
  <si>
    <t>151FA04078</t>
  </si>
  <si>
    <t>CHILAKALAPUDI DIVYA</t>
  </si>
  <si>
    <t>divyachilakalapudi9@gmail.com</t>
  </si>
  <si>
    <t>Asst.System engr</t>
  </si>
  <si>
    <t>151FA04079</t>
  </si>
  <si>
    <t>DABBURI MANIKANTA THRIDEV</t>
  </si>
  <si>
    <t>thridevmanikanta@gmail.com</t>
  </si>
  <si>
    <t>JR SOFTWARE ENGR</t>
  </si>
  <si>
    <t>EPAM</t>
  </si>
  <si>
    <t>151FA04080</t>
  </si>
  <si>
    <t>DACHEPALLI RAVI KRISHNA TEJA</t>
  </si>
  <si>
    <t>ravikrishnateja60@gmail.com</t>
  </si>
  <si>
    <t>VISA PROCESSING</t>
  </si>
  <si>
    <t>US,CANADA</t>
  </si>
  <si>
    <t>151FA04081</t>
  </si>
  <si>
    <t>DARA SUSRAVYA</t>
  </si>
  <si>
    <t>darasravya5@gmail.com</t>
  </si>
  <si>
    <t>151FA04082</t>
  </si>
  <si>
    <t>DASYAM SAI KRISHNA</t>
  </si>
  <si>
    <t>Not Reachable</t>
  </si>
  <si>
    <t>151FA04084</t>
  </si>
  <si>
    <t>DEEVELA RACHANA</t>
  </si>
  <si>
    <t>rachanadeevela@gmail.com</t>
  </si>
  <si>
    <t>151FA04085</t>
  </si>
  <si>
    <t>DESHPANDE SRI POOJITHA</t>
  </si>
  <si>
    <t>deshpande.sripoojitha@gmail.com</t>
  </si>
  <si>
    <t>wipro</t>
  </si>
  <si>
    <t>151FA04086</t>
  </si>
  <si>
    <t>DEVATHI SAI LAVANYA</t>
  </si>
  <si>
    <t>sailavanyadevathi@gmail.com</t>
  </si>
  <si>
    <t>Software developer</t>
  </si>
  <si>
    <t>151FA04087</t>
  </si>
  <si>
    <t>DOMMETI VIDYA</t>
  </si>
  <si>
    <t>dommetividya9@gmail.com</t>
  </si>
  <si>
    <t>151FA04088</t>
  </si>
  <si>
    <t>EDARA SRI CHANDU</t>
  </si>
  <si>
    <t>srichanduedara@gmail.com</t>
  </si>
  <si>
    <t>151FA04089</t>
  </si>
  <si>
    <t>GOPANABOINA MOKSHITHA KRISHNA</t>
  </si>
  <si>
    <t>mokshithagopanaboina@gmail.com</t>
  </si>
  <si>
    <t>151FA04090</t>
  </si>
  <si>
    <t>GOVARDHANAM VENKATA SAI SRIRAM</t>
  </si>
  <si>
    <t>sriramgov3@gmail.com</t>
  </si>
  <si>
    <t>151FA04091</t>
  </si>
  <si>
    <t>GUNTUPALLI BHARGAV</t>
  </si>
  <si>
    <t>bhargavguntupalli02@gmail.com</t>
  </si>
  <si>
    <t>151FA04092</t>
  </si>
  <si>
    <t>JASTI SAI KUMAR</t>
  </si>
  <si>
    <t>jastisaikumar2@gmail.com</t>
  </si>
  <si>
    <t>switch off</t>
  </si>
  <si>
    <t>151FA04093</t>
  </si>
  <si>
    <t>KAMATHAM MAHESWARA REDDY</t>
  </si>
  <si>
    <t>kamathammaheswarareddy@gmail.com</t>
  </si>
  <si>
    <t>151FA04094</t>
  </si>
  <si>
    <t>KANCHERLA DEEPIKA</t>
  </si>
  <si>
    <t>deepikakancherla97@gmail.com</t>
  </si>
  <si>
    <t>151FA04095</t>
  </si>
  <si>
    <t>KATIKAM CHANDRIKA</t>
  </si>
  <si>
    <t>Chandrika.katikam@gmail.com</t>
  </si>
  <si>
    <t>melbourne</t>
  </si>
  <si>
    <t>151FA04096</t>
  </si>
  <si>
    <t>KAZA PRAKASH RAJ</t>
  </si>
  <si>
    <t>Prakash192919@gmail.com</t>
  </si>
  <si>
    <t>151FA04097</t>
  </si>
  <si>
    <t>KOLA VENKATA SESHADRI</t>
  </si>
  <si>
    <t>kolavenkataseshadri@gmail.com</t>
  </si>
  <si>
    <t>project Engineer</t>
  </si>
  <si>
    <t>151FA04098</t>
  </si>
  <si>
    <t>KOLASANI LAVANYA</t>
  </si>
  <si>
    <t>lavanyakolasani. lk@gmail.com</t>
  </si>
  <si>
    <t>151FA04099</t>
  </si>
  <si>
    <t>KONDISETTY BHARATH KUMAR</t>
  </si>
  <si>
    <t>151FA04101</t>
  </si>
  <si>
    <t>MUPPALLA NAVEEN KUMAR</t>
  </si>
  <si>
    <t>naveenmuppalla1997@gmail.com</t>
  </si>
  <si>
    <t>151FA04102</t>
  </si>
  <si>
    <t>NALLANI MOUNIKA</t>
  </si>
  <si>
    <t>mounikanallani27@gmail.com</t>
  </si>
  <si>
    <t>151FA04103</t>
  </si>
  <si>
    <t>NAMBURU GOPICHAND</t>
  </si>
  <si>
    <t>gopi7136@gmail.com</t>
  </si>
  <si>
    <t>software Engineer</t>
  </si>
  <si>
    <t>151FA04104</t>
  </si>
  <si>
    <t>NANNEPAGA JHANSI</t>
  </si>
  <si>
    <t>jansinannepaga@gmail.com</t>
  </si>
  <si>
    <t>151FA04105</t>
  </si>
  <si>
    <t>NOOKALA VENKATA KHAJA MANIDEEP</t>
  </si>
  <si>
    <t>khajadeepu3@gmail.com</t>
  </si>
  <si>
    <t>Assoc.software</t>
  </si>
  <si>
    <t>151FA04106</t>
  </si>
  <si>
    <t>NUNNA SRI KRISHNA VIJAYENDRA</t>
  </si>
  <si>
    <t>srikrishna.vijayendra@gmail.com</t>
  </si>
  <si>
    <t>Asst.software Engineer</t>
  </si>
  <si>
    <t>151FA04107</t>
  </si>
  <si>
    <t>NUTHALAPATI RAMYA</t>
  </si>
  <si>
    <t>ramyaswapna18@gmail.com</t>
  </si>
  <si>
    <t>RGB infotech</t>
  </si>
  <si>
    <t>151FA04108</t>
  </si>
  <si>
    <t>PARASARA SRINIVASa BHATTAR</t>
  </si>
  <si>
    <t>srinivasa.parasara1@gmail.com</t>
  </si>
  <si>
    <t>151FA04109</t>
  </si>
  <si>
    <t>PREETHIGA SEVVEL</t>
  </si>
  <si>
    <t>sevvelpreethiga@gmail.com</t>
  </si>
  <si>
    <t>151FA04110</t>
  </si>
  <si>
    <t>PUTCHAKAYALA ANVESH</t>
  </si>
  <si>
    <t>anvesh.putchakayala@gmail.com</t>
  </si>
  <si>
    <t>151FA04111</t>
  </si>
  <si>
    <t>PYDI LAKSHMI SATYA LAHARI</t>
  </si>
  <si>
    <t>lahari.pydi@gmail.com</t>
  </si>
  <si>
    <t>Sofware Engineer</t>
  </si>
  <si>
    <t>Vishnavi infotech</t>
  </si>
  <si>
    <t>151FA04112</t>
  </si>
  <si>
    <t>RAMISETTY PRIYA SAHITHI</t>
  </si>
  <si>
    <t>ramisettypriyasahithi98@gmail.com</t>
  </si>
  <si>
    <t>151FA04114</t>
  </si>
  <si>
    <t>REDDY OM SAI RAM</t>
  </si>
  <si>
    <t>151fa04114@gmail.com</t>
  </si>
  <si>
    <t>151FA04115</t>
  </si>
  <si>
    <t>SATHENAPALLI GOPI SUSEEL KUMAR</t>
  </si>
  <si>
    <t>gopisusil2115@gmail.com</t>
  </si>
  <si>
    <t>151FA04116</t>
  </si>
  <si>
    <t>SHAIK AFREEN</t>
  </si>
  <si>
    <t>afreenshaik298@gmail.com</t>
  </si>
  <si>
    <t>GET</t>
  </si>
  <si>
    <t>Tele infra</t>
  </si>
  <si>
    <t>151FA04117</t>
  </si>
  <si>
    <t>SRI KAKARLAPUDI SAI SUDEEP VARMA</t>
  </si>
  <si>
    <t>sksudeepvarma@gmail.com</t>
  </si>
  <si>
    <t>Asst.system Engineer</t>
  </si>
  <si>
    <t>151FA04118</t>
  </si>
  <si>
    <t>SUDIREDDY RAJASHEKAR REDDY</t>
  </si>
  <si>
    <t>151FA04119</t>
  </si>
  <si>
    <t>TADIKONDA NAGA DURGA SITARAM</t>
  </si>
  <si>
    <t>tadikondanag99@gmail.com</t>
  </si>
  <si>
    <t>151FA04121</t>
  </si>
  <si>
    <t>THOTA YAMINI DEVI</t>
  </si>
  <si>
    <t>yamini. thota3@gmail.com</t>
  </si>
  <si>
    <t>151FA04122</t>
  </si>
  <si>
    <t>THUMATI SRI LATHA</t>
  </si>
  <si>
    <t>srilatha4122@gmail.com</t>
  </si>
  <si>
    <t>Asst.system developer</t>
  </si>
  <si>
    <t>151FA04123</t>
  </si>
  <si>
    <t>TIRUVEEDULA PADMAJA</t>
  </si>
  <si>
    <t>padmajatiruveedula@gmail.com</t>
  </si>
  <si>
    <t>151FA04124</t>
  </si>
  <si>
    <t>VANGALA SAI SANTHOSH REDDY</t>
  </si>
  <si>
    <t>vangalasaisanthoshreddy2014@gmail.com</t>
  </si>
  <si>
    <t>higher studies prepation</t>
  </si>
  <si>
    <t>151FA04125</t>
  </si>
  <si>
    <t>VEERNALA LIKHITA SRI</t>
  </si>
  <si>
    <t>veernalalikhitasri@gmail.com</t>
  </si>
  <si>
    <t>BENGALURU</t>
  </si>
  <si>
    <t>151FA04126</t>
  </si>
  <si>
    <t>VENNAPUSA VENKATA SAHITHI</t>
  </si>
  <si>
    <t>venkatasahithi11@gmail.com</t>
  </si>
  <si>
    <t>151FA04127</t>
  </si>
  <si>
    <t>VINEEL B</t>
  </si>
  <si>
    <t>vineelgsvs@gmail.com</t>
  </si>
  <si>
    <t>DATA QA</t>
  </si>
  <si>
    <t>151FA04128</t>
  </si>
  <si>
    <t>VISHNUMOLAKALA RANI PADMA LATHA</t>
  </si>
  <si>
    <t>vrpl128@gmail.com</t>
  </si>
  <si>
    <t>CHENNAI</t>
  </si>
  <si>
    <t>151FA04130</t>
  </si>
  <si>
    <t>VUMMADISETTY JASWANTH SAI KUMAR</t>
  </si>
  <si>
    <t>jassuleach2@gmail.com</t>
  </si>
  <si>
    <t>developer</t>
  </si>
  <si>
    <t>151FA04131</t>
  </si>
  <si>
    <t>YENDURU NAGA PRATHYUSHA</t>
  </si>
  <si>
    <t>prathyusha.yenduri@gmail.com</t>
  </si>
  <si>
    <t>LBI</t>
  </si>
  <si>
    <t>mumbai</t>
  </si>
  <si>
    <t>151FA04132</t>
  </si>
  <si>
    <t>YERRAPRAGADA SWATHI</t>
  </si>
  <si>
    <t>yerrapragadaswathi@gmail.com</t>
  </si>
  <si>
    <t>HYDRABAD</t>
  </si>
  <si>
    <t>151FA04133</t>
  </si>
  <si>
    <t>AKULA ANIL KUMAR</t>
  </si>
  <si>
    <t>anilkumarrc45@gmail.com</t>
  </si>
  <si>
    <t>not working</t>
  </si>
  <si>
    <t>151FA04134</t>
  </si>
  <si>
    <t>ALLAPARTHI YASASWINI</t>
  </si>
  <si>
    <t>yasaswinichoudaryallaparthi@gmail.com</t>
  </si>
  <si>
    <t>cognizent</t>
  </si>
  <si>
    <t>kolkatta</t>
  </si>
  <si>
    <t>151FA04135</t>
  </si>
  <si>
    <t>AMMISETTI SAI HARSHA</t>
  </si>
  <si>
    <t>saiharsha.ammisetti23@gmail.com</t>
  </si>
  <si>
    <t>SYSTEM ENGINEER</t>
  </si>
  <si>
    <t>KOLKATTA</t>
  </si>
  <si>
    <t>151FA04136</t>
  </si>
  <si>
    <t>ANNA SUSMITHA</t>
  </si>
  <si>
    <t>annasusmitha98@gmail.com</t>
  </si>
  <si>
    <t>ASSOCIATE TRAINING ENGINEER</t>
  </si>
  <si>
    <t>151FA04137</t>
  </si>
  <si>
    <t>ANNAPUREDDY HARSHA VARDHAN REDDY</t>
  </si>
  <si>
    <t>harshaannapureddy4137@gmail.com</t>
  </si>
  <si>
    <t>NO RESPONCE</t>
  </si>
  <si>
    <t>151FA04138</t>
  </si>
  <si>
    <t>Arava MANEESH</t>
  </si>
  <si>
    <t>maneeshkumar1111@gmail.com</t>
  </si>
  <si>
    <t>151FA04139</t>
  </si>
  <si>
    <t>ARUMALLA NAGA VINEETHA LAKSHMI BHAVANI</t>
  </si>
  <si>
    <t>vineethaarumalla@gmail.com</t>
  </si>
  <si>
    <t>151FA04140</t>
  </si>
  <si>
    <t>ARUMALLA YASASWI</t>
  </si>
  <si>
    <t>arumallayasaswi41@gmail.com</t>
  </si>
  <si>
    <t>looking for job</t>
  </si>
  <si>
    <t>151FA04141</t>
  </si>
  <si>
    <t>ATLURI VENKATA SAI KRISHNA CHAITANYA</t>
  </si>
  <si>
    <t>chaitanyaatluri4141@gmail.com</t>
  </si>
  <si>
    <t>no responce</t>
  </si>
  <si>
    <t>151FA04142</t>
  </si>
  <si>
    <t>B. SAI ABHILASH REDDY</t>
  </si>
  <si>
    <t>reddyabu143@gmail.com</t>
  </si>
  <si>
    <t>HIGHER STUDIES PREPARATION</t>
  </si>
  <si>
    <t>151FA04143</t>
  </si>
  <si>
    <t>BADAM SAI PAVAN KUMAR</t>
  </si>
  <si>
    <t>pavansai.badam25@gmail.com</t>
  </si>
  <si>
    <t>DB ADMINISTRATOR</t>
  </si>
  <si>
    <t>151FA04144</t>
  </si>
  <si>
    <t>BHOGADHI BALA SOWJANYA</t>
  </si>
  <si>
    <t>bhavyabogadhi4@gmail.com</t>
  </si>
  <si>
    <t>151FA04145</t>
  </si>
  <si>
    <t>BINGI Y N V S VYSHNAVI</t>
  </si>
  <si>
    <t>vyshnavibingi1305@gmail.com</t>
  </si>
  <si>
    <t>ASISTENT SYSTEM ENGINEER</t>
  </si>
  <si>
    <t>151FA04146</t>
  </si>
  <si>
    <t>CHAPATI PRAVALLIKA</t>
  </si>
  <si>
    <t>pravalika.c81@gmail.com</t>
  </si>
  <si>
    <t>151FA04147</t>
  </si>
  <si>
    <t>CHEEMALAKONDA SAI DATTU</t>
  </si>
  <si>
    <t>c.saidattu77@gmail.com</t>
  </si>
  <si>
    <t>151FA04148</t>
  </si>
  <si>
    <t>CHERUVU SAI SOUMYA RAJYALAKSHMI</t>
  </si>
  <si>
    <t>soumyarajyalakshmi@gmail.com</t>
  </si>
  <si>
    <t>151FA04149</t>
  </si>
  <si>
    <t>CHILAKA SAI SWETHA</t>
  </si>
  <si>
    <t>151FA04150</t>
  </si>
  <si>
    <t>CHOPPARA INDU PRIYA</t>
  </si>
  <si>
    <t>151FA04151</t>
  </si>
  <si>
    <t>DASARI SIVA SAI AJAY KUMAR</t>
  </si>
  <si>
    <t>sivadasari97@gmail.com</t>
  </si>
  <si>
    <t>151FA04152</t>
  </si>
  <si>
    <t>DEVASANI ARUN TEJA</t>
  </si>
  <si>
    <t>devasani.arunteja9494@gmail.com</t>
  </si>
  <si>
    <t>ASSSOCIATE SWE</t>
  </si>
  <si>
    <t>IVY COMETECH</t>
  </si>
  <si>
    <t>151FA04153</t>
  </si>
  <si>
    <t>EMANI SAITEJA REDDY</t>
  </si>
  <si>
    <t>151FA04154</t>
  </si>
  <si>
    <t>GOLAKOTI PRAVEEN KUMAR</t>
  </si>
  <si>
    <t>praveenjayram0007@gmail.com</t>
  </si>
  <si>
    <t>BDM</t>
  </si>
  <si>
    <t>tentillionz</t>
  </si>
  <si>
    <t>151FA04155</t>
  </si>
  <si>
    <t>GOPE SRAVANI</t>
  </si>
  <si>
    <t>Gopesravani@email.com</t>
  </si>
  <si>
    <t>LOOKING FOR JOB</t>
  </si>
  <si>
    <t>151FA04157</t>
  </si>
  <si>
    <t>GUNNAMREDDY MANI SHANKAR REDDY</t>
  </si>
  <si>
    <t>shankar415715@gmail.com</t>
  </si>
  <si>
    <t>151FA04158</t>
  </si>
  <si>
    <t>GURRALA DEEPTHI</t>
  </si>
  <si>
    <t>deepthigurrala123@gmail.com</t>
  </si>
  <si>
    <t>151FA04159</t>
  </si>
  <si>
    <t>JAGARLAMUDI SAI ABIGHNA</t>
  </si>
  <si>
    <t>abighnajagarlamudi159@gmail.com</t>
  </si>
  <si>
    <t>SOFTWARE DEVELOPER</t>
  </si>
  <si>
    <t>151FA04160</t>
  </si>
  <si>
    <t>JALADI SAI NAGA VISWANTH</t>
  </si>
  <si>
    <t>viswanthjaladi@gmail.com</t>
  </si>
  <si>
    <t>SFA</t>
  </si>
  <si>
    <t>151FA04162</t>
  </si>
  <si>
    <t>JONNALA JYOTHSNA</t>
  </si>
  <si>
    <t>jyothsnajonnala786@gmail.com</t>
  </si>
  <si>
    <t>ASSOCIATE SWE</t>
  </si>
  <si>
    <t>MAGALAGIRI</t>
  </si>
  <si>
    <t>151FA04163</t>
  </si>
  <si>
    <t>KAGITALA VAGDEVI</t>
  </si>
  <si>
    <t>vagdevikagitala@gmail.com</t>
  </si>
  <si>
    <t>151FA04164</t>
  </si>
  <si>
    <t>KAMATHAM LOKESWAR REDDY</t>
  </si>
  <si>
    <t>lokesh.kamatham@gmail.com</t>
  </si>
  <si>
    <t>IA</t>
  </si>
  <si>
    <t>M.TECH, AMRITHA</t>
  </si>
  <si>
    <t>151FA04165</t>
  </si>
  <si>
    <t>KANNA HARIKA</t>
  </si>
  <si>
    <t>151FA04166</t>
  </si>
  <si>
    <t>KANUMURI SESHAIAH</t>
  </si>
  <si>
    <t>kanumuri.seshu666@gmail.com</t>
  </si>
  <si>
    <t>151FA04167</t>
  </si>
  <si>
    <t>KARIMI PAVAN KALYAN</t>
  </si>
  <si>
    <t>pavankalyan4167@gmail.com</t>
  </si>
  <si>
    <t>151FA04168</t>
  </si>
  <si>
    <t>kollisaiteja9999@gmail.com</t>
  </si>
  <si>
    <t>151FA04169</t>
  </si>
  <si>
    <t>KONDAVEETI LOKESH</t>
  </si>
  <si>
    <t>lokeshchowdary9998@gmail.com</t>
  </si>
  <si>
    <t>MS, TORONTO</t>
  </si>
  <si>
    <t>CANADA</t>
  </si>
  <si>
    <t>151FA04170</t>
  </si>
  <si>
    <t>KOPPISETTY YASWANTH</t>
  </si>
  <si>
    <t>koppisettyyaswanth@gmail.com</t>
  </si>
  <si>
    <t>151FA04171</t>
  </si>
  <si>
    <t>KOPPULA JAGADISHWARA REDDY</t>
  </si>
  <si>
    <t>jagadishreddy872@gmail.com</t>
  </si>
  <si>
    <t>MARKAPURAM</t>
  </si>
  <si>
    <t>151FA04172</t>
  </si>
  <si>
    <t>KOSARAJU DIVYA</t>
  </si>
  <si>
    <t>k.divyachandu25@gmail.com</t>
  </si>
  <si>
    <t>`</t>
  </si>
  <si>
    <t>KUNDLA VAMSI KRISHNA</t>
  </si>
  <si>
    <t>kundlavamsikrishna98@gmail.com</t>
  </si>
  <si>
    <t>ASE</t>
  </si>
  <si>
    <t>TALAENT SPRINT</t>
  </si>
  <si>
    <t>151FA04174</t>
  </si>
  <si>
    <t>MANDURI HEMANTH</t>
  </si>
  <si>
    <t>hemanth.manduri1997@gmail.com</t>
  </si>
  <si>
    <t>151FA04175</t>
  </si>
  <si>
    <t>MATTA ROHINI VENKATA SAI</t>
  </si>
  <si>
    <t>rohinimatta850@gmail.com</t>
  </si>
  <si>
    <t>TENALI</t>
  </si>
  <si>
    <t>B.PHARMACY</t>
  </si>
  <si>
    <t>151FA04176</t>
  </si>
  <si>
    <t>MEDARAMETLA SIVAKRISHNA</t>
  </si>
  <si>
    <t>m.shivakrishna999@gmail.com</t>
  </si>
  <si>
    <t>151FA04177</t>
  </si>
  <si>
    <t>MEKAPOTHULA SRIKANTH REDDY</t>
  </si>
  <si>
    <t>mekapothula.srikanth25@gmail.com</t>
  </si>
  <si>
    <t>AGENCY LEADER</t>
  </si>
  <si>
    <t>IDBI</t>
  </si>
  <si>
    <t>151FA04178</t>
  </si>
  <si>
    <t>MUNNANGI RAMYA</t>
  </si>
  <si>
    <t>munnangiramya@gmail.com</t>
  </si>
  <si>
    <t>DEVELOPER ASSIST</t>
  </si>
  <si>
    <t>151FA04179</t>
  </si>
  <si>
    <t>MUVVA CHAITANYA</t>
  </si>
  <si>
    <t>151FA04180</t>
  </si>
  <si>
    <t>NANABOINA NAVYA</t>
  </si>
  <si>
    <t>nanaboinanavya@gmail.com</t>
  </si>
  <si>
    <t>Preparing Groups</t>
  </si>
  <si>
    <t>151FA04181</t>
  </si>
  <si>
    <t>NOTHAKKI VINEETH</t>
  </si>
  <si>
    <t>151FA04184</t>
  </si>
  <si>
    <t>PABOLU RAVI KIRAN SAI NADH</t>
  </si>
  <si>
    <t>ravikiransainadh007@gmail.com</t>
  </si>
  <si>
    <t>Cognozent</t>
  </si>
  <si>
    <t>151FA04185</t>
  </si>
  <si>
    <t>PALAGANI TEJASWI</t>
  </si>
  <si>
    <t>palagani.tejaswi185@gmail.com</t>
  </si>
  <si>
    <t>151FA04186</t>
  </si>
  <si>
    <t>PANCHUMARTHI ANISH</t>
  </si>
  <si>
    <t>panchumarthianish@gmail.com</t>
  </si>
  <si>
    <t>151FA04187</t>
  </si>
  <si>
    <t>PASAM HARI GOVARDHAN REDDY</t>
  </si>
  <si>
    <t>harigovardhanreddy@gmail.com</t>
  </si>
  <si>
    <t>151FA04188</t>
  </si>
  <si>
    <t>PINNIBOYINA SAI VISHNU</t>
  </si>
  <si>
    <t>151FA04189</t>
  </si>
  <si>
    <t>SAMUDRALA VENKATA NAGA LAKSHMI MANASA</t>
  </si>
  <si>
    <t>lakshmimanasa098@gmail.com</t>
  </si>
  <si>
    <t>151FA04190</t>
  </si>
  <si>
    <t>SHAIK GOUSE BASHA</t>
  </si>
  <si>
    <t>sk.gouse454@gmail.com</t>
  </si>
  <si>
    <t>WIPRO</t>
  </si>
  <si>
    <t>151FA04191</t>
  </si>
  <si>
    <t>SHAIK ISMAIL</t>
  </si>
  <si>
    <t>ski191144@gmail.com</t>
  </si>
  <si>
    <t>jhon brown college</t>
  </si>
  <si>
    <t>Canada</t>
  </si>
  <si>
    <t>151FA04192</t>
  </si>
  <si>
    <t>SUBBISETTY NARESH</t>
  </si>
  <si>
    <t>narreshsubbisetty@gmail.com</t>
  </si>
  <si>
    <t>151FA04193</t>
  </si>
  <si>
    <t>TAMMINEEDI VENKATA KRISHNA</t>
  </si>
  <si>
    <t>venkata.krrishna@gmail.com</t>
  </si>
  <si>
    <t>151FA04194</t>
  </si>
  <si>
    <t>TANEERU VENKATA KRISHNA CHAITANYA</t>
  </si>
  <si>
    <t>151FA04195</t>
  </si>
  <si>
    <t>TIRUVEEDHULA MONIKA SWETHA</t>
  </si>
  <si>
    <t>swethatiruveedhula@gmail.com</t>
  </si>
  <si>
    <t>BANG</t>
  </si>
  <si>
    <t>151FA04196</t>
  </si>
  <si>
    <t>VALLABHANENI NAGA SURYA SATISH</t>
  </si>
  <si>
    <t>nagasuryavallabhaneni@gmail.com</t>
  </si>
  <si>
    <t>151FA04198</t>
  </si>
  <si>
    <t>YALAVARTHY HARIKA CHOWDARY</t>
  </si>
  <si>
    <t>sravharika@gmail.com</t>
  </si>
  <si>
    <t>151FA04199</t>
  </si>
  <si>
    <t>YARAMANENI SARATH CHANDRA</t>
  </si>
  <si>
    <t>sarathchandra902@gmail.com</t>
  </si>
  <si>
    <t>No Response</t>
  </si>
  <si>
    <t>151FA04200</t>
  </si>
  <si>
    <t>YARLAGADDA SHRAVYA</t>
  </si>
  <si>
    <t>shravya98yarlagadda@gmail.com</t>
  </si>
  <si>
    <t>MS(LONDON)</t>
  </si>
  <si>
    <t>LONDON</t>
  </si>
  <si>
    <t>151FA04201</t>
  </si>
  <si>
    <t>AKULA VENKATESH</t>
  </si>
  <si>
    <t>Cherrynaidu21@gmail.com</t>
  </si>
  <si>
    <t>Assoc.SE</t>
  </si>
  <si>
    <t>ACCENTURE</t>
  </si>
  <si>
    <t>151FA04202</t>
  </si>
  <si>
    <t>ALLURI BHARATH REDDY</t>
  </si>
  <si>
    <t>bharath.alluri389@gmail.com</t>
  </si>
  <si>
    <t>AUSTRALIA</t>
  </si>
  <si>
    <t>151FA04203</t>
  </si>
  <si>
    <t>BANDLAMUDI RAMESH</t>
  </si>
  <si>
    <t>rameshbandalamudi9999@gmail.com</t>
  </si>
  <si>
    <t>151FA04204</t>
  </si>
  <si>
    <t>BOBBA HARISH</t>
  </si>
  <si>
    <t>harishbobba2gmail.Com</t>
  </si>
  <si>
    <t>Not working(having backlogs)</t>
  </si>
  <si>
    <t>151FA04205</t>
  </si>
  <si>
    <t>BOBBA RAGHURAM</t>
  </si>
  <si>
    <t>d</t>
  </si>
  <si>
    <t>raghurambobba1@gmail.com</t>
  </si>
  <si>
    <t>Asst.System Engr</t>
  </si>
  <si>
    <t>151FA04206</t>
  </si>
  <si>
    <t>BOGGULA RAJASEKHAR REDDY</t>
  </si>
  <si>
    <t>rajasekhar9736@gmail.com</t>
  </si>
  <si>
    <t>151FA04207</t>
  </si>
  <si>
    <t>CHERUKURI RAMYA</t>
  </si>
  <si>
    <t>ramyacherukuri.ch@gmail.com</t>
  </si>
  <si>
    <t>151FA04209</t>
  </si>
  <si>
    <t>DAGGULA MAHESH KRISHNA REDDY</t>
  </si>
  <si>
    <t>151FA04210</t>
  </si>
  <si>
    <t>DEVINENI MOHAN RAO</t>
  </si>
  <si>
    <t>d.m.devineni@gmail.com</t>
  </si>
  <si>
    <t>QUALITY SPECIALIST</t>
  </si>
  <si>
    <t>AMAZON</t>
  </si>
  <si>
    <t>unemployed</t>
  </si>
  <si>
    <t>151FA04211</t>
  </si>
  <si>
    <t>DODDI GOUTHAM KUMAR</t>
  </si>
  <si>
    <t>Goutham.d1998@gmail.com</t>
  </si>
  <si>
    <t>SOFTWARE ENGR TRAINEE</t>
  </si>
  <si>
    <t>VALUE LABS</t>
  </si>
  <si>
    <t>151FA04212</t>
  </si>
  <si>
    <t>DONTHINENI NAGABHAVANI</t>
  </si>
  <si>
    <t>Bhavani.donthineni@gmail.com</t>
  </si>
  <si>
    <t>SOFTWARE DEVELOPMENT ASSOCIATE</t>
  </si>
  <si>
    <t>MUMBAI</t>
  </si>
  <si>
    <t>151FA04213</t>
  </si>
  <si>
    <t>DRONAMRAJU VSSM VAMSI KRISHNA</t>
  </si>
  <si>
    <t>vamsikrishnadronamraju@gmail.com</t>
  </si>
  <si>
    <t>PROCESS ASSOCIATE</t>
  </si>
  <si>
    <t>GENPACT</t>
  </si>
  <si>
    <t>151FA04214</t>
  </si>
  <si>
    <t>GOLLA AKHIL</t>
  </si>
  <si>
    <t>151FA04215</t>
  </si>
  <si>
    <t>GOTTIMUKKALA PAVAN TEJASWI RAJU</t>
  </si>
  <si>
    <t>pavanraju0111@gmail.com</t>
  </si>
  <si>
    <t>151FA04216</t>
  </si>
  <si>
    <t>K MEGHANA</t>
  </si>
  <si>
    <t>meghanakurukundha@gmail.com</t>
  </si>
  <si>
    <t>151FA04217</t>
  </si>
  <si>
    <t>KADIYALA VENKATESH</t>
  </si>
  <si>
    <t>151FA04218</t>
  </si>
  <si>
    <t>KALAGA NAGA SRI VENKATA RAMANA</t>
  </si>
  <si>
    <t>ramanakalaga1997@gmail.com</t>
  </si>
  <si>
    <t>PURSUING HIGHER EDUCATION</t>
  </si>
  <si>
    <t>COIMBATORE</t>
  </si>
  <si>
    <t>151FA04219</t>
  </si>
  <si>
    <t>KAMJULA PAVAN SAI KUMAR REDDY</t>
  </si>
  <si>
    <t>pavansai573@gmail.com</t>
  </si>
  <si>
    <t>151FA04220</t>
  </si>
  <si>
    <t>KANALA VENKATA SAI</t>
  </si>
  <si>
    <t>vennkat71@gmail.com</t>
  </si>
  <si>
    <t>ASSOC.ENGR</t>
  </si>
  <si>
    <t>LEGATO</t>
  </si>
  <si>
    <t>151FA04221</t>
  </si>
  <si>
    <t>KANAMARLAPUDI SAI NAVEEN KUMAR</t>
  </si>
  <si>
    <t>kumarkanamarlapudi2323@gmail.com</t>
  </si>
  <si>
    <t>MEDICAL DISTRIBUTOR</t>
  </si>
  <si>
    <t>ONGOLE</t>
  </si>
  <si>
    <t>Enterprenuer</t>
  </si>
  <si>
    <t>151FA04222</t>
  </si>
  <si>
    <t>KANCHERLA KIRAN</t>
  </si>
  <si>
    <t>kirankancherla666@gmail.com</t>
  </si>
  <si>
    <t>Parents Response (E/H)</t>
  </si>
  <si>
    <t>151FA04223</t>
  </si>
  <si>
    <t>KANDA SAI VISWANADH SRIRAM</t>
  </si>
  <si>
    <t>sriramkanda6@gmail.com</t>
  </si>
  <si>
    <t>Going to pursue higher degree</t>
  </si>
  <si>
    <t>151FA04224</t>
  </si>
  <si>
    <t>KARAMSETTY SRI SWETHA</t>
  </si>
  <si>
    <t>sriswetha2597@gmail.com</t>
  </si>
  <si>
    <t>151FA04225</t>
  </si>
  <si>
    <t>KATHIKA PHANI VARMA</t>
  </si>
  <si>
    <t>kphanivarma97@gmail.com</t>
  </si>
  <si>
    <t>151FA04226</t>
  </si>
  <si>
    <t>KATTA HITESH KUMAR</t>
  </si>
  <si>
    <t>hiteshkumarkatta@gmail.com</t>
  </si>
  <si>
    <t>151FA04227</t>
  </si>
  <si>
    <t>KIKKURU JAYA LAKSHMI</t>
  </si>
  <si>
    <t>jayalakshmi2497@gmail.com</t>
  </si>
  <si>
    <t>Development role</t>
  </si>
  <si>
    <t>151FA04229</t>
  </si>
  <si>
    <t>KOMARANENI GIREESHMA</t>
  </si>
  <si>
    <t>gireeshmakomaraneni@gmail.com</t>
  </si>
  <si>
    <t>assoc.software engineer</t>
  </si>
  <si>
    <t>151FA04230</t>
  </si>
  <si>
    <t>KONAKANCHI KIRAN KUMAR</t>
  </si>
  <si>
    <t>kiran42300@gmail.com</t>
  </si>
  <si>
    <t>151FA04231</t>
  </si>
  <si>
    <t>KOPPURAVURI NVA ANUSHA</t>
  </si>
  <si>
    <t>151FA04232</t>
  </si>
  <si>
    <t>KOSARAJU VENKATA VIJAY KUMAR</t>
  </si>
  <si>
    <t>kvvijayk@gmail.com</t>
  </si>
  <si>
    <t>151FA04233</t>
  </si>
  <si>
    <t>KOTA TARUNI</t>
  </si>
  <si>
    <t>tarunikota18@gmail.com</t>
  </si>
  <si>
    <t>ASST.ENGR</t>
  </si>
  <si>
    <t>151FA04234</t>
  </si>
  <si>
    <t>KOTHARU PRUDHVIRAJ</t>
  </si>
  <si>
    <t>prudhviraj1798@gmail.com</t>
  </si>
  <si>
    <t>Not willing</t>
  </si>
  <si>
    <t>151FA04235</t>
  </si>
  <si>
    <t>LANKA JASWANTH</t>
  </si>
  <si>
    <t>lankajaswanth@gmail.com</t>
  </si>
  <si>
    <t>151FA04236</t>
  </si>
  <si>
    <t>LANKIREDDY MEGHANA REDDY</t>
  </si>
  <si>
    <t>meghanareddy236@gmail.com</t>
  </si>
  <si>
    <t>Both numbers are Invalid</t>
  </si>
  <si>
    <t>Planning for MS</t>
  </si>
  <si>
    <t>151FA04237</t>
  </si>
  <si>
    <t>LINGA SRAVANI</t>
  </si>
  <si>
    <t>lingasravani153@gmail.com</t>
  </si>
  <si>
    <t>151FA04238</t>
  </si>
  <si>
    <t>LINGAM KALYAN</t>
  </si>
  <si>
    <t>l.kalyan2013@gmail.com</t>
  </si>
  <si>
    <t>ASSOCIATE SYSTEM ENGINEER</t>
  </si>
  <si>
    <t>CGI</t>
  </si>
  <si>
    <t>151FA04239</t>
  </si>
  <si>
    <t>LINGAM MANOGNA</t>
  </si>
  <si>
    <t>manognasetty@gmail.com</t>
  </si>
  <si>
    <t>PREPARING FOR GOVT JOBS</t>
  </si>
  <si>
    <t>151FA04240</t>
  </si>
  <si>
    <t>MURAKONDA SUSHMA</t>
  </si>
  <si>
    <t>murakondasushma123@gmail.com</t>
  </si>
  <si>
    <t>151FA04241</t>
  </si>
  <si>
    <t>NALLAMILLI SRINIVASA PAVAN KALYAN REDDY</t>
  </si>
  <si>
    <t>pavankalyan4241@gmail.com</t>
  </si>
  <si>
    <t>151FA04242</t>
  </si>
  <si>
    <t>NANDANAVANAM KAVYASRI</t>
  </si>
  <si>
    <t>151FA04246</t>
  </si>
  <si>
    <t>PATIBANDLA SAI KIRAN</t>
  </si>
  <si>
    <t>151FA04247</t>
  </si>
  <si>
    <t>PATIBANDLA NAGA SAI PAVAN</t>
  </si>
  <si>
    <t>151fa04247@gmail.com</t>
  </si>
  <si>
    <t>NETWORK OPERATOR</t>
  </si>
  <si>
    <t>SAIDISHITA PVT LIMITED</t>
  </si>
  <si>
    <t>151FA04248</t>
  </si>
  <si>
    <t>PEDDINETI GOVARDHANI</t>
  </si>
  <si>
    <t>govardhanipeddineti19@gmail.com</t>
  </si>
  <si>
    <t>Coaching</t>
  </si>
  <si>
    <t>151FA04249</t>
  </si>
  <si>
    <t>POKURI DELHI BABU</t>
  </si>
  <si>
    <t>Pokuridellibabu76@gmail.com</t>
  </si>
  <si>
    <t>151FA04250</t>
  </si>
  <si>
    <t>PONNAM SREEJA</t>
  </si>
  <si>
    <t>151FA04251</t>
  </si>
  <si>
    <t>PRIYANKA POPURI</t>
  </si>
  <si>
    <t>priyankapopuri8@gmail.com</t>
  </si>
  <si>
    <t>OMICS</t>
  </si>
  <si>
    <t>151FA04252</t>
  </si>
  <si>
    <t>RACHAMALLA NAVYA</t>
  </si>
  <si>
    <t>navyareddy2121@gmail.com</t>
  </si>
  <si>
    <t>151FA04253</t>
  </si>
  <si>
    <t>RAVURI ASHWIN KUMAR</t>
  </si>
  <si>
    <t>ashwinravuri0478@gmail</t>
  </si>
  <si>
    <t>151FA04255</t>
  </si>
  <si>
    <t>SIMHADRI AVINASH</t>
  </si>
  <si>
    <t>151FA04256</t>
  </si>
  <si>
    <t>SINGAMPALLI ADITHYA SARMA</t>
  </si>
  <si>
    <t>adithyasarma1997@gmail.com</t>
  </si>
  <si>
    <t>151FA04257</t>
  </si>
  <si>
    <t>SYED ABID BASHA</t>
  </si>
  <si>
    <t>PLANNING FOR HIGHER STUDIES</t>
  </si>
  <si>
    <t>151FA04258</t>
  </si>
  <si>
    <t>TADIKONDA HARSHAVARDHAN</t>
  </si>
  <si>
    <t>harshavardhantadikonda@gmail.com</t>
  </si>
  <si>
    <t>PLANNING FOR MS</t>
  </si>
  <si>
    <t>151FA04259</t>
  </si>
  <si>
    <t>THIRUVEEDHULA BINDU MADHAVI</t>
  </si>
  <si>
    <t>bindu18498@gmail.com</t>
  </si>
  <si>
    <t>151FA04260</t>
  </si>
  <si>
    <t>THIRUVEEDHULA SAI ANUSHA</t>
  </si>
  <si>
    <t>anushatiruveedhula@gmail.com</t>
  </si>
  <si>
    <t>151FA04261</t>
  </si>
  <si>
    <t>VADDU MANOJ KUMAR REDDY</t>
  </si>
  <si>
    <t>manojkumarreddy.vaddu@gmail.com</t>
  </si>
  <si>
    <t>NOT WORKING</t>
  </si>
  <si>
    <t>151FA04262</t>
  </si>
  <si>
    <t>VAMARAJU VISHNU VARDHAN</t>
  </si>
  <si>
    <t>CONGIZANT</t>
  </si>
  <si>
    <t>151FA04263</t>
  </si>
  <si>
    <t>VELAGA JYOTHI PRIYA</t>
  </si>
  <si>
    <t>jyothipriyavelaga@gmail.com</t>
  </si>
  <si>
    <t>151FA04264</t>
  </si>
  <si>
    <t>VELAMA SRI VIDHYA</t>
  </si>
  <si>
    <t>vidhyavelama@gmail.com</t>
  </si>
  <si>
    <t>151FA04265</t>
  </si>
  <si>
    <t>VEMURI PRIYANKA</t>
  </si>
  <si>
    <t>priyanka.vemuri1997@gmail.com</t>
  </si>
  <si>
    <t>151FA04266</t>
  </si>
  <si>
    <t>VENNA PRANATHI JYOTSNA</t>
  </si>
  <si>
    <t>151FA04267</t>
  </si>
  <si>
    <t>YALAVARTHI VIJAYA LAKSHMI</t>
  </si>
  <si>
    <t>ASSOCIATE SOFTWARE ENGINEER</t>
  </si>
  <si>
    <t>NTT DATA</t>
  </si>
  <si>
    <t>151FA04268</t>
  </si>
  <si>
    <t>YELESWARAPU V N S S PAVANI</t>
  </si>
  <si>
    <t>pavanisharma079@gmail.com</t>
  </si>
  <si>
    <t>151FA04269</t>
  </si>
  <si>
    <t>ANNAPAREDDY LALEE JAYARAM REDDY</t>
  </si>
  <si>
    <t>jayaramreddy1016@gmail.com</t>
  </si>
  <si>
    <t>151FA04270</t>
  </si>
  <si>
    <t>BADDURI NAVYA</t>
  </si>
  <si>
    <t>navyar991@gmail.com</t>
  </si>
  <si>
    <t>PREAPRING FOR GOVT JOBS</t>
  </si>
  <si>
    <t>151FA04271</t>
  </si>
  <si>
    <t>C SAI SADGURU MURTY</t>
  </si>
  <si>
    <t>cssmurty@gmail.com</t>
  </si>
  <si>
    <t>AUTOMATION DEVELOPER</t>
  </si>
  <si>
    <t>151FA04272</t>
  </si>
  <si>
    <t>CHALLAGUNDLA VARUN</t>
  </si>
  <si>
    <t>varunchallagundla99@gmail.com</t>
  </si>
  <si>
    <t>not Reachable</t>
  </si>
  <si>
    <t>151FA04273</t>
  </si>
  <si>
    <t>CHITTE DIVYA</t>
  </si>
  <si>
    <t>chittedivyareddy98@gmail.com</t>
  </si>
  <si>
    <t>NO T INTERESTED IN JOB</t>
  </si>
  <si>
    <t>151FA04274</t>
  </si>
  <si>
    <t>DABBIRU VARSHITA DATTA SAI</t>
  </si>
  <si>
    <t>Network Operator</t>
  </si>
  <si>
    <t>Sai deskshitha Tec services</t>
  </si>
  <si>
    <t>151FA04275</t>
  </si>
  <si>
    <t>DAGGUBATI KRISHNA BHARANUE</t>
  </si>
  <si>
    <t>bharanue99@gmail.com</t>
  </si>
  <si>
    <t>PREPARING FOR GOVT EXAMS</t>
  </si>
  <si>
    <t>151FA04276</t>
  </si>
  <si>
    <t>DASARI HEMANTH</t>
  </si>
  <si>
    <t>dasarihemanth127@gmail.com</t>
  </si>
  <si>
    <t>151FA04277</t>
  </si>
  <si>
    <t>DASARI VENKATA RAJESH</t>
  </si>
  <si>
    <t>151FA04278</t>
  </si>
  <si>
    <t>DIVI VENKATA SAI NIKHIL</t>
  </si>
  <si>
    <t>thenikhil123@gmail.com</t>
  </si>
  <si>
    <t>151FA04279</t>
  </si>
  <si>
    <t>DUTTALA NAGASUBBA REDDY</t>
  </si>
  <si>
    <t>S/w Engineer</t>
  </si>
  <si>
    <t>Infosun Technologies</t>
  </si>
  <si>
    <t>151FA04280</t>
  </si>
  <si>
    <t>GADDIPATI VEDA SAI</t>
  </si>
  <si>
    <t>vedasai.gaddipati@gmail.com</t>
  </si>
  <si>
    <t>University of Max texas</t>
  </si>
  <si>
    <t>Texas</t>
  </si>
  <si>
    <t>151FA04281</t>
  </si>
  <si>
    <t>GADE SARATH SAI VENKATA SUBBA REDDY</t>
  </si>
  <si>
    <t>151FA04282</t>
  </si>
  <si>
    <t>GHATTAMANENI SRI DATTA</t>
  </si>
  <si>
    <t>sri.datta121@gmail.com</t>
  </si>
  <si>
    <t>151FA04283</t>
  </si>
  <si>
    <t>GINJUPALLI BHARATH</t>
  </si>
  <si>
    <t>bharathginjupalli9@gmail.com</t>
  </si>
  <si>
    <t>UK</t>
  </si>
  <si>
    <t>151FA04284</t>
  </si>
  <si>
    <t>GOLLAMUDI ROHITH SAI</t>
  </si>
  <si>
    <t>g.rohithsai@gmail.com</t>
  </si>
  <si>
    <t>151FA04286</t>
  </si>
  <si>
    <t>GORANTLA RAJ KUMAR</t>
  </si>
  <si>
    <t>ramborajkumar9494@gmail.com</t>
  </si>
  <si>
    <t>151FA04287</t>
  </si>
  <si>
    <t>GUNTURU JAYA SURYA</t>
  </si>
  <si>
    <t>151FA04288</t>
  </si>
  <si>
    <t>GUNTURU NARENDRA KUMAR</t>
  </si>
  <si>
    <t>narendra.gnt1998@gmail.com</t>
  </si>
  <si>
    <t>151FA04289</t>
  </si>
  <si>
    <t>INKOLLU SRI RAVALI</t>
  </si>
  <si>
    <t>inkolluravali@gmail.com</t>
  </si>
  <si>
    <t>151FA04290</t>
  </si>
  <si>
    <t>JASTI LAKSHMI MANASA</t>
  </si>
  <si>
    <t>manasajasti8@gmail.com</t>
  </si>
  <si>
    <t>151FA04291</t>
  </si>
  <si>
    <t>KAMEPALLI SRI THARUN SAI</t>
  </si>
  <si>
    <t>tharun4291@gmail.com</t>
  </si>
  <si>
    <t>151FA04292</t>
  </si>
  <si>
    <t>KANCHARLA VISHNU PRIYA</t>
  </si>
  <si>
    <t>Sweetykancharla05@gmail.com</t>
  </si>
  <si>
    <t>151FA04293</t>
  </si>
  <si>
    <t>KASTURI LEELA KRISHNA</t>
  </si>
  <si>
    <t>leelakrishna021997@gmail.com</t>
  </si>
  <si>
    <t>Associate s/w Engineer</t>
  </si>
  <si>
    <t>Nsight corpt</t>
  </si>
  <si>
    <t>151FA04295</t>
  </si>
  <si>
    <t>KESINENI SAI TARUN</t>
  </si>
  <si>
    <t>saitarunkesineni@gmail.com</t>
  </si>
  <si>
    <t>University of Houston Clear Lake.</t>
  </si>
  <si>
    <t>151FA04296</t>
  </si>
  <si>
    <t>KONGARA MOUNIKA</t>
  </si>
  <si>
    <t>mounikakongara998@gmail.com</t>
  </si>
  <si>
    <t>151FA04297</t>
  </si>
  <si>
    <t>KOTHA VENKATA SIVA SAI TEJA</t>
  </si>
  <si>
    <t>saitejachinna9666@gmail.com</t>
  </si>
  <si>
    <t>151FA04298</t>
  </si>
  <si>
    <t>KUPPALA VINEETHA</t>
  </si>
  <si>
    <t>151FA04299</t>
  </si>
  <si>
    <t>MAHESH BABU KOTAPATI</t>
  </si>
  <si>
    <t>151FA04300</t>
  </si>
  <si>
    <t>MALLADI PRATHYUSH</t>
  </si>
  <si>
    <t>babblu.malladi@gmail.com</t>
  </si>
  <si>
    <t>ASSENGER</t>
  </si>
  <si>
    <t>151FA04301</t>
  </si>
  <si>
    <t>MAMIDI ARUN SAI</t>
  </si>
  <si>
    <t>Board of member, SH Infratech, Guntur</t>
  </si>
  <si>
    <t>151FA04303</t>
  </si>
  <si>
    <t>MOTHUKURI SIVARAMAKRISHNA</t>
  </si>
  <si>
    <t>sivarama.mothukuri@gmail.com</t>
  </si>
  <si>
    <t>151FA04304</t>
  </si>
  <si>
    <t>NADIMINTI LALITH ROHAN</t>
  </si>
  <si>
    <t>151fa04304@gmail.com</t>
  </si>
  <si>
    <t>151FA04305</t>
  </si>
  <si>
    <t>NAMALA LAVANYA</t>
  </si>
  <si>
    <t>namalalavanya2200@gmail.com</t>
  </si>
  <si>
    <t>151FA04306</t>
  </si>
  <si>
    <t>NEHA HEJIB</t>
  </si>
  <si>
    <t>151FA04307</t>
  </si>
  <si>
    <t>PADARTHY YAMINI NAGA RAJA KUMARI</t>
  </si>
  <si>
    <t>yaminipadarthy311@gmail.com</t>
  </si>
  <si>
    <t>Vignan Nirula</t>
  </si>
  <si>
    <t>151FA04308</t>
  </si>
  <si>
    <t>PANCHUMARTHI ANANYU</t>
  </si>
  <si>
    <t>ananyupanchumarthi@gmail.com</t>
  </si>
  <si>
    <t>Cognizant</t>
  </si>
  <si>
    <t>151FA04309</t>
  </si>
  <si>
    <t>PAPINENI SAMANTH KUMAR</t>
  </si>
  <si>
    <t>samanthpapineni27@gmail.com</t>
  </si>
  <si>
    <t>Houston</t>
  </si>
  <si>
    <t>UNIVERSITY OF NEW HAMSPHIRE</t>
  </si>
  <si>
    <t>151FA04310</t>
  </si>
  <si>
    <t>PATIBANDLA ANUDEEP</t>
  </si>
  <si>
    <t>anudeep2333@gmail.com</t>
  </si>
  <si>
    <t>151FA04311</t>
  </si>
  <si>
    <t>PHANEENDRA KUMAR VEMULA</t>
  </si>
  <si>
    <t>phaneendrakumar@gmail.com</t>
  </si>
  <si>
    <t>Will send to pawan kumar sir</t>
  </si>
  <si>
    <t>151FA04312</t>
  </si>
  <si>
    <t>PONNAM KANISHKA</t>
  </si>
  <si>
    <t>kanishkaponnam.pk@gmail.com</t>
  </si>
  <si>
    <t>Service Letter</t>
  </si>
  <si>
    <t>151FA04313</t>
  </si>
  <si>
    <t>PUSULURI SOWMYA SRI KANAKAVALLI</t>
  </si>
  <si>
    <t>sowmyasri4313@gmail.com</t>
  </si>
  <si>
    <t>151FA04314</t>
  </si>
  <si>
    <t>R.NANDA GOPALA KRISHNUDU YADAV</t>
  </si>
  <si>
    <t>nandu4314kittu@gmail.com</t>
  </si>
  <si>
    <t>Process Executive</t>
  </si>
  <si>
    <t>151FA04315</t>
  </si>
  <si>
    <t>RIMMALAPUDI SUDHEERA</t>
  </si>
  <si>
    <t>r.sudheerachow@gmail.com</t>
  </si>
  <si>
    <t>her mother dont know university name</t>
  </si>
  <si>
    <t>151FA04317</t>
  </si>
  <si>
    <t>SANA SRI HARSHAVARDHAN REDDY</t>
  </si>
  <si>
    <t>sanaharsha9@gmail.com</t>
  </si>
  <si>
    <t>151FA04320</t>
  </si>
  <si>
    <t>SHAIK LAL BABU</t>
  </si>
  <si>
    <t>laluaashiq@icloud.com</t>
  </si>
  <si>
    <t>ASSOC SYS ENGINEER</t>
  </si>
  <si>
    <t>151FA04321</t>
  </si>
  <si>
    <t>SHAIK NAGUR VALI</t>
  </si>
  <si>
    <t>shaiknagurvali281@gmail.com</t>
  </si>
  <si>
    <t>TRAN ASSOC</t>
  </si>
  <si>
    <t>151FA04323</t>
  </si>
  <si>
    <t>SUBHASH BUDATI</t>
  </si>
  <si>
    <t>subhashbudati1998@gmail.com</t>
  </si>
  <si>
    <t>PROJECT ENGGINER</t>
  </si>
  <si>
    <t>151FA04324</t>
  </si>
  <si>
    <t>SUDIREDDY SAI RAM KRISHNA REDDY</t>
  </si>
  <si>
    <t>saisudireddy666@gmail.com</t>
  </si>
  <si>
    <t>University of Connecticut</t>
  </si>
  <si>
    <t>151FA04326</t>
  </si>
  <si>
    <t>TADIKONDA SATYA SUNDARA SAI JYOTHI SWAROOP</t>
  </si>
  <si>
    <t>swarophtadikonda@gmail.com</t>
  </si>
  <si>
    <t>angular developer</t>
  </si>
  <si>
    <t>octopus</t>
  </si>
  <si>
    <t>151FA04327</t>
  </si>
  <si>
    <t>TALASILA SAI SURYA TEJA</t>
  </si>
  <si>
    <t>151FA04328</t>
  </si>
  <si>
    <t>THIRUVALLAKURI MONIKA</t>
  </si>
  <si>
    <t>monikamoni1605@yahoo.com</t>
  </si>
  <si>
    <t>151FA04329</t>
  </si>
  <si>
    <t>THUMU SATISH REDDY</t>
  </si>
  <si>
    <t>satishreddythumu@gmail.com</t>
  </si>
  <si>
    <t>Data Analyst</t>
  </si>
  <si>
    <t>6energy technologies</t>
  </si>
  <si>
    <t>Bang</t>
  </si>
  <si>
    <t>151FA04330</t>
  </si>
  <si>
    <t>VAKA VIGNESH REDDY</t>
  </si>
  <si>
    <t>vigneshreddyvaka@gmail.com</t>
  </si>
  <si>
    <t>151FA04334</t>
  </si>
  <si>
    <t>YASAM RESHMI LAKSHMI</t>
  </si>
  <si>
    <t>yasamreshmi31@gmail.com</t>
  </si>
  <si>
    <t>151FA04335</t>
  </si>
  <si>
    <t>YEDUPATI ASHOK KUMAR</t>
  </si>
  <si>
    <t>ashokkumaryedupati@gmail.com</t>
  </si>
  <si>
    <t>151FA04336</t>
  </si>
  <si>
    <t>AMBATIPUDI SRI DEVI</t>
  </si>
  <si>
    <t>ambatipudisridevi@gmail.com</t>
  </si>
  <si>
    <t>Asst system engg</t>
  </si>
  <si>
    <t>151FA04337</t>
  </si>
  <si>
    <t>GOKARAJU LIKHITHA SRI</t>
  </si>
  <si>
    <t>Gokaraju.likhitha@gmail.com</t>
  </si>
  <si>
    <t>151FA04338</t>
  </si>
  <si>
    <t>PEDDI SAI TEJA</t>
  </si>
  <si>
    <t>psaitejapst@gmail.com</t>
  </si>
  <si>
    <t>UTD</t>
  </si>
  <si>
    <t>151FA04340</t>
  </si>
  <si>
    <t>GOLAMARI JOSEPH SHOW REDDY</t>
  </si>
  <si>
    <t>jose.josephreddy@gmail.com</t>
  </si>
  <si>
    <t>HR ASSOC</t>
  </si>
  <si>
    <t>amazon</t>
  </si>
  <si>
    <t>151FA04341</t>
  </si>
  <si>
    <t>GRANDHE GEETHIKA DEVI</t>
  </si>
  <si>
    <t>grandhegeethika@gmail.com</t>
  </si>
  <si>
    <t>Asst.System Engg</t>
  </si>
  <si>
    <t>151FA04342</t>
  </si>
  <si>
    <t>KALLI PRATYUSHA</t>
  </si>
  <si>
    <t>prathyushareddykalli@gmail.com</t>
  </si>
  <si>
    <t>151FA04343</t>
  </si>
  <si>
    <t>KANDULA ARUNDHATHI</t>
  </si>
  <si>
    <t>kandulaarundhathi@gmail.com</t>
  </si>
  <si>
    <t>A4 ANALYST</t>
  </si>
  <si>
    <t>CAPGEMINI</t>
  </si>
  <si>
    <t>151FA04344</t>
  </si>
  <si>
    <t>KAVUTHARAPU RAVINDRA</t>
  </si>
  <si>
    <t>ravindrakavutharapu121@gmail.com</t>
  </si>
  <si>
    <t>Cleveland State University(going to be join)</t>
  </si>
  <si>
    <t>151FA04345</t>
  </si>
  <si>
    <t>KONDAVEETI ANNAPURNA CHOWDARY</t>
  </si>
  <si>
    <t>151FA04346</t>
  </si>
  <si>
    <t>LAKSHMI RADHA THUMMALA</t>
  </si>
  <si>
    <t>thummala.lradha@gmail.com</t>
  </si>
  <si>
    <t>ASST.SYSTEM ENGG</t>
  </si>
  <si>
    <t>151FA04347</t>
  </si>
  <si>
    <t>N KARTHIK</t>
  </si>
  <si>
    <t>neelapalemkarthik@gmail.com</t>
  </si>
  <si>
    <t>151FA04348</t>
  </si>
  <si>
    <t>PEDAVALLI NAVYA SRI</t>
  </si>
  <si>
    <t>navyasripedavalli@gmail.com</t>
  </si>
  <si>
    <t>151FA04349</t>
  </si>
  <si>
    <t>PHANIDARAPU LAKSHMI MOUNIKA</t>
  </si>
  <si>
    <t>mounika.phanidarapu@gmail.com</t>
  </si>
  <si>
    <t>151FA04350</t>
  </si>
  <si>
    <t>PUNATI SAI DATTU</t>
  </si>
  <si>
    <t>saidattu27@gmail.com</t>
  </si>
  <si>
    <t>ASST SYSTEM ENGG</t>
  </si>
  <si>
    <t>151FA04351</t>
  </si>
  <si>
    <t>TANGIRALA VENKATA NARAYANA REDDY</t>
  </si>
  <si>
    <t>venky.tangi@gmail.com</t>
  </si>
  <si>
    <t>ANALYST/SOFTWARE ENGG</t>
  </si>
  <si>
    <t>151FA04352</t>
  </si>
  <si>
    <t>UNDELA NAGA GEETHA</t>
  </si>
  <si>
    <t>geethareddyundela@gmail.com</t>
  </si>
  <si>
    <t>151FA04353</t>
  </si>
  <si>
    <t>VAJRALA VYSHNAVI</t>
  </si>
  <si>
    <t>vyshnavi123.vajrala@gmail.com</t>
  </si>
  <si>
    <t>SYS ADMIN</t>
  </si>
  <si>
    <t>151FA04354</t>
  </si>
  <si>
    <t>GURRAM SOWMYA</t>
  </si>
  <si>
    <t>g.sowmya1425@gmail.com</t>
  </si>
  <si>
    <t>PROJECT ENGG</t>
  </si>
  <si>
    <t>151FA04356</t>
  </si>
  <si>
    <t>GOTTUMUKKALA SAHITHI</t>
  </si>
  <si>
    <t>saisahigottumukkala@gmail.com</t>
  </si>
  <si>
    <t>TCS , HYD</t>
  </si>
  <si>
    <t>151FA04357</t>
  </si>
  <si>
    <t>TALLA HIMANI</t>
  </si>
  <si>
    <t>himanitalla8@gmail.com</t>
  </si>
  <si>
    <t>yes(going to start new company)</t>
  </si>
  <si>
    <t>151FA04359</t>
  </si>
  <si>
    <t>KODEBOYENA VENKATA SAI NAGENDRA BABU</t>
  </si>
  <si>
    <t>9999mad@gmail.com</t>
  </si>
  <si>
    <t>ICT Engineer</t>
  </si>
  <si>
    <t>Victoria, AUS</t>
  </si>
  <si>
    <t xml:space="preserve">Governament job </t>
  </si>
  <si>
    <t>AUS</t>
  </si>
  <si>
    <t>151FA04361</t>
  </si>
  <si>
    <t>POGULA SYAM SUNDAR SHARMA</t>
  </si>
  <si>
    <t>151fa04361@gmail.com</t>
  </si>
  <si>
    <t>151FA04362</t>
  </si>
  <si>
    <t>POTHUREDDY SREEKAR</t>
  </si>
  <si>
    <t>sreekarpothureddy@gmail.com</t>
  </si>
  <si>
    <t>151FA04363</t>
  </si>
  <si>
    <t>KOLLI TEJASWINI REDDY</t>
  </si>
  <si>
    <t>‭91777 69438‬</t>
  </si>
  <si>
    <t>teja3198@yahoo.com</t>
  </si>
  <si>
    <t>151FA04364</t>
  </si>
  <si>
    <t>VINAY SURESH REDDY TAMALAMPUDI</t>
  </si>
  <si>
    <t>151fa04364@gmail.com</t>
  </si>
  <si>
    <t>151FA04365</t>
  </si>
  <si>
    <t>RANGU SHANMUKAVENKATAPRUDHVI</t>
  </si>
  <si>
    <t>151FA04368</t>
  </si>
  <si>
    <t>YUVRAJ BABAR</t>
  </si>
  <si>
    <t>yb13298@gmail.com</t>
  </si>
  <si>
    <t>151FA04369</t>
  </si>
  <si>
    <t>BONTHALA S V BHANU SHASANK</t>
  </si>
  <si>
    <t>bhanushasank@gmail.com</t>
  </si>
  <si>
    <t>151FA04370</t>
  </si>
  <si>
    <t>NIMMALA PRUDHVI RAJ</t>
  </si>
  <si>
    <t>151FA04371</t>
  </si>
  <si>
    <t>GUNTURU SASIDHAR</t>
  </si>
  <si>
    <t>g.sasidhar1997@gmail.com</t>
  </si>
  <si>
    <t>151FA04372</t>
  </si>
  <si>
    <t>IMADABATHUNI NITIN SURYA</t>
  </si>
  <si>
    <t>nitinsuryaimadabathuni@gmail.com</t>
  </si>
  <si>
    <t>UNIVERSITY OF SOUTH FLORED</t>
  </si>
  <si>
    <t>151FA04373</t>
  </si>
  <si>
    <t>MADEM RAGHA ALEKHYA</t>
  </si>
  <si>
    <t>allualekhya789@gmail.com</t>
  </si>
  <si>
    <t>Sec</t>
  </si>
  <si>
    <t>Alternative</t>
  </si>
  <si>
    <t>JOB</t>
  </si>
  <si>
    <t>P.G</t>
  </si>
  <si>
    <t>Entrepreneur/Other</t>
  </si>
  <si>
    <t>Designation</t>
  </si>
  <si>
    <t>Company</t>
  </si>
  <si>
    <t>Degree</t>
  </si>
  <si>
    <t>Passed Out Year</t>
  </si>
  <si>
    <t>University/College</t>
  </si>
  <si>
    <t>Assistant system engineer</t>
  </si>
  <si>
    <t>161FA04001</t>
  </si>
  <si>
    <t>Abhishek sara</t>
  </si>
  <si>
    <t>abhisheka9695@gmail.com</t>
  </si>
  <si>
    <t>Tcs</t>
  </si>
  <si>
    <t>161FA04002</t>
  </si>
  <si>
    <t>Akula Naga Ramya sri</t>
  </si>
  <si>
    <t>ramyasriakula99@gmail</t>
  </si>
  <si>
    <t>Assistant engineer</t>
  </si>
  <si>
    <t>161FA04003</t>
  </si>
  <si>
    <t>AKUTHOTA JAHNAVI SAI SANDHYA</t>
  </si>
  <si>
    <t>jahnaviakuthota@gmail.com</t>
  </si>
  <si>
    <t>Associate Software Engineer</t>
  </si>
  <si>
    <t>161FA04004</t>
  </si>
  <si>
    <t>Alladi Siva Nagendra babu</t>
  </si>
  <si>
    <t>yaladrisiva123@gmail.com</t>
  </si>
  <si>
    <t>Trainee test engineer</t>
  </si>
  <si>
    <t>ivy</t>
  </si>
  <si>
    <t>161FA04005</t>
  </si>
  <si>
    <t>Ammisety Navya</t>
  </si>
  <si>
    <t>ammisettynavya@gmail.com</t>
  </si>
  <si>
    <t>R&amp;D Engineer Trainee</t>
  </si>
  <si>
    <t>Efftronics Systems Pvt. Ltd</t>
  </si>
  <si>
    <t>Mangalagiri</t>
  </si>
  <si>
    <t>161FA04006</t>
  </si>
  <si>
    <t>BOBBALA AMARESH</t>
  </si>
  <si>
    <t>amareshchowdary99@gmail.com</t>
  </si>
  <si>
    <t>161FA04007</t>
  </si>
  <si>
    <t>BURRAVENKATASAISIVAVAMSIKRISHNA</t>
  </si>
  <si>
    <t>amukrishnan98@gmail.com</t>
  </si>
  <si>
    <t>Business Development Trainee - Sales</t>
  </si>
  <si>
    <t>byjus</t>
  </si>
  <si>
    <t>161FA04008</t>
  </si>
  <si>
    <t>Poojitha Dammala</t>
  </si>
  <si>
    <t>poojithadammala9@gmail.com</t>
  </si>
  <si>
    <t>Program analyst Trainee</t>
  </si>
  <si>
    <t>161FA04009</t>
  </si>
  <si>
    <t>Desu Sai Venkat</t>
  </si>
  <si>
    <t>161FA04010</t>
  </si>
  <si>
    <t>DEVIREDDY PAVITHRA</t>
  </si>
  <si>
    <t>pavithradevireddy@gmail.com</t>
  </si>
  <si>
    <t>161FA04011</t>
  </si>
  <si>
    <t>DODDA TARUN TEJA</t>
  </si>
  <si>
    <t>doddatarunteja1998@gmail.com</t>
  </si>
  <si>
    <t>NR</t>
  </si>
  <si>
    <t>161FA04012</t>
  </si>
  <si>
    <t>GADE VAMSI KRISHNA REDDY</t>
  </si>
  <si>
    <t>Vamsigade07@gmail.com</t>
  </si>
  <si>
    <t>161FA04013</t>
  </si>
  <si>
    <t>Gandepalli Uday Teja</t>
  </si>
  <si>
    <t>udaytejagandepalli279@gmail.com</t>
  </si>
  <si>
    <t>University of Hertfordshire</t>
  </si>
  <si>
    <t>HE-UK</t>
  </si>
  <si>
    <t>161FA04014</t>
  </si>
  <si>
    <t>GNANA DHEERAJ BANDI</t>
  </si>
  <si>
    <t>gnanadheerajbandi9@gmail.com</t>
  </si>
  <si>
    <t>Not Confirmed yet</t>
  </si>
  <si>
    <t>161FA04015</t>
  </si>
  <si>
    <t>Gogineni Sai Sujitha</t>
  </si>
  <si>
    <t>sujithagogineni.11@gmail.com</t>
  </si>
  <si>
    <t>VIJAYAWADA</t>
  </si>
  <si>
    <t>161FA04016</t>
  </si>
  <si>
    <t>Govardhani Kosana</t>
  </si>
  <si>
    <t>govardhanikosana@gmail.com</t>
  </si>
  <si>
    <t>161FA04018</t>
  </si>
  <si>
    <t>Gudivada Navya sri</t>
  </si>
  <si>
    <t>navyasrigudivada@gmail.com</t>
  </si>
  <si>
    <t>Trainee Engineer in R &amp; D</t>
  </si>
  <si>
    <t>Efftronics</t>
  </si>
  <si>
    <t>161FA04019</t>
  </si>
  <si>
    <t>G.Dinakarsai</t>
  </si>
  <si>
    <t>saidinakar.gullapalli@gmail.com</t>
  </si>
  <si>
    <t>161FA04020</t>
  </si>
  <si>
    <t>Gurram Naga Chaitanya</t>
  </si>
  <si>
    <t>nagachaitanya689@gmail.com</t>
  </si>
  <si>
    <t>Infosys Ltd</t>
  </si>
  <si>
    <t>161FA04021</t>
  </si>
  <si>
    <t>HARSHITH BATTU</t>
  </si>
  <si>
    <t>battuharshith8@gmail.com</t>
  </si>
  <si>
    <t>GREPTHOR SOFTWARE SOLUTIONS</t>
  </si>
  <si>
    <t>VNIT Nagpur</t>
  </si>
  <si>
    <t>Nagpur</t>
  </si>
  <si>
    <t>161FA04022</t>
  </si>
  <si>
    <t>JASTI KAVYA SRI</t>
  </si>
  <si>
    <t>kavyasri267@gmail.com</t>
  </si>
  <si>
    <t>Hcl</t>
  </si>
  <si>
    <t>161FA04024</t>
  </si>
  <si>
    <t>Hemanth Jevili</t>
  </si>
  <si>
    <t>jevilihemantth@gmail.com</t>
  </si>
  <si>
    <t>Associate Training</t>
  </si>
  <si>
    <t>Yet to communicate</t>
  </si>
  <si>
    <t>BUSINESS</t>
  </si>
  <si>
    <t>161FA04025</t>
  </si>
  <si>
    <t>Nikhila Jonnalagadda</t>
  </si>
  <si>
    <t>nikki.jonnalagadda@gmail.com</t>
  </si>
  <si>
    <t>161FA04026</t>
  </si>
  <si>
    <t>KALLU RANJITH REDDY</t>
  </si>
  <si>
    <t>kalluranjithreddy1998@gmail.com</t>
  </si>
  <si>
    <t>161FA04030</t>
  </si>
  <si>
    <t>Konagandla NagaTejaswi</t>
  </si>
  <si>
    <t>konagandlatejaswi@gmail.com</t>
  </si>
  <si>
    <t>OL-Intership</t>
  </si>
  <si>
    <t>161FA04031</t>
  </si>
  <si>
    <t>Kota Sanjay Chowdary</t>
  </si>
  <si>
    <t>sanjuchowdary80@gmail.com</t>
  </si>
  <si>
    <t>161FA04032</t>
  </si>
  <si>
    <t>KOTHAMASU VENKATA DIVYA SRI</t>
  </si>
  <si>
    <t>Sutherland</t>
  </si>
  <si>
    <t>Kothamasu Venkata Divya Sri</t>
  </si>
  <si>
    <t>divikothamasu@gmail.com</t>
  </si>
  <si>
    <t>161FA04033</t>
  </si>
  <si>
    <t>KOTI VENKATA SITA RAMA RAJU</t>
  </si>
  <si>
    <t>ramarajukotu54404@gmail.com</t>
  </si>
  <si>
    <t>161FA04034</t>
  </si>
  <si>
    <t>KOUTARAPU JITHENDRA</t>
  </si>
  <si>
    <t>jithu6.k@gmail.com</t>
  </si>
  <si>
    <t>161FA04035</t>
  </si>
  <si>
    <t>LAGADAPATI BHANU</t>
  </si>
  <si>
    <t>lagadapatibhanu999@gmail.com</t>
  </si>
  <si>
    <t>161FA04036</t>
  </si>
  <si>
    <t>LAKSHMISETTY ANAND</t>
  </si>
  <si>
    <t>anandjun9@gmail.com</t>
  </si>
  <si>
    <t>UNEMPOYED</t>
  </si>
  <si>
    <t>161FA04037</t>
  </si>
  <si>
    <t>MADDINENI NAVEEN KUMAR</t>
  </si>
  <si>
    <t>navink0070@gmail.com</t>
  </si>
  <si>
    <t>Syatems Engineer Trainee</t>
  </si>
  <si>
    <t>Mysore</t>
  </si>
  <si>
    <t>161FA04038</t>
  </si>
  <si>
    <t>MARAM.NAVYA SRI</t>
  </si>
  <si>
    <t>maramnavyasri@gmail.com</t>
  </si>
  <si>
    <t>161FA04039</t>
  </si>
  <si>
    <t>M V SIVAKUMAR</t>
  </si>
  <si>
    <t>marthasivakumar@gmail.com</t>
  </si>
  <si>
    <t>Associate software engineer</t>
  </si>
  <si>
    <t>Hexaware technologies limited</t>
  </si>
  <si>
    <t>161FA04041</t>
  </si>
  <si>
    <t>Nagumothu Aparna Sai</t>
  </si>
  <si>
    <t>appunagumothu@gmail.com</t>
  </si>
  <si>
    <t>161FA04042</t>
  </si>
  <si>
    <t>Nallamilli Sushma</t>
  </si>
  <si>
    <t>sushmareddy04042@gmail.com</t>
  </si>
  <si>
    <t>161FA04043</t>
  </si>
  <si>
    <t>NALLAMOTHU YESWANTH</t>
  </si>
  <si>
    <t>nallamothu.yeswanth@gmail.com</t>
  </si>
  <si>
    <t>161FA04044</t>
  </si>
  <si>
    <t>Nambula Padma</t>
  </si>
  <si>
    <t>nambulapadma15@gmail.com</t>
  </si>
  <si>
    <t>Advisor</t>
  </si>
  <si>
    <t>161FA04045</t>
  </si>
  <si>
    <t>NIMMAGADDA SANDEEP</t>
  </si>
  <si>
    <t>sandeepnimmagadda999@gmail.com</t>
  </si>
  <si>
    <t>GITAM</t>
  </si>
  <si>
    <t>HE-MBA-GITAM</t>
  </si>
  <si>
    <t>161FA04046</t>
  </si>
  <si>
    <t>Nomula Venkata Naveensai</t>
  </si>
  <si>
    <t>venkatanaveensai@gmail.com</t>
  </si>
  <si>
    <t>161FA04047</t>
  </si>
  <si>
    <t>Palyala Pavan Sri Datta</t>
  </si>
  <si>
    <t>pavanpalyala5@gmail.com</t>
  </si>
  <si>
    <t>Not yet located</t>
  </si>
  <si>
    <t>161FA04048</t>
  </si>
  <si>
    <t>Pamarthi Jotsna</t>
  </si>
  <si>
    <t>jotsnapamarthi9@gmail.com</t>
  </si>
  <si>
    <t>161FA04049</t>
  </si>
  <si>
    <t>PANTLA SUMALATHA</t>
  </si>
  <si>
    <t>sumasumalatha14@gmail.com</t>
  </si>
  <si>
    <t>ASST.SYSTEM ENGINEER</t>
  </si>
  <si>
    <t>161FA04050</t>
  </si>
  <si>
    <t>PATIBANDLA PRAVEEN</t>
  </si>
  <si>
    <t>praveenpatibandla50@gmail.com</t>
  </si>
  <si>
    <t>JOB SEARCHING</t>
  </si>
  <si>
    <t>161FA04051</t>
  </si>
  <si>
    <t>PERALA JAISWANTH</t>
  </si>
  <si>
    <t>jaiswanth.perala@gmail.com</t>
  </si>
  <si>
    <t>161FA04052</t>
  </si>
  <si>
    <t>PONNAM VENKATA NAGA MANI DEEPTHI</t>
  </si>
  <si>
    <t>Ponnamdeepthi6@gmail.com</t>
  </si>
  <si>
    <t>161FA04053</t>
  </si>
  <si>
    <t>RAJA LAKSHMI ANUSHA</t>
  </si>
  <si>
    <t>anusharaja2798@gmail.com</t>
  </si>
  <si>
    <t>161FA04054</t>
  </si>
  <si>
    <t>R MANIKANTA</t>
  </si>
  <si>
    <t>manikantaravella586@gmail.com</t>
  </si>
  <si>
    <t>161FA04055</t>
  </si>
  <si>
    <t>RAYAPROLU HARSHITHA</t>
  </si>
  <si>
    <t>harshirayaprolu@gmail.com</t>
  </si>
  <si>
    <t>161FA04056</t>
  </si>
  <si>
    <t>R GOPALA KRISHNA</t>
  </si>
  <si>
    <t>gopalkrishn1977@gmail.com</t>
  </si>
  <si>
    <t>161FA04057</t>
  </si>
  <si>
    <t>RISHABH DIXIT</t>
  </si>
  <si>
    <t>rd14288@gmail.com</t>
  </si>
  <si>
    <t>161FA04058</t>
  </si>
  <si>
    <t>Sajja Sri Sowmya</t>
  </si>
  <si>
    <t>sajjass98@gmail.com</t>
  </si>
  <si>
    <t>161FA04059</t>
  </si>
  <si>
    <t>Bhavani Sammeta</t>
  </si>
  <si>
    <t>bujji.blackberry@gmail.com</t>
  </si>
  <si>
    <t>161FA04060</t>
  </si>
  <si>
    <t>S Tharuni</t>
  </si>
  <si>
    <t>saranamtharuni1@gmail.com</t>
  </si>
  <si>
    <t>161FA04061</t>
  </si>
  <si>
    <t>S Murari Srinivas Sai</t>
  </si>
  <si>
    <t>murarisrinu69@gmail.com</t>
  </si>
  <si>
    <t>ASSOCIATE</t>
  </si>
  <si>
    <t>FACE EDUCATION PVT LTD</t>
  </si>
  <si>
    <t>161FA04062</t>
  </si>
  <si>
    <t>T. NAGAHARSHITHA</t>
  </si>
  <si>
    <t>harshithabhaskarrao@gmail.com</t>
  </si>
  <si>
    <t>CASHIER</t>
  </si>
  <si>
    <t>ADARSH BANK</t>
  </si>
  <si>
    <t>161FA04063</t>
  </si>
  <si>
    <t>Tadikonda Kavya Lakshmi Sudheera</t>
  </si>
  <si>
    <t>sudheera34@gmail.com</t>
  </si>
  <si>
    <t>161FA04064</t>
  </si>
  <si>
    <t>TUMATI HARSHA VARDHAN</t>
  </si>
  <si>
    <t>harshatumati4024@gmail.com</t>
  </si>
  <si>
    <t>161FA04065</t>
  </si>
  <si>
    <t>UGGE NAGA NANDINI</t>
  </si>
  <si>
    <t>nandininaga21@gmail.com</t>
  </si>
  <si>
    <t>161FA04066</t>
  </si>
  <si>
    <t>U.Sai Gayathri</t>
  </si>
  <si>
    <t>saigayathri.u@gmail.com</t>
  </si>
  <si>
    <t>161FA04067</t>
  </si>
  <si>
    <t>VALLABHANENI SOWMYA</t>
  </si>
  <si>
    <t>vallabanenisowmya1234@gmail.com</t>
  </si>
  <si>
    <t>161FA04068</t>
  </si>
  <si>
    <t>VEGULLA ARUN KUMAR</t>
  </si>
  <si>
    <t>vegullaarun@gmail.com</t>
  </si>
  <si>
    <t>161FA04069</t>
  </si>
  <si>
    <t>VENNAPUSA AKHIL REDDY</t>
  </si>
  <si>
    <t>akhilreddy2515@gmail.com</t>
  </si>
  <si>
    <t>161FA04070</t>
  </si>
  <si>
    <t>VURAKARANAM DIVYA SRI LALITHA</t>
  </si>
  <si>
    <t>vurakaranam1999@gmail.com</t>
  </si>
  <si>
    <t>161FA04071</t>
  </si>
  <si>
    <t>ANNE SAI TEJASWI</t>
  </si>
  <si>
    <t>tejaswitejhu17@gmail.com</t>
  </si>
  <si>
    <t>161FA04072</t>
  </si>
  <si>
    <t>Dilip Kumar Athmakuri</t>
  </si>
  <si>
    <t>dilipkumarathmakuri13@gmail.com</t>
  </si>
  <si>
    <t>SOFTWARE TRAINEE</t>
  </si>
  <si>
    <t>QUADRANT RESOURCESPVTLTD</t>
  </si>
  <si>
    <t>161FA04073</t>
  </si>
  <si>
    <t>Sai Kumar Reddy.Attunuri</t>
  </si>
  <si>
    <t>askr4073@gmail.com</t>
  </si>
  <si>
    <t>161FA04074</t>
  </si>
  <si>
    <t>Ramyasri.Bagam</t>
  </si>
  <si>
    <t>bagam.ramyasri@gmail.com</t>
  </si>
  <si>
    <t>161FA04075</t>
  </si>
  <si>
    <t>BALA NIRANJAN REDDY</t>
  </si>
  <si>
    <t>niranjanbala25@gmail.com</t>
  </si>
  <si>
    <t>161FA04076</t>
  </si>
  <si>
    <t>BANDLAMUDI VENKATA SIVA NAGA GOPI</t>
  </si>
  <si>
    <t>bvsngopi@gmail.com</t>
  </si>
  <si>
    <t>WESTERNSHPPING</t>
  </si>
  <si>
    <t>GUJARAT</t>
  </si>
  <si>
    <t>161FA04077</t>
  </si>
  <si>
    <t>Bhogi Sasipriya</t>
  </si>
  <si>
    <t>sasipriyabhogi@gmail.com</t>
  </si>
  <si>
    <t>161FA04078</t>
  </si>
  <si>
    <t>BOYINA PRAKASH VARDHAN</t>
  </si>
  <si>
    <t>prakashvardhan92@gmail.com</t>
  </si>
  <si>
    <t>161FA04079</t>
  </si>
  <si>
    <t>Himaja Cherukuri</t>
  </si>
  <si>
    <t>cherukurisrkh@gmail.com</t>
  </si>
  <si>
    <t>161FA04082</t>
  </si>
  <si>
    <t>CHITTURI ROHITH</t>
  </si>
  <si>
    <t>crohith6@gmail.com</t>
  </si>
  <si>
    <t>ADVISOR</t>
  </si>
  <si>
    <t>CONCENTRIX</t>
  </si>
  <si>
    <t>161FA04083</t>
  </si>
  <si>
    <t>Laharika Gajjala</t>
  </si>
  <si>
    <t>laharika.gajjala10@gmail.com</t>
  </si>
  <si>
    <t>161FA04084</t>
  </si>
  <si>
    <t>GUNTUPALLI LAKSHMI TEJESWANI</t>
  </si>
  <si>
    <t>tejaswiguntupalli84@gmail.com</t>
  </si>
  <si>
    <t>161FA04085</t>
  </si>
  <si>
    <t>IPPALA RAGHAVA</t>
  </si>
  <si>
    <t>ippala.raghava@gmail.com</t>
  </si>
  <si>
    <t>MARKETING</t>
  </si>
  <si>
    <t>HE</t>
  </si>
  <si>
    <t>161FA04086</t>
  </si>
  <si>
    <t>K NAVYA BHAVANA</t>
  </si>
  <si>
    <t>navyak2318@gmail.com</t>
  </si>
  <si>
    <t>centennialcollege</t>
  </si>
  <si>
    <t>HE-CANADA</t>
  </si>
  <si>
    <t>161FA04087</t>
  </si>
  <si>
    <t>KATURI SRI SANDEEP</t>
  </si>
  <si>
    <t>sandeepkaturi007@gmail.com</t>
  </si>
  <si>
    <t>161FA04088</t>
  </si>
  <si>
    <t>KAJJAM SRISWETHA</t>
  </si>
  <si>
    <t>swethakajjam@gmail.com</t>
  </si>
  <si>
    <t>ASSOC.SOFTWARE ENGINEER</t>
  </si>
  <si>
    <t>161FA04089</t>
  </si>
  <si>
    <t>K. Bala subramanyam</t>
  </si>
  <si>
    <t>k.b.s.chowdary89@gmail.com</t>
  </si>
  <si>
    <t>161FA04090</t>
  </si>
  <si>
    <t>K . PURNA CHANDRA SEKHAR</t>
  </si>
  <si>
    <t>kpcs857@gmail.com</t>
  </si>
  <si>
    <t>161FA04091</t>
  </si>
  <si>
    <t>KAPIRI PRUDHVI RAJ</t>
  </si>
  <si>
    <t>prudhvirajkapiri004@gmail.com</t>
  </si>
  <si>
    <t>161FA04092</t>
  </si>
  <si>
    <t>K VENKATA AJAY</t>
  </si>
  <si>
    <t>ajaychowdary554@gmail.com</t>
  </si>
  <si>
    <t>161FA04093</t>
  </si>
  <si>
    <t>KARUNYESWARI SAGARIKA THUMMALA</t>
  </si>
  <si>
    <t>tksagarika@gmail.com</t>
  </si>
  <si>
    <t>161FA04094</t>
  </si>
  <si>
    <t>Sahithi kashetty</t>
  </si>
  <si>
    <t>sahithi.kashetty113@gmail.com</t>
  </si>
  <si>
    <t>161FA04095</t>
  </si>
  <si>
    <t>KOLLI BHARAT REEDY</t>
  </si>
  <si>
    <t>161FA04096</t>
  </si>
  <si>
    <t>K. Bhuvaneswari</t>
  </si>
  <si>
    <t>bhuvaneswarikonakanchi@gmail.com</t>
  </si>
  <si>
    <t>System Engineer Trainee</t>
  </si>
  <si>
    <t>161FA04097</t>
  </si>
  <si>
    <t>KONDAPANENI LAKSHMI POOJITHA</t>
  </si>
  <si>
    <t>kondapanenipoojitha@gmail.com</t>
  </si>
  <si>
    <t>Assistant System Engineer Trainee</t>
  </si>
  <si>
    <t>161FA04098</t>
  </si>
  <si>
    <t>KOTA BHAGYA SREE</t>
  </si>
  <si>
    <t>kotabhagyasree@gmail.com</t>
  </si>
  <si>
    <t>Assistant System Engnieer Trainee</t>
  </si>
  <si>
    <t>161FA04099</t>
  </si>
  <si>
    <t>Kota Gayatri priyanka</t>
  </si>
  <si>
    <t>priyanka.kota1999@gmail.com</t>
  </si>
  <si>
    <t>161FA04100</t>
  </si>
  <si>
    <t>KUNAPAREDDY SAI RISHITHA</t>
  </si>
  <si>
    <t>ksairishitha19999@gmail.com</t>
  </si>
  <si>
    <t>161FA04101</t>
  </si>
  <si>
    <t>MADDIPATI MOHAN VEERA VENKATA DURGA PRAVEEN</t>
  </si>
  <si>
    <t>mohanmaddipati1094@gmail.com</t>
  </si>
  <si>
    <t>Looking a Job</t>
  </si>
  <si>
    <t>161FA04102</t>
  </si>
  <si>
    <t>MADDULA PURNA SAI MANIKANTA</t>
  </si>
  <si>
    <t>maddulasai2@gmail.com</t>
  </si>
  <si>
    <t>161FA04103</t>
  </si>
  <si>
    <t>MALLAMPALLI MADHAVI</t>
  </si>
  <si>
    <t>madhavimaha22@gmail.com</t>
  </si>
  <si>
    <t>161FA04104</t>
  </si>
  <si>
    <t>MEESALA RAHUL</t>
  </si>
  <si>
    <t>mesalarahul19@gmail.com</t>
  </si>
  <si>
    <t>161FA04105</t>
  </si>
  <si>
    <t>MOHAMMED RAFI</t>
  </si>
  <si>
    <t>mdraffi1999@gmail.com</t>
  </si>
  <si>
    <t>Not yet Placed</t>
  </si>
  <si>
    <t>161FA04106</t>
  </si>
  <si>
    <t>MUVVA NIKHITA</t>
  </si>
  <si>
    <t>muvvanikhita@gmail.com</t>
  </si>
  <si>
    <t>161FA04107</t>
  </si>
  <si>
    <t>NAGA SAI SARANYA YADLAPALLI</t>
  </si>
  <si>
    <t>saranyayadlapalli@gmail.com</t>
  </si>
  <si>
    <t>M.S</t>
  </si>
  <si>
    <t>HE-GRE</t>
  </si>
  <si>
    <t>161FA04108</t>
  </si>
  <si>
    <t>NALAM PARIMALA SAI MEGHANA</t>
  </si>
  <si>
    <t>nalammeghana1234@gmail.com</t>
  </si>
  <si>
    <t>Asso. Software Eng.</t>
  </si>
  <si>
    <t>Legato</t>
  </si>
  <si>
    <t>OL-Agreement</t>
  </si>
  <si>
    <t>161FA04109</t>
  </si>
  <si>
    <t>NALLAGORLA PAVANI</t>
  </si>
  <si>
    <t>pavaninallagorla1997@gmail.com</t>
  </si>
  <si>
    <t>trianz</t>
  </si>
  <si>
    <t>161FA04110</t>
  </si>
  <si>
    <t>Manoj Bhaskar Nandamuri</t>
  </si>
  <si>
    <t>manojnandamuri2@gmail.com</t>
  </si>
  <si>
    <t>161FA04111</t>
  </si>
  <si>
    <t>SUDHEER KUMAR NANDAVARAM</t>
  </si>
  <si>
    <t>sudheerk8555@gmail.com</t>
  </si>
  <si>
    <t>161FA04112</t>
  </si>
  <si>
    <t>P. Anusha</t>
  </si>
  <si>
    <t>anushapadala198@gmail.com</t>
  </si>
  <si>
    <t>HarTech</t>
  </si>
  <si>
    <t>161FA04113</t>
  </si>
  <si>
    <t>PADAVALA HARIKA</t>
  </si>
  <si>
    <t>pharika23@gmail.com</t>
  </si>
  <si>
    <t>161FA04114</t>
  </si>
  <si>
    <t>PALADUGULA VIVEK</t>
  </si>
  <si>
    <t>vivek.paladugula58@gmail.com</t>
  </si>
  <si>
    <t>AWS Engineer</t>
  </si>
  <si>
    <t>9logic tech</t>
  </si>
  <si>
    <t>161FA04115</t>
  </si>
  <si>
    <t>PARUCHURI JYOTHIRMAI</t>
  </si>
  <si>
    <t>parjy99@gmail.com</t>
  </si>
  <si>
    <t>161FA04116</t>
  </si>
  <si>
    <t>PARVATHANENI GANESH</t>
  </si>
  <si>
    <t>parvathaneniganesh121@gmail.com</t>
  </si>
  <si>
    <t>161FA04117</t>
  </si>
  <si>
    <t>PATHAN THASLEEMAMOBEEN</t>
  </si>
  <si>
    <t>pathanthasleemakhan@gmail.com</t>
  </si>
  <si>
    <t>161FA04118</t>
  </si>
  <si>
    <t>PATLOLLA JEEVAN REDDY</t>
  </si>
  <si>
    <t>jeevanreddi9515@gmail.com</t>
  </si>
  <si>
    <t>161FA04119</t>
  </si>
  <si>
    <t>PEESAPATI SOWMYA SRI LAKSHMI</t>
  </si>
  <si>
    <t>sowmyasree02@gmail.com</t>
  </si>
  <si>
    <t>161FA04120</t>
  </si>
  <si>
    <t>PERISETTY SRI SAI LAKSHMI RAMYA</t>
  </si>
  <si>
    <t>srisailakshmiramya@gmail.com</t>
  </si>
  <si>
    <t>161FA04121</t>
  </si>
  <si>
    <t>PIDIKITI SRAVANTHI</t>
  </si>
  <si>
    <t>sravanthi.pidikiti03@gmail.com</t>
  </si>
  <si>
    <t>161FA04122</t>
  </si>
  <si>
    <t>Pinninti Neelima</t>
  </si>
  <si>
    <t>neelimapinninti369@gmail.com</t>
  </si>
  <si>
    <t>161FA04123</t>
  </si>
  <si>
    <t>PONNADA VENKATA RAVI TEJA</t>
  </si>
  <si>
    <t>venkeyponnada99@gmail.com</t>
  </si>
  <si>
    <t>161FA04124</t>
  </si>
  <si>
    <t>Nagamani Ponnuru</t>
  </si>
  <si>
    <t>nagamaniponnuru8@gmail.com</t>
  </si>
  <si>
    <t>161FA04125</t>
  </si>
  <si>
    <t>POONDOTA SAI SUMANTH</t>
  </si>
  <si>
    <t>Celveland state University</t>
  </si>
  <si>
    <t>HE-US</t>
  </si>
  <si>
    <t>161FA04126</t>
  </si>
  <si>
    <t>REDDY DEVI SOWMYA</t>
  </si>
  <si>
    <t>sowmyareddy.vss@gmail.com</t>
  </si>
  <si>
    <t>Hexaware</t>
  </si>
  <si>
    <t>161FA04127</t>
  </si>
  <si>
    <t>S.HEMA RAVI TEJA</t>
  </si>
  <si>
    <t>tejasrisunkara10@gmail.com</t>
  </si>
  <si>
    <t>161FA04128</t>
  </si>
  <si>
    <t>SANAGAVARAPU GAYATHRI</t>
  </si>
  <si>
    <t>gayatrisdoll@gmail.com</t>
  </si>
  <si>
    <t>161FA04129</t>
  </si>
  <si>
    <t>SHAIK AHMAD ALISHA</t>
  </si>
  <si>
    <t>shaikahmadali85@gmail.com</t>
  </si>
  <si>
    <t>161FA04130</t>
  </si>
  <si>
    <t>Shaik.UmanSajida</t>
  </si>
  <si>
    <t>umansajida93@gmail.com</t>
  </si>
  <si>
    <t>161FA04132</t>
  </si>
  <si>
    <t>TADEPALLI MOUNISHA</t>
  </si>
  <si>
    <t>mounisha.tadepalli@gmail.com</t>
  </si>
  <si>
    <t>161FA04133</t>
  </si>
  <si>
    <t>Thokala Nagalakshmi</t>
  </si>
  <si>
    <t>lakshmilucky8888t@gmail.com</t>
  </si>
  <si>
    <t>161FA04134</t>
  </si>
  <si>
    <t>THOTAKURA SWAPNA</t>
  </si>
  <si>
    <t>swapnathotakura02@gmail.com</t>
  </si>
  <si>
    <t>161FA04135</t>
  </si>
  <si>
    <t>BHAVYA</t>
  </si>
  <si>
    <t>tbhavyachandana@gmail.com</t>
  </si>
  <si>
    <t>161FA04136</t>
  </si>
  <si>
    <t>VATTI INNAREDDY</t>
  </si>
  <si>
    <t>innareddy.batti.7@gmail.com</t>
  </si>
  <si>
    <t>California State University</t>
  </si>
  <si>
    <t>161FA04137</t>
  </si>
  <si>
    <t>VENNA SARATH CHANDRA REDDY</t>
  </si>
  <si>
    <t>sarathchandra860@gmail.com</t>
  </si>
  <si>
    <t>161FA04138</t>
  </si>
  <si>
    <t>Lakshmi v</t>
  </si>
  <si>
    <t>lakshmilucky9992@gmail.com</t>
  </si>
  <si>
    <t>161FA04139</t>
  </si>
  <si>
    <t>VUYYURU LAKSHMI VENKATESH</t>
  </si>
  <si>
    <t>vuyyuruvenkat7@gmail.com</t>
  </si>
  <si>
    <t>Not yet placed</t>
  </si>
  <si>
    <t>161FA04141</t>
  </si>
  <si>
    <t>AALLA SRIJA</t>
  </si>
  <si>
    <t>srijachowdaryaalla@gmail.com</t>
  </si>
  <si>
    <t>161FA04142</t>
  </si>
  <si>
    <t>Ashasree</t>
  </si>
  <si>
    <t>ashasreealapati@gmail.com</t>
  </si>
  <si>
    <t>Integra</t>
  </si>
  <si>
    <t>161FA04143</t>
  </si>
  <si>
    <t>Aparna Naik</t>
  </si>
  <si>
    <t>aparnanaik.ylp@gmail.com</t>
  </si>
  <si>
    <t>161FA04144</t>
  </si>
  <si>
    <t>ARUMALLA KEERTHIREDDY</t>
  </si>
  <si>
    <t>keerthiarumalla@gmail.com</t>
  </si>
  <si>
    <t>KANTAR</t>
  </si>
  <si>
    <t>161FA04145</t>
  </si>
  <si>
    <t>BHIMAVARAPU SAITINESH</t>
  </si>
  <si>
    <t>Saitineshb1999@gmail.com</t>
  </si>
  <si>
    <t>waiting for call letter</t>
  </si>
  <si>
    <t>161FA04146</t>
  </si>
  <si>
    <t>BOLISETTY NAGA VASANTHI</t>
  </si>
  <si>
    <t>vasanthibolisetty@gmail.com</t>
  </si>
  <si>
    <t>161FA04147</t>
  </si>
  <si>
    <t>BUKKURU VENKATA SRAVAN</t>
  </si>
  <si>
    <t>sravanbukkuru@gmail.com</t>
  </si>
  <si>
    <t>161FA04149</t>
  </si>
  <si>
    <t>CHETI AJAY RAJ</t>
  </si>
  <si>
    <t>Chetiajayraj@gmail.com</t>
  </si>
  <si>
    <t>161FA04150</t>
  </si>
  <si>
    <t>CHINKA DILEEP KUMAR</t>
  </si>
  <si>
    <t>dileepkumar.ch12@gmail.com</t>
  </si>
  <si>
    <t>RAAM GROUP</t>
  </si>
  <si>
    <t>161FA04152</t>
  </si>
  <si>
    <t>Mahesh Babu Daggupati</t>
  </si>
  <si>
    <t>daggupatimahesh291@gmail.com</t>
  </si>
  <si>
    <t>recieved offer letter, waiting for call letter</t>
  </si>
  <si>
    <t>161FA04153</t>
  </si>
  <si>
    <t>GOGIREDDY HARIPRIYA</t>
  </si>
  <si>
    <t>haripriya208g@gmail.com</t>
  </si>
  <si>
    <t>A-S-E Trainee</t>
  </si>
  <si>
    <t>161FA04154</t>
  </si>
  <si>
    <t>NAVYA GONNURU</t>
  </si>
  <si>
    <t>navyagonnuru3949@gmail.com</t>
  </si>
  <si>
    <t>161FA04155</t>
  </si>
  <si>
    <t>gonugunta SaiLekha</t>
  </si>
  <si>
    <t>lekhagonugunta@gmail.com</t>
  </si>
  <si>
    <t>searching for job</t>
  </si>
  <si>
    <t>161FA04156</t>
  </si>
  <si>
    <t>GORANTLA VYSHNAVIDEVI</t>
  </si>
  <si>
    <t>gvyshnavi99@gmail.com</t>
  </si>
  <si>
    <t>PGDM</t>
  </si>
  <si>
    <t>HE-PGDM</t>
  </si>
  <si>
    <t>161FA04157</t>
  </si>
  <si>
    <t>Gosula Durga</t>
  </si>
  <si>
    <t>durga.gosula1999@gmail.com</t>
  </si>
  <si>
    <t>161FA04158</t>
  </si>
  <si>
    <t>Anil Kumar Guntha</t>
  </si>
  <si>
    <t>anil.guntha461@gmail.com</t>
  </si>
  <si>
    <t>161FA04159</t>
  </si>
  <si>
    <t>GUNTURu DHARANI</t>
  </si>
  <si>
    <t>dharani.gunturu@gmail.com</t>
  </si>
  <si>
    <t>Application development Asso.</t>
  </si>
  <si>
    <t>161FA04160</t>
  </si>
  <si>
    <t>Harsh Gautam</t>
  </si>
  <si>
    <t>gautiharsh55@gmail.com</t>
  </si>
  <si>
    <t>161FA04161</t>
  </si>
  <si>
    <t>HEMANTH MORU</t>
  </si>
  <si>
    <t>hemanthmoru66@gmail.com</t>
  </si>
  <si>
    <t>planning for higher education</t>
  </si>
  <si>
    <t>161FA04162</t>
  </si>
  <si>
    <t>Inturi.Maanasa</t>
  </si>
  <si>
    <t>maanasa.inturi@gmail.com</t>
  </si>
  <si>
    <t>161FA04163</t>
  </si>
  <si>
    <t>ISIREDDY PRASANNA REDDY</t>
  </si>
  <si>
    <t>iprasannareddy20@gmail.com</t>
  </si>
  <si>
    <t>MyAnatomy</t>
  </si>
  <si>
    <t>161FA04164</t>
  </si>
  <si>
    <t>Jammigumpula Yamini Lakshmi Durga</t>
  </si>
  <si>
    <t>durga98jammigumpula@gmail</t>
  </si>
  <si>
    <t>INFOSIS</t>
  </si>
  <si>
    <t>161FA04165</t>
  </si>
  <si>
    <t>K SIVA SAI MANIKANTA</t>
  </si>
  <si>
    <t>manikantakoripalli123@gmail.com</t>
  </si>
  <si>
    <t>161FA04166</t>
  </si>
  <si>
    <t>KANCHARLA RAHUL</t>
  </si>
  <si>
    <t>rahulkancharla369@gmail.com</t>
  </si>
  <si>
    <t>161FA04167</t>
  </si>
  <si>
    <t>KANDUKURI YASWANTH KALYAN</t>
  </si>
  <si>
    <t>yaswanthkandukuri725@gmail.com</t>
  </si>
  <si>
    <t>161FA04168</t>
  </si>
  <si>
    <t>KANTAMANENI JAHNAVI</t>
  </si>
  <si>
    <t>jahnavi999k@gmail.com</t>
  </si>
  <si>
    <t>161FA04169</t>
  </si>
  <si>
    <t>Kollimarla Lakshmi Sravya</t>
  </si>
  <si>
    <t>lakshmisravya116@gmail.com</t>
  </si>
  <si>
    <t>161FA04170</t>
  </si>
  <si>
    <t>KOLLIPARA NAGA RAJASRI INDRANI</t>
  </si>
  <si>
    <t>kindrani79@gmail.com</t>
  </si>
  <si>
    <t>161FA04171</t>
  </si>
  <si>
    <t>KOMMINENI JAGADEESH KUMAR</t>
  </si>
  <si>
    <t>kjkumar985@gmail.com</t>
  </si>
  <si>
    <t>161FA04172</t>
  </si>
  <si>
    <t>MOHIT REDDY KONDAMADUGULA</t>
  </si>
  <si>
    <t>kmohit4172@gmail.com</t>
  </si>
  <si>
    <t>waiting for TCS joining letter</t>
  </si>
  <si>
    <t>161FA04173</t>
  </si>
  <si>
    <t>KOPPARAPU VENKATA LAKSHMI SATYA SAI</t>
  </si>
  <si>
    <t>ksatyasai1963@gmail.com</t>
  </si>
  <si>
    <t>Tech Mahindra</t>
  </si>
  <si>
    <t>161FA04174</t>
  </si>
  <si>
    <t>KORRAPATI SANTHISREE</t>
  </si>
  <si>
    <t>Santhisreekorrapati@gmail.com</t>
  </si>
  <si>
    <t>161FA04175</t>
  </si>
  <si>
    <t>KOVVURI SMC AMMIRENDRA REDDY</t>
  </si>
  <si>
    <t>ammirendrareddy@gmail.com</t>
  </si>
  <si>
    <t>161FA04176</t>
  </si>
  <si>
    <t>K Sai Swarna</t>
  </si>
  <si>
    <t>swarnakundula196@gmail.com</t>
  </si>
  <si>
    <t>161FA04177</t>
  </si>
  <si>
    <t>MADALA HARIKRISHNA</t>
  </si>
  <si>
    <t>harihari2718@gmail.com</t>
  </si>
  <si>
    <t>planning for higher educations</t>
  </si>
  <si>
    <t>MSc</t>
  </si>
  <si>
    <t>University of East London</t>
  </si>
  <si>
    <t>161FA04178</t>
  </si>
  <si>
    <t>MAHABOOB SURAJ KHAN</t>
  </si>
  <si>
    <t>surajnew007@gmail.com</t>
  </si>
  <si>
    <t>project engineer</t>
  </si>
  <si>
    <t>161FA04179</t>
  </si>
  <si>
    <t>M.VAMSINAGATEJA</t>
  </si>
  <si>
    <t>kvamsi522@gmail.com</t>
  </si>
  <si>
    <t>161FA04180</t>
  </si>
  <si>
    <t>M.Geethanjali</t>
  </si>
  <si>
    <t>geethamuppuri@gmail.com</t>
  </si>
  <si>
    <t>161FA04182</t>
  </si>
  <si>
    <t>Navyasri Nalla</t>
  </si>
  <si>
    <t>navyasri.nalla27@gmail.com</t>
  </si>
  <si>
    <t>161FA04183</t>
  </si>
  <si>
    <t>NAMANA NIKHIL KUMAR</t>
  </si>
  <si>
    <t>nikhilkumarnamana@gmail.com</t>
  </si>
  <si>
    <t>161FA04184</t>
  </si>
  <si>
    <t>Rangalakshmi.N</t>
  </si>
  <si>
    <t>narapuramlakshmi97@gmail.com</t>
  </si>
  <si>
    <t>161FA04185</t>
  </si>
  <si>
    <t>NELLURI ROHITH KUMAR</t>
  </si>
  <si>
    <t>rohithkumarnelluri99@gmail.com</t>
  </si>
  <si>
    <t>not responded</t>
  </si>
  <si>
    <t>161FA04187</t>
  </si>
  <si>
    <t>PEMMASANI JAYA KRISHNA</t>
  </si>
  <si>
    <t>psivajayakrishna97@gmail.com</t>
  </si>
  <si>
    <t>Asso. System Eng.</t>
  </si>
  <si>
    <t>161FA04188</t>
  </si>
  <si>
    <t>Ramadugula Venkata Naga Sowjanya</t>
  </si>
  <si>
    <t>ramadugula.sowjanya@gmail.com</t>
  </si>
  <si>
    <t>161FA04189</t>
  </si>
  <si>
    <t>Ravikrindi Swathi</t>
  </si>
  <si>
    <t>ravikrindiswathi@gmail.com</t>
  </si>
  <si>
    <t>161FA04190</t>
  </si>
  <si>
    <t>RENDLA MANIKANTA</t>
  </si>
  <si>
    <t>manikantamani6816@gmail.com</t>
  </si>
  <si>
    <t>nalsoft</t>
  </si>
  <si>
    <t>161FA04191</t>
  </si>
  <si>
    <t>SRIDEVI.SALADI</t>
  </si>
  <si>
    <t>sridevisaladi2202@gmail.com</t>
  </si>
  <si>
    <t>161FA04192</t>
  </si>
  <si>
    <t>SANKA HIMA NAGA VYSHNAVI</t>
  </si>
  <si>
    <t>vyshnavisanka966@gmail.com</t>
  </si>
  <si>
    <t>TCS selected</t>
  </si>
  <si>
    <t>161FA04193</t>
  </si>
  <si>
    <t>S.VENKATA GANESH</t>
  </si>
  <si>
    <t>venkataganesh1423@gmail.com</t>
  </si>
  <si>
    <t>161FA04194</t>
  </si>
  <si>
    <t>SHAIK ILYAS</t>
  </si>
  <si>
    <t>shaikilyas194@gmail.com</t>
  </si>
  <si>
    <t>trying job</t>
  </si>
  <si>
    <t>161FA04195</t>
  </si>
  <si>
    <t>SHAIK NAGUR SHAREEF</t>
  </si>
  <si>
    <t>shaiknagurshareef6@gmail.com</t>
  </si>
  <si>
    <t>Asst System Engineer</t>
  </si>
  <si>
    <t>161FA04196</t>
  </si>
  <si>
    <t>SHAIK RESHMA</t>
  </si>
  <si>
    <t>reshmazoyashaik786@gmail.com</t>
  </si>
  <si>
    <t>trying Job</t>
  </si>
  <si>
    <t>UNEMPLOYED-MARRIED</t>
  </si>
  <si>
    <t>161FA04197</t>
  </si>
  <si>
    <t>SHAIK SHARMILA</t>
  </si>
  <si>
    <t>sharmilashaik745@gmail.com</t>
  </si>
  <si>
    <t>161FA04198</t>
  </si>
  <si>
    <t>SURYADEVARA SESHA MEGHANA</t>
  </si>
  <si>
    <t>ssmeghana98@gmail.com</t>
  </si>
  <si>
    <t>161FA04199</t>
  </si>
  <si>
    <t>TADEPALLI TULASI SIVA RAJYA LAKSHMI</t>
  </si>
  <si>
    <t>tulasitadepalli555@gmail.com</t>
  </si>
  <si>
    <t>infosys</t>
  </si>
  <si>
    <t>bangalore</t>
  </si>
  <si>
    <t>161FA04200</t>
  </si>
  <si>
    <t>Telanakula Sri Hasa</t>
  </si>
  <si>
    <t>srihasa2016@gmail.com</t>
  </si>
  <si>
    <t>161FA04201</t>
  </si>
  <si>
    <t>Upputuri Rajyalakshmipriyanka</t>
  </si>
  <si>
    <t>priyankaupputuri151098@gmail.com</t>
  </si>
  <si>
    <t>hcl</t>
  </si>
  <si>
    <t>161FA04203</t>
  </si>
  <si>
    <t>VARANASI ARAVIND</t>
  </si>
  <si>
    <t>varanasiaravind455@gmail.com</t>
  </si>
  <si>
    <t>software trainee</t>
  </si>
  <si>
    <t>161FA04204</t>
  </si>
  <si>
    <t>Gayathri Vasireddi</t>
  </si>
  <si>
    <t>gayathrivasireddi@gmail.com</t>
  </si>
  <si>
    <t>161FA04205</t>
  </si>
  <si>
    <t>Nagendra satya Chowdary</t>
  </si>
  <si>
    <t>satyachowdary222@gmail.com</t>
  </si>
  <si>
    <t>161FA04206</t>
  </si>
  <si>
    <t>VENKANNA CHOWDARY GEDA</t>
  </si>
  <si>
    <t>venkannachowdary93@gmail.com</t>
  </si>
  <si>
    <t>UNEMPLOYED</t>
  </si>
  <si>
    <t>161FA04207</t>
  </si>
  <si>
    <t>VIKRAM NIHARIKA</t>
  </si>
  <si>
    <t>161FA04208</t>
  </si>
  <si>
    <t>Ashok kumar Vutla</t>
  </si>
  <si>
    <t>ashokkumarvutla@gmail.com</t>
  </si>
  <si>
    <t>161FA04209</t>
  </si>
  <si>
    <t>Varshitha Yalakaturi</t>
  </si>
  <si>
    <t>varshitha.yalakaturi@gmail.com</t>
  </si>
  <si>
    <t>Northumbria University</t>
  </si>
  <si>
    <t>161FA04210</t>
  </si>
  <si>
    <t>YEDDANAPUDI VISHNU ROOP</t>
  </si>
  <si>
    <t>yvishnuroop@gmail.com</t>
  </si>
  <si>
    <t>161FA04211</t>
  </si>
  <si>
    <t>Adigopula Roja Ramani</t>
  </si>
  <si>
    <t>rojaramani1304@gmail.com</t>
  </si>
  <si>
    <t>161FA04212</t>
  </si>
  <si>
    <t>Alapati Jahnavi Chowdary</t>
  </si>
  <si>
    <t>Jahnavialapati.5@gmail.com</t>
  </si>
  <si>
    <t>161FA04213</t>
  </si>
  <si>
    <t>ALAVALA CHAITANYA</t>
  </si>
  <si>
    <t>chaitanya.alavala175@gmail.com</t>
  </si>
  <si>
    <t>ibm</t>
  </si>
  <si>
    <t>161FA04214</t>
  </si>
  <si>
    <t>ANNE NAGA SRI SAI KIRAN</t>
  </si>
  <si>
    <t>saikirananne1998@gmail.com</t>
  </si>
  <si>
    <t>asst system engineer</t>
  </si>
  <si>
    <t>161FA04215</t>
  </si>
  <si>
    <t>ARAVAPALLI VENKATA NAGA RATNA BHAVYA SRI</t>
  </si>
  <si>
    <t>slvsbhavyasri@gmail.com</t>
  </si>
  <si>
    <t>161FA04216</t>
  </si>
  <si>
    <t>BATHULA PRANEETH KUMAR</t>
  </si>
  <si>
    <t>pk891939@gmail.com</t>
  </si>
  <si>
    <t>161FA04217</t>
  </si>
  <si>
    <t>BODAPATI RAMA VENKATA SUBBA RAO</t>
  </si>
  <si>
    <t>subbaraobodapati549@gmail.com</t>
  </si>
  <si>
    <t>161FA04218</t>
  </si>
  <si>
    <t>BODDAPATI LAKSHMAREDDY</t>
  </si>
  <si>
    <t>lakshmareddy038@gmail.com</t>
  </si>
  <si>
    <t>161FA04219</t>
  </si>
  <si>
    <t>Bolisetty Poojitha Rani</t>
  </si>
  <si>
    <t>bolisettypoojitha@gmail.com</t>
  </si>
  <si>
    <t>161FA04221</t>
  </si>
  <si>
    <t>CH SRI HARSHA</t>
  </si>
  <si>
    <t>chusri211098@gmail.com</t>
  </si>
  <si>
    <t>161FA04222</t>
  </si>
  <si>
    <t>Chukkapalli Mounika</t>
  </si>
  <si>
    <t>mounicachukkapalli@gmail.com</t>
  </si>
  <si>
    <t>161FA04223</t>
  </si>
  <si>
    <t>EMANI SAI CHETHAN REDDY</t>
  </si>
  <si>
    <t>7saichetanreddy.emani@gmail.com</t>
  </si>
  <si>
    <t>161FA04224</t>
  </si>
  <si>
    <t>Fazalur Rahaman Syed</t>
  </si>
  <si>
    <t>fazalur.sfr@gmail.com</t>
  </si>
  <si>
    <t>TCS SELECTED</t>
  </si>
  <si>
    <t>161FA04225</t>
  </si>
  <si>
    <t>GATUPALLI GOPI KRISHNA</t>
  </si>
  <si>
    <t>gopikrishnaguttapalli@gmail.com</t>
  </si>
  <si>
    <t>161FA04226</t>
  </si>
  <si>
    <t>GORIPATI VENKATA SIRI</t>
  </si>
  <si>
    <t>Vsiri.gorrepati@gmail.com</t>
  </si>
  <si>
    <t>asst system Engineer</t>
  </si>
  <si>
    <t>161FA04227</t>
  </si>
  <si>
    <t>Gunnam Srilakshmi</t>
  </si>
  <si>
    <t>gunnam98srilakshmi@gmail.com</t>
  </si>
  <si>
    <t>161FA04228</t>
  </si>
  <si>
    <t>GURINDAPALLI PRIYANKA</t>
  </si>
  <si>
    <t>priyankagurindapalli248@gmail.com</t>
  </si>
  <si>
    <t>161FA04229</t>
  </si>
  <si>
    <t>JAMMIGUMPULA SAI KRISHNA</t>
  </si>
  <si>
    <t>Saikrishnachowdary4229@gmail.com</t>
  </si>
  <si>
    <t>161FA04230</t>
  </si>
  <si>
    <t>KAKARLA NAVEEN</t>
  </si>
  <si>
    <t>naveenkakarla8@gmail.com</t>
  </si>
  <si>
    <t>TRYING JOB</t>
  </si>
  <si>
    <t>161FA04231</t>
  </si>
  <si>
    <t>KANDHAGATLA LV NARSIMHA MANIKANTA</t>
  </si>
  <si>
    <t>ayyappa4231@gmail.com</t>
  </si>
  <si>
    <t>161FA04232</t>
  </si>
  <si>
    <t>KANDIMALLA VAMSI KRISHNA</t>
  </si>
  <si>
    <t>krishnavamsikandimalla@gmail.com</t>
  </si>
  <si>
    <t>161FA04233</t>
  </si>
  <si>
    <t>Kolla Kavya</t>
  </si>
  <si>
    <t>kolla.kavya1012@gmail.com</t>
  </si>
  <si>
    <t>161FA04234</t>
  </si>
  <si>
    <t>KOLLA NAGA SUDHEER KUMAR</t>
  </si>
  <si>
    <t>ksudheerkumar98@gmail.com</t>
  </si>
  <si>
    <t>System Eng.</t>
  </si>
  <si>
    <t>161FA04235</t>
  </si>
  <si>
    <t>KOLLE ANIL KUMAR</t>
  </si>
  <si>
    <t>kolleanilkumar124@gmail.com</t>
  </si>
  <si>
    <t>161FA04236</t>
  </si>
  <si>
    <t>KONGARA HARI PRIYA</t>
  </si>
  <si>
    <t>kongaraharipriya27@gmail.com</t>
  </si>
  <si>
    <t>CONCENTRIX SELECTED</t>
  </si>
  <si>
    <t>161FA04237</t>
  </si>
  <si>
    <t>KONIJETI VEERA VENKATA LAKSHMI SUSHMA</t>
  </si>
  <si>
    <t>sushmakonijeti9@gmail.com</t>
  </si>
  <si>
    <t>161FA04238</t>
  </si>
  <si>
    <t>KOTA SESHA SREE VYSHNAVI</t>
  </si>
  <si>
    <t>kssvyshnavi99@gmail.com</t>
  </si>
  <si>
    <t>INFOSYS SELCTED</t>
  </si>
  <si>
    <t>HE-MBA-NMIMS</t>
  </si>
  <si>
    <t>161FA04239</t>
  </si>
  <si>
    <t>KOTHA VYSHNAVI</t>
  </si>
  <si>
    <t>vyshukotha912@gmail.com</t>
  </si>
  <si>
    <t>161FA04240</t>
  </si>
  <si>
    <t>KURANGI SAI NEELIMA</t>
  </si>
  <si>
    <t>neelimasai.k@gmail.com</t>
  </si>
  <si>
    <t>Business Associate</t>
  </si>
  <si>
    <t>ALIENS DEVELOPERS</t>
  </si>
  <si>
    <t>HYDERABD</t>
  </si>
  <si>
    <t>161FA04241</t>
  </si>
  <si>
    <t>KURICHETI VENKATA DURGA RAVI TEJA</t>
  </si>
  <si>
    <t>161FA04242</t>
  </si>
  <si>
    <t>AKASH KURRA</t>
  </si>
  <si>
    <t>akashchowdary33@gmail.com</t>
  </si>
  <si>
    <t>Associate S/W Eng</t>
  </si>
  <si>
    <t>HEXAWARE</t>
  </si>
  <si>
    <t>CHENNI</t>
  </si>
  <si>
    <t>161FA04243</t>
  </si>
  <si>
    <t>Maddukuri.chandanapriya</t>
  </si>
  <si>
    <t>chandana243priya@gmail.com</t>
  </si>
  <si>
    <t>Asst system Engineer</t>
  </si>
  <si>
    <t>161FA04245</t>
  </si>
  <si>
    <t>Lakshmi Prasanna Mandadi</t>
  </si>
  <si>
    <t>Sweety897870@ail.com</t>
  </si>
  <si>
    <t>SYSTEM ANALYSIT</t>
  </si>
  <si>
    <t>161FA04246</t>
  </si>
  <si>
    <t>RAGHAVENDRA RAO MATAPARTHI</t>
  </si>
  <si>
    <t>161FA04247</t>
  </si>
  <si>
    <t>MATHUKUMALLI VENKATA SAI SREETTEZAA</t>
  </si>
  <si>
    <t>mvsaisreettezaa@gmail.com</t>
  </si>
  <si>
    <t>APPTITUDE Associate Trainer</t>
  </si>
  <si>
    <t>161FA04248</t>
  </si>
  <si>
    <t>MATLA SUJAY</t>
  </si>
  <si>
    <t>sujaymatla48@gmail.com</t>
  </si>
  <si>
    <t>IIIT</t>
  </si>
  <si>
    <t>Sricity</t>
  </si>
  <si>
    <t>HE-IIIT</t>
  </si>
  <si>
    <t>161FA04249</t>
  </si>
  <si>
    <t>MATTAPARTHI TEJASWI</t>
  </si>
  <si>
    <t>tejaswimattaparthi@gmail.com</t>
  </si>
  <si>
    <t>161FA04250</t>
  </si>
  <si>
    <t>MIKKILI VIHARIKA</t>
  </si>
  <si>
    <t>viharikamikkili99@gmail.com</t>
  </si>
  <si>
    <t>161FA04251</t>
  </si>
  <si>
    <t>MULLAPUDI PRIYANKA CHOWDARY</t>
  </si>
  <si>
    <t>Priyankamullapudi31@gmail.com</t>
  </si>
  <si>
    <t>Customer Care Executive</t>
  </si>
  <si>
    <t>ALLSEC TECHNICAL SOLUTIONS</t>
  </si>
  <si>
    <t>161FA04252</t>
  </si>
  <si>
    <t>MUNDRA APOORVA LAKSHMI</t>
  </si>
  <si>
    <t>apoorvalakshmi4252@gmail.com</t>
  </si>
  <si>
    <t>161FA04253</t>
  </si>
  <si>
    <t>MUNNANGI GNANA SAI KUMAR REDDY</t>
  </si>
  <si>
    <t>saikumarreddy1233@gmail.com</t>
  </si>
  <si>
    <t>ALIENS DEVELOPERS/contentrix</t>
  </si>
  <si>
    <t>161FA04254</t>
  </si>
  <si>
    <t>NALABOLU AKHIL</t>
  </si>
  <si>
    <t>nalaboluakhil@gmail.com</t>
  </si>
  <si>
    <t>Assistant System Engineer-Trainee</t>
  </si>
  <si>
    <t>161FA04255</t>
  </si>
  <si>
    <t>Nalluri Lakshmi Chaitrika</t>
  </si>
  <si>
    <t>lakshmichaitrika283@gmail.com</t>
  </si>
  <si>
    <t>Ass. System Trainee</t>
  </si>
  <si>
    <t>161FA04256</t>
  </si>
  <si>
    <t>NAVEEN SYAMALA</t>
  </si>
  <si>
    <t>syamala.naveen97@gmail.com</t>
  </si>
  <si>
    <t>161FA04257</t>
  </si>
  <si>
    <t>P.Anjali Priya</t>
  </si>
  <si>
    <t>anjali.lucifer@gmail.com</t>
  </si>
  <si>
    <t>161FA04258</t>
  </si>
  <si>
    <t>PEDDI MADHUMITHA REDDY</t>
  </si>
  <si>
    <t>madhumithapeddi586@gmail.com</t>
  </si>
  <si>
    <t>SRM</t>
  </si>
  <si>
    <t>AP</t>
  </si>
  <si>
    <t>HE-MBA-SRM</t>
  </si>
  <si>
    <t>161FA04260</t>
  </si>
  <si>
    <t>PERALA RAM CHAND</t>
  </si>
  <si>
    <t>ramchandu1998@gmail. com</t>
  </si>
  <si>
    <t>161FA04261</t>
  </si>
  <si>
    <t>PITTALA VISHNU VARDHAN</t>
  </si>
  <si>
    <t>vishnuvardhan4027@gmail.com</t>
  </si>
  <si>
    <t>161FA04262</t>
  </si>
  <si>
    <t>PONNEKANTI MOURYA CHANDRIKA</t>
  </si>
  <si>
    <t>mouryachandrika4@gmail.com</t>
  </si>
  <si>
    <t>S/W Trainee</t>
  </si>
  <si>
    <t>Websynergies</t>
  </si>
  <si>
    <t>161FA04264</t>
  </si>
  <si>
    <t>RAVIPATI PRAGATHI</t>
  </si>
  <si>
    <t>pragathiravipati@gmail.com</t>
  </si>
  <si>
    <t>161FA04265</t>
  </si>
  <si>
    <t>Rohith Maddu</t>
  </si>
  <si>
    <t>rohithmaddu99@gmail.com</t>
  </si>
  <si>
    <t>ASSISTANT SYSTEM ENGINEER</t>
  </si>
  <si>
    <t>161FA04266</t>
  </si>
  <si>
    <t>ROMPICHARLA GAYATHRI SRUTHI</t>
  </si>
  <si>
    <t>sruthisayshi5@gmail.com</t>
  </si>
  <si>
    <t>Programmer Analyst Trainee</t>
  </si>
  <si>
    <t>COGNIZANT</t>
  </si>
  <si>
    <t>161FA04267</t>
  </si>
  <si>
    <t>NAIDU SAI LAKSHMI</t>
  </si>
  <si>
    <t>sainayudu1998@gmail.com</t>
  </si>
  <si>
    <t>161FA04268</t>
  </si>
  <si>
    <t>SANGINEEDI SURESH</t>
  </si>
  <si>
    <t>161FA04269</t>
  </si>
  <si>
    <t>SEELAM RANGA SRINIVAS REDDY</t>
  </si>
  <si>
    <t>rangasrinivasreddy1998@gmail.com</t>
  </si>
  <si>
    <t>161FA04271</t>
  </si>
  <si>
    <t>ismailhearty@gmail.com</t>
  </si>
  <si>
    <t>161FA04272</t>
  </si>
  <si>
    <t>SUPRIYA GURRAM</t>
  </si>
  <si>
    <t>SupriyaLikhitha@gmail.com</t>
  </si>
  <si>
    <t>ASSISTANT SYSTEM ENGINEER TRAINEE</t>
  </si>
  <si>
    <t>161FA04274</t>
  </si>
  <si>
    <t>THIRUMALaSETTY SRI MADHU BABU</t>
  </si>
  <si>
    <t>srimadhubabu27@gmail.com</t>
  </si>
  <si>
    <t>SUNERATECH</t>
  </si>
  <si>
    <t>161FA04275</t>
  </si>
  <si>
    <t>Krishna charan thota</t>
  </si>
  <si>
    <t>charn.chery@gmail.com</t>
  </si>
  <si>
    <t>Junior Developer</t>
  </si>
  <si>
    <t>SAGAR S/W SOLUTIONS</t>
  </si>
  <si>
    <t>University of Buffalo</t>
  </si>
  <si>
    <t>161FA04276</t>
  </si>
  <si>
    <t>Sai Lakshmi Prasanna Thota</t>
  </si>
  <si>
    <t>prasannathota33@gmail.com</t>
  </si>
  <si>
    <t>161FA04277</t>
  </si>
  <si>
    <t>TUPAKULA CHAITANYA SURAJ</t>
  </si>
  <si>
    <t>chaitusuraj98@gmail.com</t>
  </si>
  <si>
    <t>Business</t>
  </si>
  <si>
    <t>161FA04278</t>
  </si>
  <si>
    <t>VEMURI NAGA CHANDRA</t>
  </si>
  <si>
    <t>161FA04279</t>
  </si>
  <si>
    <t>VUTLA NAVEEN</t>
  </si>
  <si>
    <t>vnaveen8500@gmail.com</t>
  </si>
  <si>
    <t>BYJUS</t>
  </si>
  <si>
    <t>Rajahmundry</t>
  </si>
  <si>
    <t>161FA04280</t>
  </si>
  <si>
    <t>YARAGALLA UPENDRA GOWD</t>
  </si>
  <si>
    <t>yupendra222@gmail.com</t>
  </si>
  <si>
    <t>161FA04281</t>
  </si>
  <si>
    <t>ANNEPU VIJAY</t>
  </si>
  <si>
    <t>vijayannepu972@gmail.com</t>
  </si>
  <si>
    <t>SYSTEMS ENGINEER</t>
  </si>
  <si>
    <t>TCS DIGITAL</t>
  </si>
  <si>
    <t>161FA04282</t>
  </si>
  <si>
    <t>AYENALA VENKATA PAVAN</t>
  </si>
  <si>
    <t>161FA04283</t>
  </si>
  <si>
    <t>Bandarupalli Pavan Kumar</t>
  </si>
  <si>
    <t>pavankumarbandarupalli39@gmail.com</t>
  </si>
  <si>
    <t>161FA04284</t>
  </si>
  <si>
    <t>Ramyasri bhavanam</t>
  </si>
  <si>
    <t>ramyasrib99@gmail.com</t>
  </si>
  <si>
    <t>ASSITANT SYSTEN ENGINEER TRAINEE</t>
  </si>
  <si>
    <t>161FA04285</t>
  </si>
  <si>
    <t>BHOGAVILLI HEMANTH</t>
  </si>
  <si>
    <t>hemanth.bhogavilli@gmail.com</t>
  </si>
  <si>
    <t>161FA04286</t>
  </si>
  <si>
    <t>Swapna Daddala</t>
  </si>
  <si>
    <t>daddalaswapna1797@gmail.com</t>
  </si>
  <si>
    <t>161FA04287</t>
  </si>
  <si>
    <t>DIVVE PAVAN KALYAN</t>
  </si>
  <si>
    <t>Pavandivve8490@gmail.com</t>
  </si>
  <si>
    <t>161FA04289</t>
  </si>
  <si>
    <t>NANDINI GADDE</t>
  </si>
  <si>
    <t>gnandini350@gmail.com</t>
  </si>
  <si>
    <t>ASSIS SYTEM ENG TRAINEE</t>
  </si>
  <si>
    <t>161FA04290</t>
  </si>
  <si>
    <t>KavyaSri.Gade</t>
  </si>
  <si>
    <t>kavyasrigade53@gmail.com</t>
  </si>
  <si>
    <t>161FA04291</t>
  </si>
  <si>
    <t>GAMINI HARIKA CHOWDARY</t>
  </si>
  <si>
    <t>harika.gamini@gmail.com</t>
  </si>
  <si>
    <t>concentrix</t>
  </si>
  <si>
    <t>161FA04292</t>
  </si>
  <si>
    <t>Gattamaneni Tharaka Ram</t>
  </si>
  <si>
    <t>tharakgattamaneni@gmail.com</t>
  </si>
  <si>
    <t>161FA04293</t>
  </si>
  <si>
    <t>GAVINI SAI SUKESH</t>
  </si>
  <si>
    <t>customer care executive</t>
  </si>
  <si>
    <t>Allsec Technologies</t>
  </si>
  <si>
    <t>161FA04294</t>
  </si>
  <si>
    <t>GEDDAM VISHWANTH</t>
  </si>
  <si>
    <t>vishwanth.gaddam@gmail.com</t>
  </si>
  <si>
    <t>valuelabs</t>
  </si>
  <si>
    <t>161FA04295</t>
  </si>
  <si>
    <t>GOLLAPUDI PRATHIMA</t>
  </si>
  <si>
    <t>prathimachowdary98@gmail.com</t>
  </si>
  <si>
    <t>161FA04297</t>
  </si>
  <si>
    <t>Gundavarapu.venkata sai krishna swetha</t>
  </si>
  <si>
    <t>gvskswetha5@gmail.com</t>
  </si>
  <si>
    <t>asst trainee</t>
  </si>
  <si>
    <t>161FA04298</t>
  </si>
  <si>
    <t>Krishna Chaitanya Haridasu</t>
  </si>
  <si>
    <t>hk.chaitu@gmail.com</t>
  </si>
  <si>
    <t>161FA04299</t>
  </si>
  <si>
    <t>JAVVAJI NANDINI</t>
  </si>
  <si>
    <t>javvajinandu@gmail.com</t>
  </si>
  <si>
    <t>161FA04300</t>
  </si>
  <si>
    <t>KAMMA RAMA KRISHNA</t>
  </si>
  <si>
    <t>kammaramakrishna12@gmail.com</t>
  </si>
  <si>
    <t>asst system engineer trainee</t>
  </si>
  <si>
    <t>161FA04301</t>
  </si>
  <si>
    <t>Kanakam Venkata pavan surya</t>
  </si>
  <si>
    <t>pavansurya905@gmail.com</t>
  </si>
  <si>
    <t>161FA04304</t>
  </si>
  <si>
    <t>KOMMINENI MADHURI</t>
  </si>
  <si>
    <t>madhurikomineni@gmail.com</t>
  </si>
  <si>
    <t>161FA04305</t>
  </si>
  <si>
    <t>KOSARAJU SAI VENKAT CHOWDARY</t>
  </si>
  <si>
    <t>Kosarajusaivenkat@gmail.com</t>
  </si>
  <si>
    <t>161FA04306</t>
  </si>
  <si>
    <t>KOTA NAGA BALA ISWARYA</t>
  </si>
  <si>
    <t>kotanagabalaiswarya@gmail.com</t>
  </si>
  <si>
    <t>161FA04307</t>
  </si>
  <si>
    <t>Lingamallu Saranya</t>
  </si>
  <si>
    <t>saranyalingamallu@gmail.com</t>
  </si>
  <si>
    <t>161FA04308</t>
  </si>
  <si>
    <t>Manda SnehaSri</t>
  </si>
  <si>
    <t>snehasrimanda@gmail.com</t>
  </si>
  <si>
    <t>trainee associate</t>
  </si>
  <si>
    <t>161FA04309</t>
  </si>
  <si>
    <t>Manne Harichandana</t>
  </si>
  <si>
    <t>manneharichandana@gmail.com</t>
  </si>
  <si>
    <t>hexaware technologies</t>
  </si>
  <si>
    <t>161FA04310</t>
  </si>
  <si>
    <t>Medharametla Venu Madhavi</t>
  </si>
  <si>
    <t>venumadhavi310@gmail.com</t>
  </si>
  <si>
    <t>161FA04311</t>
  </si>
  <si>
    <t>MOHAMMED KHAJA MOHINUDDIN</t>
  </si>
  <si>
    <t>khajamd311@gmail.com</t>
  </si>
  <si>
    <t>161FA04312</t>
  </si>
  <si>
    <t>MUPPIDI SUKANYA</t>
  </si>
  <si>
    <t>Sukanyamuppidi980@gmail.com</t>
  </si>
  <si>
    <t>161FA04313</t>
  </si>
  <si>
    <t>MURALA BHANU PRAKASH</t>
  </si>
  <si>
    <t>bhanuprakashmurala@gmail.com</t>
  </si>
  <si>
    <t>161FA04314</t>
  </si>
  <si>
    <t>ONGOLE VENKATA NAGA SAI BHARGAV</t>
  </si>
  <si>
    <t>bhargavongole31@gmail.com</t>
  </si>
  <si>
    <t>161FA04315</t>
  </si>
  <si>
    <t>P.sai shilpa</t>
  </si>
  <si>
    <t>padmanabulashilpa@gmail.com</t>
  </si>
  <si>
    <t>asst software engineer</t>
  </si>
  <si>
    <t>161FA04317</t>
  </si>
  <si>
    <t>PANDITI RAJASEKAR REDDY</t>
  </si>
  <si>
    <t>161FA04318</t>
  </si>
  <si>
    <t>PAPPULA HARSHITHA</t>
  </si>
  <si>
    <t>harshithapappula4@gmail.com</t>
  </si>
  <si>
    <t>161FA04319</t>
  </si>
  <si>
    <t>Para.Renu Vinaya</t>
  </si>
  <si>
    <t>renuvinaya.para@gmail.com</t>
  </si>
  <si>
    <t>161FA04320</t>
  </si>
  <si>
    <t>Roshitha Paruchuri</t>
  </si>
  <si>
    <t>161FA04321</t>
  </si>
  <si>
    <t>PASUPULETI PREETHI</t>
  </si>
  <si>
    <t>preethipasupuleti45@gmail.com</t>
  </si>
  <si>
    <t>161FA04322</t>
  </si>
  <si>
    <t>PASUPULETI RAGAPRIYA</t>
  </si>
  <si>
    <t>ragapriya.pasupuleti@gmail.com</t>
  </si>
  <si>
    <t>161FA04324</t>
  </si>
  <si>
    <t>PERAVALI SAITEJASWI</t>
  </si>
  <si>
    <t>tejaswiperavali@gmail.com</t>
  </si>
  <si>
    <t>161FA04325</t>
  </si>
  <si>
    <t>Polepalli Lahari</t>
  </si>
  <si>
    <t>laharipolepalli@gmail.com</t>
  </si>
  <si>
    <t>161FA04326</t>
  </si>
  <si>
    <t>P Gunasri Lakshmi Mahathi</t>
  </si>
  <si>
    <t>gunasrip99@gmail.com</t>
  </si>
  <si>
    <t>161FA04327</t>
  </si>
  <si>
    <t>POTHURI SUMANTH</t>
  </si>
  <si>
    <t>sumanthpothuri1999@gmail.com</t>
  </si>
  <si>
    <t>161FA04328</t>
  </si>
  <si>
    <t>Pavani pusuluri</t>
  </si>
  <si>
    <t>pusuluripavani@gmail.com</t>
  </si>
  <si>
    <t>trainer</t>
  </si>
  <si>
    <t>asa bhanu technical service limited</t>
  </si>
  <si>
    <t>161FA04330</t>
  </si>
  <si>
    <t>PUVVADA. RAMYA CHOWDARY</t>
  </si>
  <si>
    <t>puvvada.ramya22@gmail.com</t>
  </si>
  <si>
    <t>asst system</t>
  </si>
  <si>
    <t>161FA04331</t>
  </si>
  <si>
    <t>Ravipati Raghuram</t>
  </si>
  <si>
    <t>ravipatiraghu999@gmail.com</t>
  </si>
  <si>
    <t>161FA04332</t>
  </si>
  <si>
    <t>SANAGALA SANDEEP REDDY</t>
  </si>
  <si>
    <t>sandeepreddy6526@gmail.com</t>
  </si>
  <si>
    <t>GRE,IELS</t>
  </si>
  <si>
    <t>UNT</t>
  </si>
  <si>
    <t>161FA04333</t>
  </si>
  <si>
    <t>SHAIK GULSHAN FIRDOSE</t>
  </si>
  <si>
    <t>gullu.shaik456@gmail.com</t>
  </si>
  <si>
    <t>naavigo</t>
  </si>
  <si>
    <t>161FA04334</t>
  </si>
  <si>
    <t>SHAIK MEHZIA</t>
  </si>
  <si>
    <t>marvellousmehzee06@gmail.com</t>
  </si>
  <si>
    <t>161FA04335</t>
  </si>
  <si>
    <t>skreshma1206@gmail.com</t>
  </si>
  <si>
    <t>161FA04336</t>
  </si>
  <si>
    <t>SONIMI SAI PAVAN</t>
  </si>
  <si>
    <t>saipavan2133@gmail.com</t>
  </si>
  <si>
    <t>161FA04337</t>
  </si>
  <si>
    <t>SONNATHI KIRAN KUMAR</t>
  </si>
  <si>
    <t>kiransonnathi@gmail.com</t>
  </si>
  <si>
    <t>wipro,infosys</t>
  </si>
  <si>
    <t>161FA04338</t>
  </si>
  <si>
    <t>Sripathi Naga Surya Sai Sarath</t>
  </si>
  <si>
    <t>snsssarath@gmail.com</t>
  </si>
  <si>
    <t>161FA04339</t>
  </si>
  <si>
    <t>SWARNA SHYAM SUNDER</t>
  </si>
  <si>
    <t>shyamsunderrswarna@gmail.com</t>
  </si>
  <si>
    <t>161FA04340</t>
  </si>
  <si>
    <t>SYED IDRIS AHMED</t>
  </si>
  <si>
    <t>idrisahmedsyed7@gmail.com</t>
  </si>
  <si>
    <t>161FA04341</t>
  </si>
  <si>
    <t>TANIKONDA SRILAKSHMI</t>
  </si>
  <si>
    <t>srilakshmitanikonda88@gmail.com</t>
  </si>
  <si>
    <t>161FA04342</t>
  </si>
  <si>
    <t>Tetala Vishnu Vardhan Reddy</t>
  </si>
  <si>
    <t>tetalavishnuvardhanreddy@gmail.com</t>
  </si>
  <si>
    <t>161FA04343</t>
  </si>
  <si>
    <t>TRIPURANENI SAIPRIYA</t>
  </si>
  <si>
    <t>saipriyatripuraneni1367@gmail.com</t>
  </si>
  <si>
    <t>planning for doing ms</t>
  </si>
  <si>
    <t>161FA04344</t>
  </si>
  <si>
    <t>Srivatsav Reddy Vaka</t>
  </si>
  <si>
    <t>161FA04345</t>
  </si>
  <si>
    <t>V.Pramod Rohit</t>
  </si>
  <si>
    <t>pramodrohit43@gmail.com</t>
  </si>
  <si>
    <t>161FA04346</t>
  </si>
  <si>
    <t>vesangi.chandusha</t>
  </si>
  <si>
    <t>chandushareddy99@gmail.com</t>
  </si>
  <si>
    <t>161FA04347</t>
  </si>
  <si>
    <t>VISHNUMOLAKALA JASWANTH</t>
  </si>
  <si>
    <t>vishnumolakalajaswanth@gmail.com</t>
  </si>
  <si>
    <t>161FA04348</t>
  </si>
  <si>
    <t>VOGGU LAKSHMI KIRANMAI REDDY</t>
  </si>
  <si>
    <t>lakshmikiranmai1406@gmail.com</t>
  </si>
  <si>
    <t>161FA04349</t>
  </si>
  <si>
    <t>YALAMATI KRISHNALAVANYA</t>
  </si>
  <si>
    <t>lavanyayalamati13@gmail.com</t>
  </si>
  <si>
    <t>161FA04351</t>
  </si>
  <si>
    <t>ABBIREDDI PRIYANKA</t>
  </si>
  <si>
    <t>F</t>
  </si>
  <si>
    <t>priyankaabbireddi@gmail.com</t>
  </si>
  <si>
    <t>161FA04352</t>
  </si>
  <si>
    <t>ANUBOTHU PAVAN SAI</t>
  </si>
  <si>
    <t>anubothupavansai@gmail.com</t>
  </si>
  <si>
    <t>161FA04353</t>
  </si>
  <si>
    <t>Battineni Siva Sushma</t>
  </si>
  <si>
    <t>sushmabattineni@gmail.com</t>
  </si>
  <si>
    <t>software engineer Trainee</t>
  </si>
  <si>
    <t>161FA04354</t>
  </si>
  <si>
    <t>BAVIRISETTY BHANU NANDANA PAVAN KUMAR</t>
  </si>
  <si>
    <t>nandanabavirisetty@gmail.com</t>
  </si>
  <si>
    <t>161FA04355</t>
  </si>
  <si>
    <t>BODAPATI LAKSHMAN PAVAN KUMAR</t>
  </si>
  <si>
    <t>pavankumarbl70@gmail.com</t>
  </si>
  <si>
    <t>161FA04357</t>
  </si>
  <si>
    <t>CHENNAPRAGADA VENKATALAKSHMI MANOGNA</t>
  </si>
  <si>
    <t>manognacv@gmail.com</t>
  </si>
  <si>
    <t>161FA04358</t>
  </si>
  <si>
    <t>Ch.Lavanya</t>
  </si>
  <si>
    <t>lavanyachennupati9@gmail.com</t>
  </si>
  <si>
    <t>161FA04359</t>
  </si>
  <si>
    <t>CHENNURU NAGA SUBBA RAMA KASHYAP</t>
  </si>
  <si>
    <t>Kashyapchennuru915@gmail.com</t>
  </si>
  <si>
    <t>161FA04360</t>
  </si>
  <si>
    <t>CHERUKURI TEJA KRISHNA</t>
  </si>
  <si>
    <t>tejkrish98@gmail.com</t>
  </si>
  <si>
    <t>161FA04361</t>
  </si>
  <si>
    <t>CHUKKALURU SUPRIYA</t>
  </si>
  <si>
    <t>161FA04364</t>
  </si>
  <si>
    <t>DASARI BALA CHAITANYA</t>
  </si>
  <si>
    <t>dasaribalachaitanya123@gmail.com</t>
  </si>
  <si>
    <t>job searching</t>
  </si>
  <si>
    <t>161FA04365</t>
  </si>
  <si>
    <t>Dasari Jhansi Swapna Madhuri</t>
  </si>
  <si>
    <t>jhansiswapnamadhuri@gmail.com</t>
  </si>
  <si>
    <t>161FA04366</t>
  </si>
  <si>
    <t>DEVARAPALLI AMAR SAI</t>
  </si>
  <si>
    <t>161FA04367</t>
  </si>
  <si>
    <t>DOGUPARTHI BHAVANA</t>
  </si>
  <si>
    <t>doguparthibhavana@gmail.com</t>
  </si>
  <si>
    <t>Job Searching</t>
  </si>
  <si>
    <t>161FA04368</t>
  </si>
  <si>
    <t>Gadiyamula krishnakishore</t>
  </si>
  <si>
    <t>krishnakishore.kk44@gmail.com</t>
  </si>
  <si>
    <t>161FA04369</t>
  </si>
  <si>
    <t>GAMINI USHA SRI</t>
  </si>
  <si>
    <t>gamini.ushasri@gmail.com</t>
  </si>
  <si>
    <t>waiting for offer letter</t>
  </si>
  <si>
    <t>161FA04370</t>
  </si>
  <si>
    <t>Govada Jhansi Lakshmi</t>
  </si>
  <si>
    <t>jhanuchowdary2@gmail.com</t>
  </si>
  <si>
    <t>161FA04371</t>
  </si>
  <si>
    <t>SUBHASH GUNDALA</t>
  </si>
  <si>
    <t>subhashreigns123@gmail.com</t>
  </si>
  <si>
    <t>161FA04372</t>
  </si>
  <si>
    <t>GUNUPUDI HARITHA</t>
  </si>
  <si>
    <t>gharitha1998@gmail.com</t>
  </si>
  <si>
    <t>161FA04373</t>
  </si>
  <si>
    <t>VENKATA LOKESH INAGANTI</t>
  </si>
  <si>
    <t>lokesh.inaganti@gmail.com</t>
  </si>
  <si>
    <t>161FA04374</t>
  </si>
  <si>
    <t>J TANUSHA</t>
  </si>
  <si>
    <t>tanushaj2015@gmail.com</t>
  </si>
  <si>
    <t>EOI</t>
  </si>
  <si>
    <t>161FA04375</t>
  </si>
  <si>
    <t>JAMMULA SAI TEJASWINI</t>
  </si>
  <si>
    <t>f</t>
  </si>
  <si>
    <t>saitejaswinijammula@gmail.com</t>
  </si>
  <si>
    <t>161FA04376</t>
  </si>
  <si>
    <t>KALLAM YAMINI</t>
  </si>
  <si>
    <t>yaminireddy26866@gmail.com</t>
  </si>
  <si>
    <t>IELTS</t>
  </si>
  <si>
    <t>161FA04377</t>
  </si>
  <si>
    <t>KAMARUSHI HEMANTH</t>
  </si>
  <si>
    <t>hemanth.kamarushi@gmail.com</t>
  </si>
  <si>
    <t>offer letter (waiting for Job)</t>
  </si>
  <si>
    <t>161FA04378</t>
  </si>
  <si>
    <t>KANCHETI RAJYALAKSHMI</t>
  </si>
  <si>
    <t>rajikancheti999@gmail.com</t>
  </si>
  <si>
    <t>161FA04379</t>
  </si>
  <si>
    <t>Kanuri sandya sri</t>
  </si>
  <si>
    <t>sandyasrikanuri@gmail.com</t>
  </si>
  <si>
    <t>Assi. System Trainee</t>
  </si>
  <si>
    <t>161FA04381</t>
  </si>
  <si>
    <t>KODALI SAI PRAVEEN</t>
  </si>
  <si>
    <t>saipraveenchowdary1999@gmail.com</t>
  </si>
  <si>
    <t>161FA04382</t>
  </si>
  <si>
    <t>Kolluri Naga Venkata Sravanthi</t>
  </si>
  <si>
    <t>kollurisravanthi.98@gmail.com</t>
  </si>
  <si>
    <t>161FA04383</t>
  </si>
  <si>
    <t>KOTA NITISH</t>
  </si>
  <si>
    <t>Nitishkota@gmail.com</t>
  </si>
  <si>
    <t>infosis</t>
  </si>
  <si>
    <t>mysore</t>
  </si>
  <si>
    <t>161FA04387</t>
  </si>
  <si>
    <t>K Kedhar Vishnu</t>
  </si>
  <si>
    <t>kurivella.kedharvishnu@gmail.com</t>
  </si>
  <si>
    <t>161FA04388</t>
  </si>
  <si>
    <t>ANJANI SRI VAISHNAVI .L</t>
  </si>
  <si>
    <t>lasvy999@gmail.com</t>
  </si>
  <si>
    <t>161FA04389</t>
  </si>
  <si>
    <t>Modadugu Venkata Jala Yathiraja pavan</t>
  </si>
  <si>
    <t>yathirajapavan@gmail.com</t>
  </si>
  <si>
    <t>161FA04390</t>
  </si>
  <si>
    <t>Movva Jo prakash</t>
  </si>
  <si>
    <t>joprakash.chowdary27@gmail.com</t>
  </si>
  <si>
    <t>php developer</t>
  </si>
  <si>
    <t>freedigital</t>
  </si>
  <si>
    <t>161FA04391</t>
  </si>
  <si>
    <t>MURUKUTLA KOTESWARA RAO</t>
  </si>
  <si>
    <t>161FA04392</t>
  </si>
  <si>
    <t>N Durga Prasad</t>
  </si>
  <si>
    <t>durgaprasad4546@gmail.com</t>
  </si>
  <si>
    <t>161FA04393</t>
  </si>
  <si>
    <t>N.SARANYA</t>
  </si>
  <si>
    <t>nimmalasaranya@gmail.com</t>
  </si>
  <si>
    <t>161FA04394</t>
  </si>
  <si>
    <t>Pabbathi Hema Manvitha</t>
  </si>
  <si>
    <t>manvithahema@gmail.com</t>
  </si>
  <si>
    <t>ASSIST SYSTEM ENGINEER</t>
  </si>
  <si>
    <t>161FA04395</t>
  </si>
  <si>
    <t>PAJJURU DHANA SIVA SAGAR</t>
  </si>
  <si>
    <t>dhanasagar111@gmail.com</t>
  </si>
  <si>
    <t>RAJ GROUPS</t>
  </si>
  <si>
    <t>161FA04396</t>
  </si>
  <si>
    <t>Anudeep pasupuleti</t>
  </si>
  <si>
    <t>anudeep244@gmail.com</t>
  </si>
  <si>
    <t>TCS&amp;DELTAX</t>
  </si>
  <si>
    <t>161FA04397</t>
  </si>
  <si>
    <t>PATCHA BRENDA</t>
  </si>
  <si>
    <t>patchabrenda007@gmail.com</t>
  </si>
  <si>
    <t>JOB TRAILS</t>
  </si>
  <si>
    <t>161FA04398</t>
  </si>
  <si>
    <t>MOUNIKA PONNAM</t>
  </si>
  <si>
    <t>mounicaponnam123@gmail.com</t>
  </si>
  <si>
    <t>161FA04399</t>
  </si>
  <si>
    <t>PUSULURI SAI DURGA</t>
  </si>
  <si>
    <t>pusulurisaidurga1219@gmail.com</t>
  </si>
  <si>
    <t>161FA04400</t>
  </si>
  <si>
    <t>NIKHILA PUTTA</t>
  </si>
  <si>
    <t>nikhilagopi6@gmail.com</t>
  </si>
  <si>
    <t>161FA04401</t>
  </si>
  <si>
    <t>REDDYVARI VISHNU VARDHAN REDDY</t>
  </si>
  <si>
    <t>vishnuvardhanreddy0905@gmail.com</t>
  </si>
  <si>
    <t>NOT RESPONDING</t>
  </si>
  <si>
    <t>161FA04402</t>
  </si>
  <si>
    <t>REKKALA VANAJA</t>
  </si>
  <si>
    <t>vanajareddy.rekkala@gmail.com</t>
  </si>
  <si>
    <t>IELTS PREPERATION</t>
  </si>
  <si>
    <t>161FA04403</t>
  </si>
  <si>
    <t>SETTY KOTESWARA RAO</t>
  </si>
  <si>
    <t>kotiguns@gmail.com</t>
  </si>
  <si>
    <t>CONCENTRIC</t>
  </si>
  <si>
    <t>161FA04404</t>
  </si>
  <si>
    <t>SHAIK ASHRAF ALI</t>
  </si>
  <si>
    <t>ashraf.shaik18@gmail.com</t>
  </si>
  <si>
    <t>161FA04405</t>
  </si>
  <si>
    <t>Shaik Salma</t>
  </si>
  <si>
    <t>salma.shaik1394@gmail.com</t>
  </si>
  <si>
    <t>Associate professional software engineer</t>
  </si>
  <si>
    <t>DXC TECHNOLOGIES</t>
  </si>
  <si>
    <t>karnataka</t>
  </si>
  <si>
    <t>161FA04406</t>
  </si>
  <si>
    <t>SIRIPARAPU NAGESWARI SAI RAMA DEEPTHI</t>
  </si>
  <si>
    <t>deepthi.siriparupu@gmail.com</t>
  </si>
  <si>
    <t>161FA04407</t>
  </si>
  <si>
    <t>TANNIRU BHULAKSHMI</t>
  </si>
  <si>
    <t>bhulakshmmi@gmail.com</t>
  </si>
  <si>
    <t>161FA04408</t>
  </si>
  <si>
    <t>TARIGOPULA LIKHITHA</t>
  </si>
  <si>
    <t>likhithatarigopula@gmail.com</t>
  </si>
  <si>
    <t>Trainee</t>
  </si>
  <si>
    <t>effectronics</t>
  </si>
  <si>
    <t>161FA04409</t>
  </si>
  <si>
    <t>TATIKONDA NIHARIKA</t>
  </si>
  <si>
    <t>nihaniharika409@gmail.com</t>
  </si>
  <si>
    <t>161FA04410</t>
  </si>
  <si>
    <t>TELAPROLU HARITHA</t>
  </si>
  <si>
    <t>harithatelaprolu98@gmail.com</t>
  </si>
  <si>
    <t>161FA04411</t>
  </si>
  <si>
    <t>Chinmaie tiyyagura</t>
  </si>
  <si>
    <t>chinmaie2000@gmail.com</t>
  </si>
  <si>
    <t>161FA04412</t>
  </si>
  <si>
    <t>V.Deepthi</t>
  </si>
  <si>
    <t>deepthireddydeepuu@gmail.com</t>
  </si>
  <si>
    <t>161FA04413</t>
  </si>
  <si>
    <t>VATTEM SANDEEP</t>
  </si>
  <si>
    <t>sandeepvattem1999@gmail.com</t>
  </si>
  <si>
    <t>161FA04414</t>
  </si>
  <si>
    <t>VELLATURI UMA SAI KIRAN</t>
  </si>
  <si>
    <t>Umasaikiranvellaturi123@gmail.com</t>
  </si>
  <si>
    <t>161FA04415</t>
  </si>
  <si>
    <t>VINNAKOTA NAGA LOK ABHINAYA</t>
  </si>
  <si>
    <t>abhi111417@gmail.com</t>
  </si>
  <si>
    <t>INTERN</t>
  </si>
  <si>
    <t>CBRE</t>
  </si>
  <si>
    <t>161FA04417</t>
  </si>
  <si>
    <t>TEJA HARSHA VUTLA</t>
  </si>
  <si>
    <t>tejaharsha225@gmail.com</t>
  </si>
  <si>
    <t>161FA04418</t>
  </si>
  <si>
    <t>YADLAPALLI KIRAN POORNIMA</t>
  </si>
  <si>
    <t>kiranpoornima.y@gmail.com</t>
  </si>
  <si>
    <t>161FA04419</t>
  </si>
  <si>
    <t>YAKKALA RAASI</t>
  </si>
  <si>
    <t>yakkalaraasi@gmail.com</t>
  </si>
  <si>
    <t>161FA04420</t>
  </si>
  <si>
    <t>Y.CHANDRA PRIYA</t>
  </si>
  <si>
    <t>chaandrapriya@gmail.com</t>
  </si>
  <si>
    <t>161FA04422</t>
  </si>
  <si>
    <t>AMBATI SAISINDHUSRI</t>
  </si>
  <si>
    <t>G</t>
  </si>
  <si>
    <t>saisindhuambati@gmail.com</t>
  </si>
  <si>
    <t>TRYING CAT</t>
  </si>
  <si>
    <t>161FA04423</t>
  </si>
  <si>
    <t>Veena Pratima Anche</t>
  </si>
  <si>
    <t>veena.anche@gmail.com</t>
  </si>
  <si>
    <t>161FA04424</t>
  </si>
  <si>
    <t>Arthala surendra kumar</t>
  </si>
  <si>
    <t>surendravikky9@gmail.com</t>
  </si>
  <si>
    <t>161FA04425</t>
  </si>
  <si>
    <t>Arumalla Madhu keerthi</t>
  </si>
  <si>
    <t>arumallamadhukeerthi@gmail.com</t>
  </si>
  <si>
    <t>161FA04426</t>
  </si>
  <si>
    <t>Manogna bandi</t>
  </si>
  <si>
    <t>manogna.bandi8@gmail.com</t>
  </si>
  <si>
    <t>161FA04427</t>
  </si>
  <si>
    <t>SAI VAISHNAVI</t>
  </si>
  <si>
    <t>NOTREACHABLE</t>
  </si>
  <si>
    <t>161FA04428</t>
  </si>
  <si>
    <t>Kavya boggavarapu</t>
  </si>
  <si>
    <t>kavyaboggavarapu428@gmail.com</t>
  </si>
  <si>
    <t>161FA04429</t>
  </si>
  <si>
    <t>BORA MOUNIKA</t>
  </si>
  <si>
    <t>boramounika2000@gmail.com</t>
  </si>
  <si>
    <t>higher education</t>
  </si>
  <si>
    <t>MSC cyber Security</t>
  </si>
  <si>
    <t>Teeside university</t>
  </si>
  <si>
    <t>161FA04430</t>
  </si>
  <si>
    <t>BURLE MAHESH</t>
  </si>
  <si>
    <t>b.snvvsmahesh@gmail.com</t>
  </si>
  <si>
    <t>161FA04432</t>
  </si>
  <si>
    <t>SRAVANI CHINTHAGUMPALA</t>
  </si>
  <si>
    <t>sravanichowdary1202@gmail.com</t>
  </si>
  <si>
    <t>161FA04433</t>
  </si>
  <si>
    <t>Chukka Anusha</t>
  </si>
  <si>
    <t>anushachukka99@gmail.com</t>
  </si>
  <si>
    <t>161FA04434</t>
  </si>
  <si>
    <t>Anjana Sai Sriya Damaraju</t>
  </si>
  <si>
    <t>damarajusriya@gmail.com</t>
  </si>
  <si>
    <t>hexa ware</t>
  </si>
  <si>
    <t>161FA04435</t>
  </si>
  <si>
    <t>EADARA SAI SIVA ABHINDRA</t>
  </si>
  <si>
    <t>eadaraabhi1998@gmail.com</t>
  </si>
  <si>
    <t>canada plan</t>
  </si>
  <si>
    <t>161FA04436</t>
  </si>
  <si>
    <t>Sarika gadupudi</t>
  </si>
  <si>
    <t>sarikagadupudi51@gmail.com</t>
  </si>
  <si>
    <t>161FA04437</t>
  </si>
  <si>
    <t>Gande.Subhashini</t>
  </si>
  <si>
    <t>gandesubashini@gmail.com</t>
  </si>
  <si>
    <t>161FA04438</t>
  </si>
  <si>
    <t>sambasivarao</t>
  </si>
  <si>
    <t>sambasivarao.mach@gmail.com</t>
  </si>
  <si>
    <t>161FA04439</t>
  </si>
  <si>
    <t>G.Chandana</t>
  </si>
  <si>
    <t>chandanaganesu@gmail.com</t>
  </si>
  <si>
    <t>161FA04440</t>
  </si>
  <si>
    <t>G. Harika Satya Preethi</t>
  </si>
  <si>
    <t>satyaganesula461@gmail.com</t>
  </si>
  <si>
    <t>161FA04441</t>
  </si>
  <si>
    <t>GONUGUNTLA MOHAN KRISHNA</t>
  </si>
  <si>
    <t>mchowdare@mail.com</t>
  </si>
  <si>
    <t>161FA04442</t>
  </si>
  <si>
    <t>JAGARLAMUDI SISHVA SANDILYA</t>
  </si>
  <si>
    <t>sishva.jagarlamudi4442@gmail.com</t>
  </si>
  <si>
    <t>161FA04443</t>
  </si>
  <si>
    <t>JAMPALA JASHWANTH</t>
  </si>
  <si>
    <t>jashwanthjampala4@gmail.com</t>
  </si>
  <si>
    <t>waiting for joining letter</t>
  </si>
  <si>
    <t>161FA04444</t>
  </si>
  <si>
    <t>JENNEPOGU HARSHA SOORAJ</t>
  </si>
  <si>
    <t>sooraz65@gmail.com</t>
  </si>
  <si>
    <t>Not yet placed (Job Trails)</t>
  </si>
  <si>
    <t>161FA04446</t>
  </si>
  <si>
    <t>Karanam Gayathri</t>
  </si>
  <si>
    <t>gayathrikaranam99@gmail.com</t>
  </si>
  <si>
    <t>161FA04447</t>
  </si>
  <si>
    <t>Kodali sai praveena</t>
  </si>
  <si>
    <t>saipraveenakodali@gmail.com</t>
  </si>
  <si>
    <t>161FA04448</t>
  </si>
  <si>
    <t>KONAKANCHI PRASANNALAKSHMI</t>
  </si>
  <si>
    <t>prasanna151198@gmail.com</t>
  </si>
  <si>
    <t>Assoc Applications Developer</t>
  </si>
  <si>
    <t>Man Power group</t>
  </si>
  <si>
    <t>161FA04449</t>
  </si>
  <si>
    <t>KORA LAKSHMI LAVANYA</t>
  </si>
  <si>
    <t>lavanyak107@gmail.com</t>
  </si>
  <si>
    <t>161FA04450</t>
  </si>
  <si>
    <t>Manohar Kosana</t>
  </si>
  <si>
    <t>kosanamanohar@gmail.com</t>
  </si>
  <si>
    <t>161FA04451</t>
  </si>
  <si>
    <t>Kota venkata Lakshmi Rajeevi</t>
  </si>
  <si>
    <t>rajeevikota444@gmail.com</t>
  </si>
  <si>
    <t>161FA04452</t>
  </si>
  <si>
    <t>KOTTURI VENKATA LAKSHMI AAMANI</t>
  </si>
  <si>
    <t>kotturiaamani@gmail.com</t>
  </si>
  <si>
    <t>161FA04453</t>
  </si>
  <si>
    <t>MADDI PREM KUMAR</t>
  </si>
  <si>
    <t>premkumarmaddi4453@gmail.com</t>
  </si>
  <si>
    <t>161FA04454</t>
  </si>
  <si>
    <t>MADDULA HEMANTH NAGA SAI</t>
  </si>
  <si>
    <t>hemanthmadduala@gmail.com</t>
  </si>
  <si>
    <t>Senecaglobal IT Services</t>
  </si>
  <si>
    <t>161FA04455</t>
  </si>
  <si>
    <t>Prasanth Majeti</t>
  </si>
  <si>
    <t>majetydoondi@gmail.com</t>
  </si>
  <si>
    <t>161FA04456</t>
  </si>
  <si>
    <t>Manikonda Ramakishore</t>
  </si>
  <si>
    <t>ramakishoremanikonda@gmail.com</t>
  </si>
  <si>
    <t>Client Analyst</t>
  </si>
  <si>
    <t>L CUBE Solutions</t>
  </si>
  <si>
    <t>161FA04457</t>
  </si>
  <si>
    <t>M.Nagendra Babu</t>
  </si>
  <si>
    <t>nagendrababu.mannam@gmail.com</t>
  </si>
  <si>
    <t>161FA04458</t>
  </si>
  <si>
    <t>MEKA ASHA</t>
  </si>
  <si>
    <t>mekaasha@gmail.com</t>
  </si>
  <si>
    <t>job trails</t>
  </si>
  <si>
    <t>161FA04459</t>
  </si>
  <si>
    <t>MOGALIPUVVU DEVI MANIKANTA SRINADH</t>
  </si>
  <si>
    <t>mogalimanikanta@gmail.com</t>
  </si>
  <si>
    <t>Concentrics(waitiing)</t>
  </si>
  <si>
    <t>161FA04460</t>
  </si>
  <si>
    <t>MVS.HARSHAVI</t>
  </si>
  <si>
    <t>muppuriharshavi@gmail.com</t>
  </si>
  <si>
    <t>161FA04461</t>
  </si>
  <si>
    <t>MUVVA RISHIK</t>
  </si>
  <si>
    <t>rishikmuvva554@gmail.com</t>
  </si>
  <si>
    <t>business Developer</t>
  </si>
  <si>
    <t>Bangaloore</t>
  </si>
  <si>
    <t>161FA04462</t>
  </si>
  <si>
    <t>NADIKATLA VENKAT AKHIL</t>
  </si>
  <si>
    <t>akhil.nadikatla@gmail.com</t>
  </si>
  <si>
    <t>Junior Assistant</t>
  </si>
  <si>
    <t>zilla parishath</t>
  </si>
  <si>
    <t>Machilipatnam</t>
  </si>
  <si>
    <t>161FA04463</t>
  </si>
  <si>
    <t>Sai Anish Nallamalli</t>
  </si>
  <si>
    <t>saianish613@gmail.com</t>
  </si>
  <si>
    <t>161FA04464</t>
  </si>
  <si>
    <t>Nannapaneni MAHIDEEP SAI</t>
  </si>
  <si>
    <t>mahideepnannapaneni@gmail.com</t>
  </si>
  <si>
    <t>sulera Tech</t>
  </si>
  <si>
    <t>161FA04465</t>
  </si>
  <si>
    <t>NAVEEN MANDAVA</t>
  </si>
  <si>
    <t>mnaveenchowdary1@gmail.com</t>
  </si>
  <si>
    <t>161FA04466</t>
  </si>
  <si>
    <t>Moru Naveen Sai</t>
  </si>
  <si>
    <t>naveensai.moru1998@gmail.com</t>
  </si>
  <si>
    <t>HE-Immigration(US)</t>
  </si>
  <si>
    <t>161FA04467</t>
  </si>
  <si>
    <t>P.V.S.R.SUDHINDRA</t>
  </si>
  <si>
    <t>pathri.sudhindra@gmail.com</t>
  </si>
  <si>
    <t>Engineer Trainee</t>
  </si>
  <si>
    <t>161FA04468</t>
  </si>
  <si>
    <t>PALAKODATI SAI SUDHA SONALI</t>
  </si>
  <si>
    <t>saisudhasonali@gmail.com</t>
  </si>
  <si>
    <t>161FA04469</t>
  </si>
  <si>
    <t>PENTYALA SAI JYOTHSNA</t>
  </si>
  <si>
    <t>saijyotshna1999@gmail.com</t>
  </si>
  <si>
    <t>Chenni</t>
  </si>
  <si>
    <t>161FA04470</t>
  </si>
  <si>
    <t>PINNI NOWMYA</t>
  </si>
  <si>
    <t>pinninowmya@gmail.com</t>
  </si>
  <si>
    <t>161FA04471</t>
  </si>
  <si>
    <t>POTHINA SAI SUSHMA</t>
  </si>
  <si>
    <t>VU</t>
  </si>
  <si>
    <t>Vadlamudi</t>
  </si>
  <si>
    <t>161FA04472</t>
  </si>
  <si>
    <t>POTTUMURTHY MANI SAI</t>
  </si>
  <si>
    <t>pottumurthimanisai123@gmail.com</t>
  </si>
  <si>
    <t>161FA04473</t>
  </si>
  <si>
    <t>JYOSTHNA POTTUR</t>
  </si>
  <si>
    <t>jyosthna.pottur@gmail.com</t>
  </si>
  <si>
    <t>Milestone Intership Program</t>
  </si>
  <si>
    <t>161FA04474</t>
  </si>
  <si>
    <t>PRATHIVADA VIJAY SAI</t>
  </si>
  <si>
    <t>imvijay00008@gmail.com</t>
  </si>
  <si>
    <t>161FA04475</t>
  </si>
  <si>
    <t>P.Durga Malleswari</t>
  </si>
  <si>
    <t>puvvadadurga30@gmail.com</t>
  </si>
  <si>
    <t>161FA04476</t>
  </si>
  <si>
    <t>R. Arundhathi</t>
  </si>
  <si>
    <t>arundhathiramineni@gmail.com</t>
  </si>
  <si>
    <t>Training at Cranes Software International Limited</t>
  </si>
  <si>
    <t>161FA04477</t>
  </si>
  <si>
    <t>RAMISETTI HARI SAI</t>
  </si>
  <si>
    <t>161FA04479</t>
  </si>
  <si>
    <t>SHAIK ABDULLA</t>
  </si>
  <si>
    <t>abdulsk9848@gmail.com</t>
  </si>
  <si>
    <t>161FA04480</t>
  </si>
  <si>
    <t>SHAIK RIYAZUDDIN BASHA</t>
  </si>
  <si>
    <t>161FA04481</t>
  </si>
  <si>
    <t>supraja sontineni</t>
  </si>
  <si>
    <t>sontinenisupraja@gmail.com</t>
  </si>
  <si>
    <t>161FA04482</t>
  </si>
  <si>
    <t>Tallam Gopika Naga Venkata Ramani</t>
  </si>
  <si>
    <t>tallamramani@gmail.com</t>
  </si>
  <si>
    <t>161FA04483</t>
  </si>
  <si>
    <t>TAMMANA VENKATA NAGA SAI CHANDRIKA</t>
  </si>
  <si>
    <t>tvnschandrika@gmail.com</t>
  </si>
  <si>
    <t>Infosis</t>
  </si>
  <si>
    <t>161FA04484</t>
  </si>
  <si>
    <t>UPPALA TARAKA RAMA</t>
  </si>
  <si>
    <t>tarakarama17@gmail.com</t>
  </si>
  <si>
    <t>161FA04485</t>
  </si>
  <si>
    <t>Malika Uppalapati</t>
  </si>
  <si>
    <t>chinnuuppalapati77@gmail.com</t>
  </si>
  <si>
    <t>161FA04486</t>
  </si>
  <si>
    <t>Vanga Mohan Aditya Reddy</t>
  </si>
  <si>
    <t>161FA04487</t>
  </si>
  <si>
    <t>Ashlesh</t>
  </si>
  <si>
    <t>161FA04488</t>
  </si>
  <si>
    <t>YELURU PRASANTHI</t>
  </si>
  <si>
    <t>prasanthiyeluru5698@gmail.com</t>
  </si>
  <si>
    <t>161FA04489</t>
  </si>
  <si>
    <t>YENUGULA KISHORE</t>
  </si>
  <si>
    <t>kishoreyenugula33@gmail.com</t>
  </si>
  <si>
    <t>161FA04490</t>
  </si>
  <si>
    <t>YETRI PAVAN KALYAN REDDY</t>
  </si>
  <si>
    <t>pavankalyan4490@gmail.com</t>
  </si>
  <si>
    <t>Legato Health care technologies</t>
  </si>
  <si>
    <t>161FA04491</t>
  </si>
  <si>
    <t>ARABOLU RAJESH</t>
  </si>
  <si>
    <t>arabolurajesh@gmail.com</t>
  </si>
  <si>
    <t>161FA04492</t>
  </si>
  <si>
    <t>SRIKAR BANDLA</t>
  </si>
  <si>
    <t>161FA04493</t>
  </si>
  <si>
    <t>CHAKKA GAYATHRI</t>
  </si>
  <si>
    <t>gayathrishettychakka@gmail.com</t>
  </si>
  <si>
    <t>161FA04495</t>
  </si>
  <si>
    <t>DANTALA DILEEP ROYAL</t>
  </si>
  <si>
    <t>161FA04496</t>
  </si>
  <si>
    <t>EATI NAGA SAI GANESH</t>
  </si>
  <si>
    <t>ensaiganesh@gmail.com</t>
  </si>
  <si>
    <t>161FA04497</t>
  </si>
  <si>
    <t>KOTLA PRATHYUSHA</t>
  </si>
  <si>
    <t>prathyusha629@gmail.com</t>
  </si>
  <si>
    <t>161FA04498</t>
  </si>
  <si>
    <t>PONUKUPATI LALITHA SRAVANI</t>
  </si>
  <si>
    <t>sravanisgrs@gmail.com</t>
  </si>
  <si>
    <t>161FA04500</t>
  </si>
  <si>
    <t>SAI NITEESHA POTTI</t>
  </si>
  <si>
    <t>niteesha.sai@gmail.com</t>
  </si>
  <si>
    <t>programmer analyst trainee</t>
  </si>
  <si>
    <t>coginzant</t>
  </si>
  <si>
    <t>161FA04501</t>
  </si>
  <si>
    <t>Somu.Bavya Sai Manasa</t>
  </si>
  <si>
    <t>manasasomu3@gmail.com</t>
  </si>
  <si>
    <t>HE-AL-Mtech</t>
  </si>
  <si>
    <t>161FA04502</t>
  </si>
  <si>
    <t>TADIBOINA MOUNIKA</t>
  </si>
  <si>
    <t>161FA04503</t>
  </si>
  <si>
    <t>CHERUKURI VINEETH</t>
  </si>
  <si>
    <t>bobbycherukuri256@gmail.com</t>
  </si>
  <si>
    <t>161FA04504</t>
  </si>
  <si>
    <t>KARTHIK MADDI</t>
  </si>
  <si>
    <t>karthikmaddi98@gmail.com</t>
  </si>
  <si>
    <t>161FA04505</t>
  </si>
  <si>
    <t>PRAGNA YELURU</t>
  </si>
  <si>
    <t>pragnayeluru@gmail.com</t>
  </si>
  <si>
    <t>161FA04506</t>
  </si>
  <si>
    <t>THADURI KOUSHIK</t>
  </si>
  <si>
    <t>161FA04507</t>
  </si>
  <si>
    <t>Gadey Radhakanth</t>
  </si>
  <si>
    <t>161FA04509</t>
  </si>
  <si>
    <t>KRAPA UDAY TEJA</t>
  </si>
  <si>
    <t>udayteja39@gmail.com</t>
  </si>
  <si>
    <t>effronics</t>
  </si>
  <si>
    <t>mangalagiri</t>
  </si>
  <si>
    <t>161FA04512</t>
  </si>
  <si>
    <t>BOLLIMUNTHA AVINASH</t>
  </si>
  <si>
    <t>avinashbollimuntha99@gmail.com</t>
  </si>
  <si>
    <t>161FA04513</t>
  </si>
  <si>
    <t>NEHA JALA</t>
  </si>
  <si>
    <t>nehajala9@gmail.com</t>
  </si>
  <si>
    <t>higher studies preparation</t>
  </si>
  <si>
    <t>HE-GRE-TOFEL</t>
  </si>
  <si>
    <t>161FA04514</t>
  </si>
  <si>
    <t>DASARI SIRISHA</t>
  </si>
  <si>
    <t>dasarisirisha1409@gmail.com</t>
  </si>
  <si>
    <t>Ass. Software Eng.</t>
  </si>
  <si>
    <t>161FA04515</t>
  </si>
  <si>
    <t>KOLLURI RICKY SAMUEL</t>
  </si>
  <si>
    <t>riel9966@gmail.com</t>
  </si>
  <si>
    <t>PREFER HIGHER STUDIES IN ABROAD</t>
  </si>
  <si>
    <t>161FA04516</t>
  </si>
  <si>
    <t>TUMMALA SAI VINEETH</t>
  </si>
  <si>
    <t>tsaivineeth999@gmail.com</t>
  </si>
  <si>
    <t>161FA04518</t>
  </si>
  <si>
    <t>Nagalakshmi vemparala</t>
  </si>
  <si>
    <t>nagalakshmi4737@gmail.com</t>
  </si>
  <si>
    <t>tcl</t>
  </si>
  <si>
    <t>161FA04520</t>
  </si>
  <si>
    <t>DABBAKUTI NAGA NAVEEN</t>
  </si>
  <si>
    <t>naganaveen017@gmail.com</t>
  </si>
  <si>
    <t>161FA04522</t>
  </si>
  <si>
    <t>DAKKUMALLA PAUL SUBHAKAR</t>
  </si>
  <si>
    <t>paulshubhakar@gmail.com</t>
  </si>
  <si>
    <t>161FA04524</t>
  </si>
  <si>
    <t>Bhavyasree</t>
  </si>
  <si>
    <t>bhavyasri564@gmail.com</t>
  </si>
  <si>
    <t>TECHNICAL SUPPORT</t>
  </si>
  <si>
    <t>161FA04525</t>
  </si>
  <si>
    <t>Shaik.Asma sonu</t>
  </si>
  <si>
    <t>shaik.asmasonu1899@gmail.com</t>
  </si>
  <si>
    <t>S. No</t>
  </si>
  <si>
    <t>Permanent Mobile</t>
  </si>
  <si>
    <t>New Updation 1</t>
  </si>
  <si>
    <t>161FA04181</t>
  </si>
  <si>
    <t>NAFEEZ BASHA MOHAMMAD</t>
  </si>
  <si>
    <t>Nafeezmaverick@gmail.com</t>
  </si>
  <si>
    <t>OSI (HYD)</t>
  </si>
  <si>
    <t>161FA04263</t>
  </si>
  <si>
    <t>RACHUMALLU VASAVI</t>
  </si>
  <si>
    <t>vasavirachumallu19@gmail.com</t>
  </si>
  <si>
    <t>161FA04302</t>
  </si>
  <si>
    <t>KATRAGUNTA PAVAN KUMAR</t>
  </si>
  <si>
    <t>161FA04363</t>
  </si>
  <si>
    <t>CHUNDURU NAVEENA</t>
  </si>
  <si>
    <t>naveenachunduru7@gmail.com</t>
  </si>
  <si>
    <t>171FA04001</t>
  </si>
  <si>
    <t>Maruthi kumar Amulothu</t>
  </si>
  <si>
    <t>maruthikumar418@gmail.com</t>
  </si>
  <si>
    <t>171FA04002</t>
  </si>
  <si>
    <t>Venkateswara Rao Bhavana</t>
  </si>
  <si>
    <t>venkateswararaobhavana@gmail.com</t>
  </si>
  <si>
    <t>171FA04003</t>
  </si>
  <si>
    <t>BHIMIREDDY DEEPIKA</t>
  </si>
  <si>
    <t>deepikareddybhimireddy@gmail.com</t>
  </si>
  <si>
    <t>TCS(hyd)</t>
  </si>
  <si>
    <t>171FA04004</t>
  </si>
  <si>
    <t>BHUPATHI VINAY</t>
  </si>
  <si>
    <t>vinaybhupathi1999@gmail.com</t>
  </si>
  <si>
    <t>TCS(Hyd)</t>
  </si>
  <si>
    <t>171FA04005</t>
  </si>
  <si>
    <t>BOKKISAM PHANI KUMAR</t>
  </si>
  <si>
    <t>bphanikumar100898@gmail.com</t>
  </si>
  <si>
    <t>171FA04007</t>
  </si>
  <si>
    <t>BUDDALA RAMA VENKATA TATA RAO</t>
  </si>
  <si>
    <t>venkatbuddala1566@gmail.com</t>
  </si>
  <si>
    <t>171FA04008</t>
  </si>
  <si>
    <t>CHADALAVADA KRISHNA SAI</t>
  </si>
  <si>
    <t>krishnasaichadalavada@gmail.com</t>
  </si>
  <si>
    <t>171FA04009</t>
  </si>
  <si>
    <t>CH.YASWANTH SAI KIRAN</t>
  </si>
  <si>
    <t>chsai4009@gmail.com</t>
  </si>
  <si>
    <t>171FA04010</t>
  </si>
  <si>
    <t>CHERUKURI KAVYA</t>
  </si>
  <si>
    <t>cherukurikavya55555@gmail.com</t>
  </si>
  <si>
    <t>171FA04011</t>
  </si>
  <si>
    <t>CHOPPARAPU SRAVANTHI</t>
  </si>
  <si>
    <t>sravanthichopparapu1@gmail.com</t>
  </si>
  <si>
    <t>TCS-hyd</t>
  </si>
  <si>
    <t>171FA04012</t>
  </si>
  <si>
    <t>DASARI MEHER GAYATRI</t>
  </si>
  <si>
    <t>mehergayatridasari@gmail.com</t>
  </si>
  <si>
    <t>foucs edumatics (online)</t>
  </si>
  <si>
    <t>171FA04013</t>
  </si>
  <si>
    <t>E.CHANDRIKA</t>
  </si>
  <si>
    <t>Chandrikareddy52@gmail.com</t>
  </si>
  <si>
    <t>Cognizant(hyd)</t>
  </si>
  <si>
    <t>171FA04014</t>
  </si>
  <si>
    <t>G HARSHA VARDHINI REDDY</t>
  </si>
  <si>
    <t>harshareddy9730@gmail.com</t>
  </si>
  <si>
    <t>171FA04016</t>
  </si>
  <si>
    <t>GADAMSETTY KRISHNACHAITHANYA</t>
  </si>
  <si>
    <t>chaithanya.gchaithanya.g@gmail.com</t>
  </si>
  <si>
    <t>171FA04017</t>
  </si>
  <si>
    <t>GANPISETTY JAGADEESH CHANDRA PRASAD in</t>
  </si>
  <si>
    <t>gjag331@gmail.com</t>
  </si>
  <si>
    <t>171FA04018</t>
  </si>
  <si>
    <t>GOGINENI JEEVANA</t>
  </si>
  <si>
    <t>jeevanagogineni55555@gmail.com</t>
  </si>
  <si>
    <t>HCL(Vijayawada)</t>
  </si>
  <si>
    <t>171FA04019</t>
  </si>
  <si>
    <t>GORANTLA NAVYA</t>
  </si>
  <si>
    <t>gorantlanavya17@gmail.com</t>
  </si>
  <si>
    <t>Chegg</t>
  </si>
  <si>
    <t>171FA04020</t>
  </si>
  <si>
    <t>GORIPARTHY POOJITHA</t>
  </si>
  <si>
    <t>goriparthypoojitha36@gmail.com</t>
  </si>
  <si>
    <t>TCS- Hyd</t>
  </si>
  <si>
    <t>171FA04021</t>
  </si>
  <si>
    <t>GUDE NAVEEN KUMAR</t>
  </si>
  <si>
    <t>gude.naveenkumar123@gmail.com</t>
  </si>
  <si>
    <t>171FA04022</t>
  </si>
  <si>
    <t>HEMA SRI DEEPTHI KETHAVATH</t>
  </si>
  <si>
    <t>kethavathdeepthi@gmail.com</t>
  </si>
  <si>
    <t>MyCaptain</t>
  </si>
  <si>
    <t>171FA04023</t>
  </si>
  <si>
    <t>JARABANI HARI KRISHNA</t>
  </si>
  <si>
    <t>jarabaniharikrishna@gmail.com</t>
  </si>
  <si>
    <t>171FA04026</t>
  </si>
  <si>
    <t>KANTAMNENI NAGA CHAITANYA</t>
  </si>
  <si>
    <t>chaitanyakantamaneni99@gmail.com</t>
  </si>
  <si>
    <t>171FA04027</t>
  </si>
  <si>
    <t>KATRAGADDA BALA SIVA SAI SAMSKAR</t>
  </si>
  <si>
    <t>katragaddasivasai99@gmail.com</t>
  </si>
  <si>
    <t>TCS(HYD)</t>
  </si>
  <si>
    <t>171FA04028</t>
  </si>
  <si>
    <t>KILARI BHAVANA</t>
  </si>
  <si>
    <t>bhavanakilari2000@gmail.com</t>
  </si>
  <si>
    <t>171FA04029</t>
  </si>
  <si>
    <t>K.TEJASRI</t>
  </si>
  <si>
    <t>tejasrikodali@gmail.com</t>
  </si>
  <si>
    <t>171FA04030</t>
  </si>
  <si>
    <t>KOLLIPARA BHAVISHYA</t>
  </si>
  <si>
    <t>bhavishyakollipara2000@gmail.com</t>
  </si>
  <si>
    <t>Pentagon space</t>
  </si>
  <si>
    <t>171FA04031</t>
  </si>
  <si>
    <t>KOLLIPARA NAGA RAJASRI KAVYA</t>
  </si>
  <si>
    <t>kolliparakavya14@gmail.com</t>
  </si>
  <si>
    <t>Accenture (Hyderabad)</t>
  </si>
  <si>
    <t>171FA04032</t>
  </si>
  <si>
    <t>KONKA CHANDANA</t>
  </si>
  <si>
    <t>chandanakonka2000@gmail.com</t>
  </si>
  <si>
    <t>Focus Edumatics</t>
  </si>
  <si>
    <t>171FA04033</t>
  </si>
  <si>
    <t>MADABUSHI SESHA SAI ARAVIND</t>
  </si>
  <si>
    <t>aravindmadabushi9@gmail.com</t>
  </si>
  <si>
    <t>171FA04034</t>
  </si>
  <si>
    <t>MADHAMANCHI HARI CHOWDARY</t>
  </si>
  <si>
    <t>harichowdary.madamanchi@gmail.com</t>
  </si>
  <si>
    <t>171FA04035</t>
  </si>
  <si>
    <t>MALLINA RAMYA SRI</t>
  </si>
  <si>
    <t>ramyasrimallina@gmail.com</t>
  </si>
  <si>
    <t>171FA04036</t>
  </si>
  <si>
    <t>MUNDRU ESWAR</t>
  </si>
  <si>
    <t>eswar4umundru@gmail.com</t>
  </si>
  <si>
    <t>6dtechnologies</t>
  </si>
  <si>
    <t>171FA04037</t>
  </si>
  <si>
    <t>MUNGARA SUPRAJA</t>
  </si>
  <si>
    <t>mungarasupraja2128@gmail.com</t>
  </si>
  <si>
    <t>171FA04038</t>
  </si>
  <si>
    <t>P.MINISH</t>
  </si>
  <si>
    <t>pabbisettyminish60@gmail.com</t>
  </si>
  <si>
    <t>171FA04039</t>
  </si>
  <si>
    <t>PAGOLU KARTHIKEYA</t>
  </si>
  <si>
    <t>kartheekeya7@gmail.com</t>
  </si>
  <si>
    <t>171FA04040</t>
  </si>
  <si>
    <t>PAIDI PADMAJA</t>
  </si>
  <si>
    <t>padmajapaidi9@gmail.com</t>
  </si>
  <si>
    <t>171FA04041</t>
  </si>
  <si>
    <t>PALLA BALAJI</t>
  </si>
  <si>
    <t>pallabalaji40@gmail.com</t>
  </si>
  <si>
    <t>171FA04042</t>
  </si>
  <si>
    <t>PARIMI HEMA GOPI NADH</t>
  </si>
  <si>
    <t>nadhking09@gmail.com</t>
  </si>
  <si>
    <t>171FA04043</t>
  </si>
  <si>
    <t>POSANI BHAVANA</t>
  </si>
  <si>
    <t>bhavanaposani1@gmail.com</t>
  </si>
  <si>
    <t>171FA04044</t>
  </si>
  <si>
    <t>RAGANNAGARI BALA KRISHNA REDDY</t>
  </si>
  <si>
    <t>baluragannagari@gmail.com</t>
  </si>
  <si>
    <t>171FA04045</t>
  </si>
  <si>
    <t>RAMALA RAMBABU</t>
  </si>
  <si>
    <t>rambaburamala1999@gmail.com</t>
  </si>
  <si>
    <t>171FA04046</t>
  </si>
  <si>
    <t>REGULA NANDINI</t>
  </si>
  <si>
    <t>nanduregula123@gmail.com</t>
  </si>
  <si>
    <t>171FA04047</t>
  </si>
  <si>
    <t>RITISHA LINGINENI</t>
  </si>
  <si>
    <t>ritishalinginani@gmail.com</t>
  </si>
  <si>
    <t>171FA04048</t>
  </si>
  <si>
    <t>RUPANAGUNTLA HANUMATH KOUSHIK</t>
  </si>
  <si>
    <t>hanumathkoushikr@gmail.com</t>
  </si>
  <si>
    <t>Accenture(shortlisted)</t>
  </si>
  <si>
    <t>171FA04049</t>
  </si>
  <si>
    <t>SEELAM PANDURANGA REDDY</t>
  </si>
  <si>
    <t>seelampandu58@gmail.com</t>
  </si>
  <si>
    <t>171FA04050</t>
  </si>
  <si>
    <t>SHAIK WASEEM GALAB</t>
  </si>
  <si>
    <t>waseemgalab.00@gmail.com</t>
  </si>
  <si>
    <t>171FA04051</t>
  </si>
  <si>
    <t>SYED AMREEN</t>
  </si>
  <si>
    <t>syedamreen7862@gmail.com</t>
  </si>
  <si>
    <t>TCS-HYD</t>
  </si>
  <si>
    <t>171FA04052</t>
  </si>
  <si>
    <t>SYED MOHAMMED SHAFI</t>
  </si>
  <si>
    <t>syed.mohammedshafi@yahoo</t>
  </si>
  <si>
    <t>171FA04055</t>
  </si>
  <si>
    <t>T.JAGADEESH KUMAR RAJU</t>
  </si>
  <si>
    <t>jagadeesh29564@gmail.com</t>
  </si>
  <si>
    <t>171FA04057</t>
  </si>
  <si>
    <t>TINNALURI BHASWANTH GOPI</t>
  </si>
  <si>
    <t>bhaswanthgopi2000@gmail.com</t>
  </si>
  <si>
    <t>Accenture (Banglore)</t>
  </si>
  <si>
    <t>171FA04058</t>
  </si>
  <si>
    <t>VAKKANTI MADHAVI LATHA</t>
  </si>
  <si>
    <t>madhavivakkanti5555@gmail.com</t>
  </si>
  <si>
    <t>171FA04059</t>
  </si>
  <si>
    <t>VALLABHADASU SAI SANDEEP</t>
  </si>
  <si>
    <t>sandeepsai776@gmail.com</t>
  </si>
  <si>
    <t>Tcs -hyd</t>
  </si>
  <si>
    <t>171FA04060</t>
  </si>
  <si>
    <t>VANDANA THOTAKURA</t>
  </si>
  <si>
    <t>vandana.thotakura1775@gmail.com</t>
  </si>
  <si>
    <t>171FA04061</t>
  </si>
  <si>
    <t>VANGA NAGA PAVAN KALYAN</t>
  </si>
  <si>
    <t>pavankalyanvanga1234@gmail.com</t>
  </si>
  <si>
    <t>171FA04062</t>
  </si>
  <si>
    <t>VANKAYALA UDAYA BHANU PRIYA</t>
  </si>
  <si>
    <t>vankayalaudayabhanupriya@gmail.com</t>
  </si>
  <si>
    <t>Accenture(hyd)</t>
  </si>
  <si>
    <t>171FA04063</t>
  </si>
  <si>
    <t>VEMULAPALLI RESHMA CHOWDARY</t>
  </si>
  <si>
    <t>vemulapallireshma1111@gmail.com</t>
  </si>
  <si>
    <t>171FA04065</t>
  </si>
  <si>
    <t>BALUGURI CHANAKYA RUDHRA</t>
  </si>
  <si>
    <t>Chanakyandrc@gmail.com</t>
  </si>
  <si>
    <t>171FA04066</t>
  </si>
  <si>
    <t>BANDARU HEMANTH KALYAN</t>
  </si>
  <si>
    <t>171FA04069</t>
  </si>
  <si>
    <t>CHAKKA VENKATA GANESH</t>
  </si>
  <si>
    <t>chvganesh111@gmail.com</t>
  </si>
  <si>
    <t>171FA04071</t>
  </si>
  <si>
    <t>CHUTTUKUDULLA HEMA VENKATA NAGAVARDHAN</t>
  </si>
  <si>
    <t>nagavardhan.ch1999@gmail.com</t>
  </si>
  <si>
    <t>HCL Technologies (Gannavaram)</t>
  </si>
  <si>
    <t>171FA04072</t>
  </si>
  <si>
    <t>DANTLA NAGA SAI PRAVEEN REDDY</t>
  </si>
  <si>
    <t>praveennani389@gmail.com</t>
  </si>
  <si>
    <t>171FA04073</t>
  </si>
  <si>
    <t>DESHIK KUMAR BOMMIDI</t>
  </si>
  <si>
    <t>deshik9999@gmail.com</t>
  </si>
  <si>
    <t>171FA04074</t>
  </si>
  <si>
    <t>DIBBA HARISH</t>
  </si>
  <si>
    <t>harishjayraj183@gmail.com</t>
  </si>
  <si>
    <t>focus edumatics</t>
  </si>
  <si>
    <t>171FA04075</t>
  </si>
  <si>
    <t>DUGGEMPUDI JYOTHISRI</t>
  </si>
  <si>
    <t>jyothiduggempudi.006@gmail.com</t>
  </si>
  <si>
    <t>171FA04076</t>
  </si>
  <si>
    <t>GADDAM KALPANA DEVI</t>
  </si>
  <si>
    <t>kalpanagaddam9917@gmail.com</t>
  </si>
  <si>
    <t>171FA04077</t>
  </si>
  <si>
    <t>GRANDHI DIVYA SRIVALLI</t>
  </si>
  <si>
    <t>divyagrandhi3466@gmail.com</t>
  </si>
  <si>
    <t>171FA04078</t>
  </si>
  <si>
    <t>GARIKAPATI JYOTHSNA</t>
  </si>
  <si>
    <t>jyothsnagarikapati2000@gmail.com</t>
  </si>
  <si>
    <t>Wipro(Chennai)</t>
  </si>
  <si>
    <t>171FA04079</t>
  </si>
  <si>
    <t>GUNTUPALLI JAHNAVI</t>
  </si>
  <si>
    <t>jahnaviguntupalli30@gmail.com</t>
  </si>
  <si>
    <t>171FA04080</t>
  </si>
  <si>
    <t>HARIHARANI MUPPALLA</t>
  </si>
  <si>
    <t>muppallahariharani@gmail.com</t>
  </si>
  <si>
    <t>944-026-2028</t>
  </si>
  <si>
    <t>TCS (hyd)</t>
  </si>
  <si>
    <t>171FA04081</t>
  </si>
  <si>
    <t>JAGARLAMUDI MAHITHA</t>
  </si>
  <si>
    <t>mahitajagarlamudi12@gmail.com</t>
  </si>
  <si>
    <t>TCS(kolkata)</t>
  </si>
  <si>
    <t>171FA04084</t>
  </si>
  <si>
    <t>JONNALAGADDA BHAVANA</t>
  </si>
  <si>
    <t>jonnalagaddabhavana2000@gmail.com</t>
  </si>
  <si>
    <t>171FA04085</t>
  </si>
  <si>
    <t>KAKKERA SRIKANTH</t>
  </si>
  <si>
    <t>kakkerasrikanth9@gmail.com</t>
  </si>
  <si>
    <t>171FA04086</t>
  </si>
  <si>
    <t>KANDIMALLA TEJASWINI</t>
  </si>
  <si>
    <t>tejaswini23.kandimalla@gmail.com</t>
  </si>
  <si>
    <t>OSI Digital(Hyderabad)</t>
  </si>
  <si>
    <t>171FA04087</t>
  </si>
  <si>
    <t>KODATI LAKSHMI SARASWATHI</t>
  </si>
  <si>
    <t>kodati.laxmisaraswathi@gmail.com</t>
  </si>
  <si>
    <t>171FA04088</t>
  </si>
  <si>
    <t>KOLLI ANANTHA SAI GOWTHAM KUMAR</t>
  </si>
  <si>
    <t>kolligowthamreddy1999@gmail.com</t>
  </si>
  <si>
    <t>171FA04089</t>
  </si>
  <si>
    <t>KONAKALLA RAMA JASWANTH</t>
  </si>
  <si>
    <t>konakallajaswanth@gmail.com</t>
  </si>
  <si>
    <t>171FA04091</t>
  </si>
  <si>
    <t>KOTHAGUNDLA LAKSHMI SRAVANI</t>
  </si>
  <si>
    <t>klsravani2000@gmail.com</t>
  </si>
  <si>
    <t>171FA04092</t>
  </si>
  <si>
    <t>KOTNI SIREESHA</t>
  </si>
  <si>
    <t>kotnisireesha@gmail.com</t>
  </si>
  <si>
    <t>171FA04093</t>
  </si>
  <si>
    <t>LANKA PAVANI</t>
  </si>
  <si>
    <t>lankapavani60@gmail.com</t>
  </si>
  <si>
    <t>171FA04094</t>
  </si>
  <si>
    <t>MAGAPATI VAMSI RANGANADH</t>
  </si>
  <si>
    <t>vamsimagapati406@gmail.com</t>
  </si>
  <si>
    <t>171FA04095</t>
  </si>
  <si>
    <t>MAKINENI NAGA VARA PRAVEENA</t>
  </si>
  <si>
    <t>mnvp998@gmail.com</t>
  </si>
  <si>
    <t>171FA04097</t>
  </si>
  <si>
    <t>MOHAMMED AHMED</t>
  </si>
  <si>
    <t>ahmedgnt99@gmail.com</t>
  </si>
  <si>
    <t>171FA04098</t>
  </si>
  <si>
    <t>MUDUGULLA VENKATA SUDHAKAR REDDY</t>
  </si>
  <si>
    <t>sudhakarreddy4098@gmail.com</t>
  </si>
  <si>
    <t>171FA04099</t>
  </si>
  <si>
    <t>MUPPALLA RAMA BALA</t>
  </si>
  <si>
    <t>ramabalamuppalla@gmail.com</t>
  </si>
  <si>
    <t>Hcl(Chennai)</t>
  </si>
  <si>
    <t>171FA04100</t>
  </si>
  <si>
    <t>NAGA VARSHITHA BOPPANA</t>
  </si>
  <si>
    <t>boppanasai88@gmail.com</t>
  </si>
  <si>
    <t>171FA04101</t>
  </si>
  <si>
    <t>NALLANUKALA KRISHNA TULASI</t>
  </si>
  <si>
    <t>krishnatulasina21@gmail.com</t>
  </si>
  <si>
    <t>Focus edumatics</t>
  </si>
  <si>
    <t>171FA04104</t>
  </si>
  <si>
    <t>NARRA PREETHI CHOWDARY</t>
  </si>
  <si>
    <t>preethinarra@gmail.com</t>
  </si>
  <si>
    <t>171FA04105</t>
  </si>
  <si>
    <t>NATHANI TEJASWI</t>
  </si>
  <si>
    <t>n.tejaswi14@gmail.com</t>
  </si>
  <si>
    <t>171FA04106</t>
  </si>
  <si>
    <t>PATIBANDLA ANUSHA</t>
  </si>
  <si>
    <t>patibandlanusha31@gmail.com</t>
  </si>
  <si>
    <t>171FA04107</t>
  </si>
  <si>
    <t>PATIBANDLA VENKATA LAKSHMI</t>
  </si>
  <si>
    <t>patibandlavenkatalakshmi19@gmail.com</t>
  </si>
  <si>
    <t>171FA04109</t>
  </si>
  <si>
    <t>PONNURU AMRUTHA RATNA VALLI</t>
  </si>
  <si>
    <t>amruthaponnuru7552@gmail.com</t>
  </si>
  <si>
    <t>171FA04110</t>
  </si>
  <si>
    <t>PUCHAKAYALA RAMPRASAD</t>
  </si>
  <si>
    <t>ramprasad.p9999@gmail.com</t>
  </si>
  <si>
    <t>171FA04111</t>
  </si>
  <si>
    <t>RAVELLA SAI LOHITHA</t>
  </si>
  <si>
    <t>sailohitha01@gmail.com</t>
  </si>
  <si>
    <t>171FA04112</t>
  </si>
  <si>
    <t>ramyaravipati1999@gmail.com</t>
  </si>
  <si>
    <t>focus endumatics</t>
  </si>
  <si>
    <t>171FA04113</t>
  </si>
  <si>
    <t>SATHULURI VENKATA SAI SANDEEP</t>
  </si>
  <si>
    <t>svssandeep7@gmail.com</t>
  </si>
  <si>
    <t>171FA04114</t>
  </si>
  <si>
    <t>TALLURI LIKITHA</t>
  </si>
  <si>
    <t>likithatalluri035@gmail.com</t>
  </si>
  <si>
    <t>HCL(Gannavaram)</t>
  </si>
  <si>
    <t>171FA04116</t>
  </si>
  <si>
    <t>TULLURI SRAVANI</t>
  </si>
  <si>
    <t>sravanitulluri1@gmail.com</t>
  </si>
  <si>
    <t>171FA04117</t>
  </si>
  <si>
    <t>TULLURI SREEKAR</t>
  </si>
  <si>
    <t>tsreekar99@gmail.com</t>
  </si>
  <si>
    <t>171FA04118</t>
  </si>
  <si>
    <t>VADLAMUDI SUDHEER</t>
  </si>
  <si>
    <t>sudheervadlamudi2000@gmail.com</t>
  </si>
  <si>
    <t>171FA04119</t>
  </si>
  <si>
    <t>VADREVU VENKATA VIJAYA SRI VAISHNAV</t>
  </si>
  <si>
    <t>vadrevuvaishnav9320@gmail.com</t>
  </si>
  <si>
    <t>171FA04120</t>
  </si>
  <si>
    <t>VARRI JAGADISH VARA PRASAD</t>
  </si>
  <si>
    <t>jagadishvaraprasadvarri@gmail.com</t>
  </si>
  <si>
    <t>171FA04121</t>
  </si>
  <si>
    <t>VEGULLA THRYLOKYA</t>
  </si>
  <si>
    <t>thrylokyachowdary@gmail.com</t>
  </si>
  <si>
    <t>171FA04122</t>
  </si>
  <si>
    <t>VOLETI SAISINDHU</t>
  </si>
  <si>
    <t>saisindhu858@gmail.com</t>
  </si>
  <si>
    <t>171FA04123</t>
  </si>
  <si>
    <t>YALAVARTHI LOKESH</t>
  </si>
  <si>
    <t>lokeshyalavarthi123@gmail.com</t>
  </si>
  <si>
    <t>171FA04124</t>
  </si>
  <si>
    <t>YALLAMPALLI HARIKRISHNA</t>
  </si>
  <si>
    <t>171FA04125</t>
  </si>
  <si>
    <t>YAMINI LAKSHMI PRIYA BOPPUDI</t>
  </si>
  <si>
    <t>priyaboppudi125@gmail.com</t>
  </si>
  <si>
    <t>171FA04127</t>
  </si>
  <si>
    <t>AKULA PRANATHI</t>
  </si>
  <si>
    <t>akulapranathi14@gmail.com</t>
  </si>
  <si>
    <t>171FA04129</t>
  </si>
  <si>
    <t>BANDI VINOD</t>
  </si>
  <si>
    <t>Bandivinod29@gmail.com</t>
  </si>
  <si>
    <t>171FA04130</t>
  </si>
  <si>
    <t>CHERUKURI SRUJANA</t>
  </si>
  <si>
    <t>srujanacherukuri1426@gmail.com</t>
  </si>
  <si>
    <t>TCS - Hyd</t>
  </si>
  <si>
    <t>171FA04131</t>
  </si>
  <si>
    <t>CHILAKA WILLIAMS</t>
  </si>
  <si>
    <t>williams.will7778@gmail.com</t>
  </si>
  <si>
    <t>171FA04132</t>
  </si>
  <si>
    <t>CHILAKALA HEMA VENKATA AKHILA</t>
  </si>
  <si>
    <t>akhilachilakala2016@gmail.com</t>
  </si>
  <si>
    <t>Hcl(Gannavaram)</t>
  </si>
  <si>
    <t>171FA04133</t>
  </si>
  <si>
    <t>CHINTHALA BRAHMANI</t>
  </si>
  <si>
    <t>brahmanichinthala99@gmail.com</t>
  </si>
  <si>
    <t>TCS(BLR)</t>
  </si>
  <si>
    <t>171FA04135</t>
  </si>
  <si>
    <t>CHIRUMAMILLA VENKATA SAI MANAS</t>
  </si>
  <si>
    <t>manaschirumilla07@gmail.com</t>
  </si>
  <si>
    <t>171FA04136</t>
  </si>
  <si>
    <t>CHUNDURI HEMA SRI</t>
  </si>
  <si>
    <t>hemasri.chunduri100@gmail.com</t>
  </si>
  <si>
    <t>171FA04137</t>
  </si>
  <si>
    <t>DASARI HARISH</t>
  </si>
  <si>
    <t>harishdasari963@gmail.com</t>
  </si>
  <si>
    <t>171FA04138</t>
  </si>
  <si>
    <t>D.VENKATA SAI SANDEEP</t>
  </si>
  <si>
    <t>sandeepsunny1111999@gmail.com</t>
  </si>
  <si>
    <t>171FA04139</t>
  </si>
  <si>
    <t>DHARMI KRISHNA VADLAMUDI</t>
  </si>
  <si>
    <t>dharmikrishnavadlamudi@gmail.com</t>
  </si>
  <si>
    <t>171FA04140</t>
  </si>
  <si>
    <t>DIVYA KOMMINENI</t>
  </si>
  <si>
    <t>divyakommineni999@gmail.com</t>
  </si>
  <si>
    <t>171FA04141</t>
  </si>
  <si>
    <t>GAMINI GREESHMA SRI</t>
  </si>
  <si>
    <t>greeshmagamini279@gmail.com</t>
  </si>
  <si>
    <t>HCL (gannavaram)</t>
  </si>
  <si>
    <t>171FA04143</t>
  </si>
  <si>
    <t>GANTA TEJASWI</t>
  </si>
  <si>
    <t>tejutejaswiraj@gmail.com</t>
  </si>
  <si>
    <t>171FA04144</t>
  </si>
  <si>
    <t>GARIKAPATI SRAVANI</t>
  </si>
  <si>
    <t>sravsgarikapati@gmail.com</t>
  </si>
  <si>
    <t>171FA04145</t>
  </si>
  <si>
    <t>JAMPANI JAYASRI</t>
  </si>
  <si>
    <t>jampanijayasri@gmail.com</t>
  </si>
  <si>
    <t>TCS(Chennai)</t>
  </si>
  <si>
    <t>171FA04146</t>
  </si>
  <si>
    <t>KAKARLA KEERTHI KUMAR</t>
  </si>
  <si>
    <t>keerthikumar1378@gmail.com</t>
  </si>
  <si>
    <t>6D technologies ( Bangalore)</t>
  </si>
  <si>
    <t>171FA04147</t>
  </si>
  <si>
    <t>KAKARLA MAHESWARI</t>
  </si>
  <si>
    <t>kmahi2k@gmail.com</t>
  </si>
  <si>
    <t>171FA04149</t>
  </si>
  <si>
    <t>KALLAGUNTA SIVARAMA KRISHNA</t>
  </si>
  <si>
    <t>kallaguntasivaram@gmail.com</t>
  </si>
  <si>
    <t>171FA04150</t>
  </si>
  <si>
    <t>KOLASANI VINAY</t>
  </si>
  <si>
    <t>vinaykumarkolasani@gmail.com</t>
  </si>
  <si>
    <t>171FA04153</t>
  </si>
  <si>
    <t>KOTA PRAMOD</t>
  </si>
  <si>
    <t>kotapramod8@gmail.com</t>
  </si>
  <si>
    <t>171FA04154</t>
  </si>
  <si>
    <t>kOTHA LAKSHMI SWARNA HARIKA</t>
  </si>
  <si>
    <t>harika2499@gmail.com</t>
  </si>
  <si>
    <t>171FA04155</t>
  </si>
  <si>
    <t>KUNCHALA DEVI VENKATA VARA PRASAD</t>
  </si>
  <si>
    <t>venkataple@gmail.com</t>
  </si>
  <si>
    <t>171FA04156</t>
  </si>
  <si>
    <t>LAKSHMI NIKHILA DAVINENI</t>
  </si>
  <si>
    <t>sweetynikhila123@gmail.com</t>
  </si>
  <si>
    <t>TCS(banglore)</t>
  </si>
  <si>
    <t>171FA04157</t>
  </si>
  <si>
    <t>MADABHUSHI RAMYA</t>
  </si>
  <si>
    <t>madabhushiramya@gmail.com</t>
  </si>
  <si>
    <t>171FA04159</t>
  </si>
  <si>
    <t>MALLAMPATI RAJYA LAKSHMI</t>
  </si>
  <si>
    <t>rajimallampati13@gmail.com</t>
  </si>
  <si>
    <t>171FA04160</t>
  </si>
  <si>
    <t>M.SRILAKSHMI PRASANNA</t>
  </si>
  <si>
    <t>manamsrilakshmiprasanna2000@gmail.com</t>
  </si>
  <si>
    <t>171FA04161</t>
  </si>
  <si>
    <t>MUDIYALA SRINIVAS REDDY</t>
  </si>
  <si>
    <t>srinumudiyala@gmail.com</t>
  </si>
  <si>
    <t>171FA04162</t>
  </si>
  <si>
    <t>MUVVA HEMANTH NATH</t>
  </si>
  <si>
    <t>hemanthnath121815@gmail.com</t>
  </si>
  <si>
    <t>na</t>
  </si>
  <si>
    <t>171FA04164</t>
  </si>
  <si>
    <t>PEDAPUDI SAI PAVAN</t>
  </si>
  <si>
    <t>saipavan9652445447@gmail.com</t>
  </si>
  <si>
    <t>6Dtechnologies(Bangalore)</t>
  </si>
  <si>
    <t>171FA04165</t>
  </si>
  <si>
    <t>PETA PAVAN CHAND</t>
  </si>
  <si>
    <t>pavanchandsv@gmail.com</t>
  </si>
  <si>
    <t>171FA04166</t>
  </si>
  <si>
    <t>POLINA SAI JAGADEESH</t>
  </si>
  <si>
    <t>171FA04167</t>
  </si>
  <si>
    <t>POLINA SRUTHI</t>
  </si>
  <si>
    <t>sruthi2699@gmail.com</t>
  </si>
  <si>
    <t>TCS(Hyderabad)</t>
  </si>
  <si>
    <t>171FA04168</t>
  </si>
  <si>
    <t>PULA BHANU VARDHAN</t>
  </si>
  <si>
    <t>pbhanuvardhan@gmail.com</t>
  </si>
  <si>
    <t>171FA04169</t>
  </si>
  <si>
    <t>RAJA ANJANASHARANYA</t>
  </si>
  <si>
    <t>rajasharanya1205@gmail.com</t>
  </si>
  <si>
    <t>171FA04170</t>
  </si>
  <si>
    <t>RAYASAM VEERA VENKATA SRI LAKSHMI GAYATHRI</t>
  </si>
  <si>
    <t>rvvslg.2000@gmail.com</t>
  </si>
  <si>
    <t>171FA04171</t>
  </si>
  <si>
    <t>SAKALA LAKSHMI SUMANTH</t>
  </si>
  <si>
    <t>lakshmisumanth99@gmail.com</t>
  </si>
  <si>
    <t>171FA04172</t>
  </si>
  <si>
    <t>SEGU VYSHNAVI</t>
  </si>
  <si>
    <t>vyshnavisegu4200@gmail.com</t>
  </si>
  <si>
    <t>TCS-Hyderabad</t>
  </si>
  <si>
    <t>171FA04173</t>
  </si>
  <si>
    <t>SK.AADIL</t>
  </si>
  <si>
    <t>adil6888688@gmail.com</t>
  </si>
  <si>
    <t>171FA04174</t>
  </si>
  <si>
    <t>SHAIK MAHAMMED SHARUKH</t>
  </si>
  <si>
    <t>sharukhshaik1818@gmail.com</t>
  </si>
  <si>
    <t>171FA04175</t>
  </si>
  <si>
    <t>SHAIK SHOYAB</t>
  </si>
  <si>
    <t>shoyabshaik26@gmail.com</t>
  </si>
  <si>
    <t>171fa04177</t>
  </si>
  <si>
    <t>SUKAVASI MANASA</t>
  </si>
  <si>
    <t>manasasukavasi@gmail.com</t>
  </si>
  <si>
    <t>L&amp;T</t>
  </si>
  <si>
    <t>171FA04178</t>
  </si>
  <si>
    <t>SYED.BAJI NAZAR</t>
  </si>
  <si>
    <t>Syednazar906@gmail.com</t>
  </si>
  <si>
    <t>171FA04179</t>
  </si>
  <si>
    <t>GEETHA REDDY</t>
  </si>
  <si>
    <t>geethareddytiyyagura23@gmail.com</t>
  </si>
  <si>
    <t>171FA04180</t>
  </si>
  <si>
    <t>TIYYAGURA NARENDRA KUMAR REDDY</t>
  </si>
  <si>
    <t>narendrakumarreddy45@gmail.com</t>
  </si>
  <si>
    <t>171FA04181</t>
  </si>
  <si>
    <t>UPPU MOUNIKA</t>
  </si>
  <si>
    <t>mounika.honey.7284@gmail.com</t>
  </si>
  <si>
    <t>HCL-Chennai</t>
  </si>
  <si>
    <t>171FA04182</t>
  </si>
  <si>
    <t>VAMSI KRISHNA KANULLA</t>
  </si>
  <si>
    <t>vamsi.kanulla123@gmail.com</t>
  </si>
  <si>
    <t>171FA04185</t>
  </si>
  <si>
    <t>VATTEM SUMANA</t>
  </si>
  <si>
    <t>sumanavattem44@gmail.com</t>
  </si>
  <si>
    <t>Tcs - Hyderabad</t>
  </si>
  <si>
    <t>171FA04186</t>
  </si>
  <si>
    <t>VATTIKUTI SIVANI</t>
  </si>
  <si>
    <t>vattikutisivani1999@gmail.com</t>
  </si>
  <si>
    <t>HCL-Gannavaram</t>
  </si>
  <si>
    <t>171FA04187</t>
  </si>
  <si>
    <t>VEMPATI PRANEETHA</t>
  </si>
  <si>
    <t>vempatipraneetha99@gmail.com</t>
  </si>
  <si>
    <t>INFOSYS(-)</t>
  </si>
  <si>
    <t>171FA04188</t>
  </si>
  <si>
    <t>VEMULA AKHILANDESWARI</t>
  </si>
  <si>
    <t>akhila.vemula1812@gmail.com</t>
  </si>
  <si>
    <t>171FA04189</t>
  </si>
  <si>
    <t>VUNNAVA SAI SIVA SRAVAN KUMAR</t>
  </si>
  <si>
    <t>sravanappy@gmail.com</t>
  </si>
  <si>
    <t>TCS-hyderabad</t>
  </si>
  <si>
    <t>171FA04190</t>
  </si>
  <si>
    <t>ANANTHASETTY NAGA SOWJANYA</t>
  </si>
  <si>
    <t>sowjanya.a2000@gmail.com</t>
  </si>
  <si>
    <t>171FA04191</t>
  </si>
  <si>
    <t>B.V.SAI CHANDANA</t>
  </si>
  <si>
    <t>saichandana191@gmail.com</t>
  </si>
  <si>
    <t>171FA04192</t>
  </si>
  <si>
    <t>BODDULURI LAKSHMI SAI</t>
  </si>
  <si>
    <t>saivenky21221@gmail.com</t>
  </si>
  <si>
    <t>171FA04193</t>
  </si>
  <si>
    <t>CHILUKURI SUMANTH PHANEENDRA CHOWDARY</t>
  </si>
  <si>
    <t>sumanthchilukuri123@gmail.com</t>
  </si>
  <si>
    <t>171FA04194</t>
  </si>
  <si>
    <t>CHIRRA SAI TEJASWINI</t>
  </si>
  <si>
    <t>saitejachirra8@gmail.com</t>
  </si>
  <si>
    <t>Focus Edumatics, WIPRO</t>
  </si>
  <si>
    <t>171FA04195</t>
  </si>
  <si>
    <t>CHITTURU DASARADHA RAM</t>
  </si>
  <si>
    <t>dasaradh.chitturu98@gmail.com</t>
  </si>
  <si>
    <t>HCL- Bangalore</t>
  </si>
  <si>
    <t>171FA04196</t>
  </si>
  <si>
    <t>DARAPUREDDY BHAGAVATHSAI</t>
  </si>
  <si>
    <t>bhagavaths20@gmail.com</t>
  </si>
  <si>
    <t>171FA04198</t>
  </si>
  <si>
    <t>DUDALA PRIYANKA</t>
  </si>
  <si>
    <t>dudalapriyanka@gmail.com</t>
  </si>
  <si>
    <t>171FA04199</t>
  </si>
  <si>
    <t>E.R.RAJESWARI</t>
  </si>
  <si>
    <t>rajelvprasad446@gmail.com</t>
  </si>
  <si>
    <t>171FA04200</t>
  </si>
  <si>
    <t>GANNAVARAPU GAYATRI</t>
  </si>
  <si>
    <t>gayatrigayig@gmail.com</t>
  </si>
  <si>
    <t>171FA04201</t>
  </si>
  <si>
    <t>GATTINENI SRAVYA</t>
  </si>
  <si>
    <t>sravyagattineni201@gmail.com</t>
  </si>
  <si>
    <t>INFOSYS(BENGALORE)</t>
  </si>
  <si>
    <t>171FA04202</t>
  </si>
  <si>
    <t>GOGINENI DIVYA BALA SRI</t>
  </si>
  <si>
    <t>divyaprasadchowdary@gmail.com</t>
  </si>
  <si>
    <t>171FA04203</t>
  </si>
  <si>
    <t>GRANDHI MAHESHVARMA</t>
  </si>
  <si>
    <t>maheshvarmagrandhi@gmail.com</t>
  </si>
  <si>
    <t>171FA04204</t>
  </si>
  <si>
    <t>G.AISHWARYA</t>
  </si>
  <si>
    <t>gudipudiaishwarya27533@gmail.com</t>
  </si>
  <si>
    <t>171FA04205</t>
  </si>
  <si>
    <t>JANAPAREDDY HEMANTH</t>
  </si>
  <si>
    <t>hemanth.janapareddy18@gmail.com</t>
  </si>
  <si>
    <t>171FA04206</t>
  </si>
  <si>
    <t>KAKANI UTHEJ</t>
  </si>
  <si>
    <t>uthejkakani2000@gmail.com</t>
  </si>
  <si>
    <t>L&amp;T (CHENNAI)</t>
  </si>
  <si>
    <t>171FA04207</t>
  </si>
  <si>
    <t>KAPALAVAYI TEJASWI</t>
  </si>
  <si>
    <t>tejaswirebel@gmail.com</t>
  </si>
  <si>
    <t>171FA04208</t>
  </si>
  <si>
    <t>KATTAMURI PRIYANKA</t>
  </si>
  <si>
    <t>kattamuripriyanka31@gmail.com</t>
  </si>
  <si>
    <t>171FA04209</t>
  </si>
  <si>
    <t>KOLLA SATYANARAYANA</t>
  </si>
  <si>
    <t>satyanarayana22121999@22121999</t>
  </si>
  <si>
    <t>171FA04210</t>
  </si>
  <si>
    <t>KONDRU NAGA SAI</t>
  </si>
  <si>
    <t>saichowdarykondru116@gmail.com</t>
  </si>
  <si>
    <t>171FA04212</t>
  </si>
  <si>
    <t>MANDELA ESWAR KUMAR</t>
  </si>
  <si>
    <t>eswarnaidumandela264@gmail.com</t>
  </si>
  <si>
    <t>171FA04213</t>
  </si>
  <si>
    <t>MARY SPANDANA THUMMA</t>
  </si>
  <si>
    <t>spandanareddythumma@gmail.com</t>
  </si>
  <si>
    <t>171FA04215</t>
  </si>
  <si>
    <t>MOHAMMAD RUBEENA</t>
  </si>
  <si>
    <t>rubeerevenko@gmail.com</t>
  </si>
  <si>
    <t>Infosys(Hyderabad)</t>
  </si>
  <si>
    <t>171FA04216</t>
  </si>
  <si>
    <t>MOHAMMED RUHI SUMAIYA KHAN</t>
  </si>
  <si>
    <t>ruhisumaiya115@gmail.com</t>
  </si>
  <si>
    <t>171FA04217</t>
  </si>
  <si>
    <t>MORAM PRAGNAN</t>
  </si>
  <si>
    <t>morampragnan678@gmail.com</t>
  </si>
  <si>
    <t>N/A</t>
  </si>
  <si>
    <t>171FA04218</t>
  </si>
  <si>
    <t>MORE VISHAL</t>
  </si>
  <si>
    <t>vishalmore811142@gmail.com</t>
  </si>
  <si>
    <t>171FA04220</t>
  </si>
  <si>
    <t>MUNGARA JITHAMANYU</t>
  </si>
  <si>
    <t>manyumungara@gmail.com</t>
  </si>
  <si>
    <t>HCL ( VIJ )</t>
  </si>
  <si>
    <t>171FA04221</t>
  </si>
  <si>
    <t>MUPPALANENI KEERTHI</t>
  </si>
  <si>
    <t>kuttichowdary01@gmail.com</t>
  </si>
  <si>
    <t>171FA04223</t>
  </si>
  <si>
    <t>NANGINENI GOPI KRISHNA</t>
  </si>
  <si>
    <t>nangineni9959@gmail.com</t>
  </si>
  <si>
    <t>171FA04224</t>
  </si>
  <si>
    <t>NARRA GEETHA CHOWDARY</t>
  </si>
  <si>
    <t>geethanchowdary@gmail.com</t>
  </si>
  <si>
    <t>171FA04225</t>
  </si>
  <si>
    <t>NEKKANTI LAKSHMI PRASANNA</t>
  </si>
  <si>
    <t>prasannachowdary318@gmail.com</t>
  </si>
  <si>
    <t>TCS (Chennai)</t>
  </si>
  <si>
    <t>171FA04226</t>
  </si>
  <si>
    <t>NIRUGANTI SHAIK SHAVALI</t>
  </si>
  <si>
    <t>nirugantishaikshavali@gmail.com</t>
  </si>
  <si>
    <t>171FA04227</t>
  </si>
  <si>
    <t>PAGADALA VAMSI KRISHNA</t>
  </si>
  <si>
    <t>pagadalavamsik@gmail.com</t>
  </si>
  <si>
    <t>171FA04228</t>
  </si>
  <si>
    <t>P.KESAVA KRISHNA CHAITANYA</t>
  </si>
  <si>
    <t>palvadi.krish@gmail.com</t>
  </si>
  <si>
    <t>171FA04229</t>
  </si>
  <si>
    <t>HE/JL</t>
  </si>
  <si>
    <t>P.YASASWI</t>
  </si>
  <si>
    <t>yasaswi.srinivasan22@gmail.com</t>
  </si>
  <si>
    <t>171FA04230</t>
  </si>
  <si>
    <t>PATCHIPULUSU VENKATA MANASA KRISHNA</t>
  </si>
  <si>
    <t>manasakrishna121@gmail.com</t>
  </si>
  <si>
    <t>171FA04231</t>
  </si>
  <si>
    <t>P.AKASH BABU</t>
  </si>
  <si>
    <t>akashpedapaga@gmail.com</t>
  </si>
  <si>
    <t>CTS, kolkata</t>
  </si>
  <si>
    <t>171FA04232</t>
  </si>
  <si>
    <t>POLU REDDY MOHAN REDDY</t>
  </si>
  <si>
    <t>mohanreddy6991@gmail.com</t>
  </si>
  <si>
    <t>171FA04233</t>
  </si>
  <si>
    <t>POTNURU YASWANTH</t>
  </si>
  <si>
    <t>potnuruyaswanth12@gmail.com</t>
  </si>
  <si>
    <t>171FA04234</t>
  </si>
  <si>
    <t>PURINI RAVI TEJA REDDY</t>
  </si>
  <si>
    <t>ravitejareddypurini@gmail.com</t>
  </si>
  <si>
    <t>HCL-(chennai)</t>
  </si>
  <si>
    <t>171FA04236</t>
  </si>
  <si>
    <t>SHAIK AFRID ALI</t>
  </si>
  <si>
    <t>afridali102@gmail.com</t>
  </si>
  <si>
    <t>LTTS</t>
  </si>
  <si>
    <t>171FA04237</t>
  </si>
  <si>
    <t>SHAIK KARIM BASHA</t>
  </si>
  <si>
    <t>karimbasha4237@gmail.com</t>
  </si>
  <si>
    <t>171FA04238</t>
  </si>
  <si>
    <t>SHAIK KHAZA AMAN</t>
  </si>
  <si>
    <t>khajaaman786@gmail.com</t>
  </si>
  <si>
    <t>171FA04239</t>
  </si>
  <si>
    <t>SHAIK MOHAMMAD RIYAZ</t>
  </si>
  <si>
    <t>riyazmohammadneon@gmail.com</t>
  </si>
  <si>
    <t>171FA04240</t>
  </si>
  <si>
    <t>SK.SHARIKA</t>
  </si>
  <si>
    <t>shaiksharika786@gmail.com</t>
  </si>
  <si>
    <t>171FA04241</t>
  </si>
  <si>
    <t>SOWMYA VELAGAPUDI</t>
  </si>
  <si>
    <t>sowmya26sowmya@gmail.com</t>
  </si>
  <si>
    <t>171FA04242</t>
  </si>
  <si>
    <t>SREERAM VINAY</t>
  </si>
  <si>
    <t>vinaysreeram9@gmail.com</t>
  </si>
  <si>
    <t>171FA04243</t>
  </si>
  <si>
    <t>THOTA CHARITHA</t>
  </si>
  <si>
    <t>charithathota26@gmail.com</t>
  </si>
  <si>
    <t>MindTree</t>
  </si>
  <si>
    <t>171FA04244</t>
  </si>
  <si>
    <t>TIRUMALASETTY SRAVAN HANU</t>
  </si>
  <si>
    <t>sravantirumalasetty2@gmail.com</t>
  </si>
  <si>
    <t>171FA04245</t>
  </si>
  <si>
    <t>UPPALA GIRIDHAR RAMA KRISHNA</t>
  </si>
  <si>
    <t>uppalagiri99@gmail.com</t>
  </si>
  <si>
    <t>171FA04246</t>
  </si>
  <si>
    <t>K.VARSHITHA</t>
  </si>
  <si>
    <t>kollivarshitha00@gmail.com</t>
  </si>
  <si>
    <t>171FA04247</t>
  </si>
  <si>
    <t>VEJENDLA RAMYA SWETHA</t>
  </si>
  <si>
    <t>ramyaswetha11@gmail.com</t>
  </si>
  <si>
    <t>171FA04248</t>
  </si>
  <si>
    <t>VEMULA RAMA KRISHNA</t>
  </si>
  <si>
    <t>ramvemula2000@gmail.com</t>
  </si>
  <si>
    <t>171FA04250</t>
  </si>
  <si>
    <t>YADLAPALLI ROHITH KRISHNA</t>
  </si>
  <si>
    <t>rohityadlapalli11@gmail.com</t>
  </si>
  <si>
    <t>171FA04251</t>
  </si>
  <si>
    <t>YELLAVARTHI RAGHAVENDRA REDDY</t>
  </si>
  <si>
    <t>raghurocky015@gmail.com</t>
  </si>
  <si>
    <t>171FA04253</t>
  </si>
  <si>
    <t>AALIQ MOIN</t>
  </si>
  <si>
    <t>alienaaliq@gmail.com</t>
  </si>
  <si>
    <t>171FA04254</t>
  </si>
  <si>
    <t>AKULA RAVI TEJA</t>
  </si>
  <si>
    <t>ravitejaakula0002@gmail.com</t>
  </si>
  <si>
    <t>Infosys(-)</t>
  </si>
  <si>
    <t>171FA04256</t>
  </si>
  <si>
    <t>ANKENAPALLE VISHNUPRIYA</t>
  </si>
  <si>
    <t>vishnupriya0805@gmail.com</t>
  </si>
  <si>
    <t>L&amp;T(-)</t>
  </si>
  <si>
    <t>171FA04257</t>
  </si>
  <si>
    <t>ARATIKATLA SAI ROHIT KUMAR</t>
  </si>
  <si>
    <t>rohitkumar.rr.99.1818@gmail.com</t>
  </si>
  <si>
    <t>171FA04260</t>
  </si>
  <si>
    <t>BADE MOUNIKA</t>
  </si>
  <si>
    <t>mounikabade0610@gmail.com</t>
  </si>
  <si>
    <t>HCL(-)</t>
  </si>
  <si>
    <t>171FA04261</t>
  </si>
  <si>
    <t>BIKKAVILLI NAGA LALITHA ANAND</t>
  </si>
  <si>
    <t>bikkavillianand99@gmail.com</t>
  </si>
  <si>
    <t>171FA04262</t>
  </si>
  <si>
    <t>CHINNAM SOWMYA</t>
  </si>
  <si>
    <t>sowmyachinnam16@gmail.com</t>
  </si>
  <si>
    <t>171FA04263</t>
  </si>
  <si>
    <t>DUGGARAJU DURGA HARIKA</t>
  </si>
  <si>
    <t>harika.duggaraju8@gmail.com</t>
  </si>
  <si>
    <t>171FA04264</t>
  </si>
  <si>
    <t>GAJULA MANASA</t>
  </si>
  <si>
    <t>manasaagajula@gmail.com</t>
  </si>
  <si>
    <t>171FA04265</t>
  </si>
  <si>
    <t>GOGINENI SUREKHA YAMINI</t>
  </si>
  <si>
    <t>surekhayaminigogineni4265@gmail.com</t>
  </si>
  <si>
    <t>171FA04266</t>
  </si>
  <si>
    <t>GOLLAPUDI LEELA KRISHNA</t>
  </si>
  <si>
    <t>krishnagollapudi11@gmail.com</t>
  </si>
  <si>
    <t>171FA04267</t>
  </si>
  <si>
    <t>GUDIPATI V N AJIT BABU</t>
  </si>
  <si>
    <t>Ajithgudipati172@gmail.com</t>
  </si>
  <si>
    <t>WIPRO(HYD)</t>
  </si>
  <si>
    <t>171FA04268</t>
  </si>
  <si>
    <t>IMMADI NAGA SAI LOHITHA</t>
  </si>
  <si>
    <t>lohithaimmadi22@gmail.com</t>
  </si>
  <si>
    <t>171FA04269</t>
  </si>
  <si>
    <t>JAMPANA YUVA SAI VARMA</t>
  </si>
  <si>
    <t>Yuvavarma9999@gmail.com</t>
  </si>
  <si>
    <t>171FA04270</t>
  </si>
  <si>
    <t>KALLI GEETHA REDDY</t>
  </si>
  <si>
    <t>geethareddykalli@gmail.com</t>
  </si>
  <si>
    <t>tcs(chennai)</t>
  </si>
  <si>
    <t>171FA04271</t>
  </si>
  <si>
    <t>KALLURI LAKSHMI PRASANNA</t>
  </si>
  <si>
    <t>lakshmiprasannakalluri24331@gmail.com</t>
  </si>
  <si>
    <t>171FA04272</t>
  </si>
  <si>
    <t>KARAMALA DIVYA SREE</t>
  </si>
  <si>
    <t>divyasree19991022@gmail.com</t>
  </si>
  <si>
    <t>Hexaware (Chennai)</t>
  </si>
  <si>
    <t>171FA04273</t>
  </si>
  <si>
    <t>KARUTURI RAJESH</t>
  </si>
  <si>
    <t>rajeshkaruturi007@gmail.com</t>
  </si>
  <si>
    <t>171FA04274</t>
  </si>
  <si>
    <t>KASARAGADDA SATISH</t>
  </si>
  <si>
    <t>satishchinna998@gmail.com</t>
  </si>
  <si>
    <t>171FA04275</t>
  </si>
  <si>
    <t>KASIREDDY SRINIVASA REDDY</t>
  </si>
  <si>
    <t>kasireddysrinu10@gmail.com</t>
  </si>
  <si>
    <t>171FA04276</t>
  </si>
  <si>
    <t>KATARI PRADEEP</t>
  </si>
  <si>
    <t>pradeepkatari12345@gmail.com</t>
  </si>
  <si>
    <t>accenture(Hyd)</t>
  </si>
  <si>
    <t>171FA04277</t>
  </si>
  <si>
    <t>KILARI VENKATA NAGA SUPRIYA CHOWDARY</t>
  </si>
  <si>
    <t>,D</t>
  </si>
  <si>
    <t>supriyakilari7672@gmail.com</t>
  </si>
  <si>
    <t>TCS(chennai)</t>
  </si>
  <si>
    <t>171FA04278</t>
  </si>
  <si>
    <t>KOLLI LOHITHA</t>
  </si>
  <si>
    <t>lohithakolli1999@gmail.com</t>
  </si>
  <si>
    <t>171FA04279</t>
  </si>
  <si>
    <t>K.V.N SAI CHAKRADHAR</t>
  </si>
  <si>
    <t>kolliparachakradhar123@gmail.com</t>
  </si>
  <si>
    <t>171FA04280</t>
  </si>
  <si>
    <t>KOTHAPALLI SAILAJA</t>
  </si>
  <si>
    <t>sailajakothapalli6@gmail.com</t>
  </si>
  <si>
    <t>171FA04281</t>
  </si>
  <si>
    <t>MANI SAI MUVVA</t>
  </si>
  <si>
    <t>manisaimuvva@gmail.com</t>
  </si>
  <si>
    <t>TCS(KOLKATA),CTS,INFOSYS</t>
  </si>
  <si>
    <t>171FA04282</t>
  </si>
  <si>
    <t>MANURU SARAYU SRI SESHA JAWAHAR MALCOS</t>
  </si>
  <si>
    <t>sarayumanuru369@gmail.com</t>
  </si>
  <si>
    <t>Quadrant Resource(Hyderabad)</t>
  </si>
  <si>
    <t>171FA04283</t>
  </si>
  <si>
    <t>MORAMPUDI SIRI VENNELA</t>
  </si>
  <si>
    <t>sirinirmal4@gmail.com</t>
  </si>
  <si>
    <t>171FA04284</t>
  </si>
  <si>
    <t>MORLA SRINIJA</t>
  </si>
  <si>
    <t>srinijamorla@gmail.com</t>
  </si>
  <si>
    <t>171FA04285</t>
  </si>
  <si>
    <t>MUKKALA SRILEKHA</t>
  </si>
  <si>
    <t>srilekhareddymukkala@gmail.com</t>
  </si>
  <si>
    <t>171FA04286</t>
  </si>
  <si>
    <t>NAGENDLA SAI PAVAN KUMAR</t>
  </si>
  <si>
    <t>saipavan944145@gmail.com</t>
  </si>
  <si>
    <t>171FA04287</t>
  </si>
  <si>
    <t>NARRA PRAVALLIKA</t>
  </si>
  <si>
    <t>pravallikanarra99@gmail.com</t>
  </si>
  <si>
    <t>171FA04288</t>
  </si>
  <si>
    <t>PAKANATI SURYA PRAKASH REDDY</t>
  </si>
  <si>
    <t>surya1123.pakanati@gmail.com</t>
  </si>
  <si>
    <t>171FA04289</t>
  </si>
  <si>
    <t>PATHAKAMURI SUSMITHA</t>
  </si>
  <si>
    <t>pathakamurisusmitha@gmail.com</t>
  </si>
  <si>
    <t>171FA04291</t>
  </si>
  <si>
    <t>P.KALYANI</t>
  </si>
  <si>
    <t>polana.kalyani@gmail.com</t>
  </si>
  <si>
    <t>171FA04292</t>
  </si>
  <si>
    <t>POTHURAJU YAMINI</t>
  </si>
  <si>
    <t>yaminisuresh1999@gmail.com</t>
  </si>
  <si>
    <t>Mycaptain</t>
  </si>
  <si>
    <t>171FA04293</t>
  </si>
  <si>
    <t>PUTTAGUNTA NAVYA</t>
  </si>
  <si>
    <t>navyachowdary9559@gmail.com</t>
  </si>
  <si>
    <t>171FA04295</t>
  </si>
  <si>
    <t>RUDRAPATI RAJEEVSAMPATH</t>
  </si>
  <si>
    <t>rajeevrudrapati14041@gmail.com</t>
  </si>
  <si>
    <t>171FA04296</t>
  </si>
  <si>
    <t>SANNAYILA .AKHILA</t>
  </si>
  <si>
    <t>akhilasannayila@gmail.com</t>
  </si>
  <si>
    <t>Mindtree</t>
  </si>
  <si>
    <t>171FA04297</t>
  </si>
  <si>
    <t>SAYYAD.MANSOOR SAAD</t>
  </si>
  <si>
    <t>syedmansoorsaad@gmail.com</t>
  </si>
  <si>
    <t>171FA04298</t>
  </si>
  <si>
    <t>SHAIK MAHABOOB SUBHANI SAMEER</t>
  </si>
  <si>
    <t>sameershaik4298@gmail.com</t>
  </si>
  <si>
    <t>TCS(Bangalore)</t>
  </si>
  <si>
    <t>171FA04301</t>
  </si>
  <si>
    <t>SWARNA NARENDRA</t>
  </si>
  <si>
    <t>swarnanarendra99@gmail.com</t>
  </si>
  <si>
    <t>171FA04302</t>
  </si>
  <si>
    <t>TAI RAVALI SRI</t>
  </si>
  <si>
    <t>ravalisree999@gmail.com</t>
  </si>
  <si>
    <t>171FA04303</t>
  </si>
  <si>
    <t>TAKKELLAPATI HARI PRIYA</t>
  </si>
  <si>
    <t>haripriya.takkellapati@gmail.com</t>
  </si>
  <si>
    <t>171FA04304</t>
  </si>
  <si>
    <t>TAVVA POOJA</t>
  </si>
  <si>
    <t>poojatavva@gmail.com</t>
  </si>
  <si>
    <t>171FA04305</t>
  </si>
  <si>
    <t>T.MOUNIKA</t>
  </si>
  <si>
    <t>thammamounika@gmail.com</t>
  </si>
  <si>
    <t>Cts</t>
  </si>
  <si>
    <t>171FA04306</t>
  </si>
  <si>
    <t>THONDEPU PAVANI</t>
  </si>
  <si>
    <t>pavanithondepu999@gmail.com</t>
  </si>
  <si>
    <t>HCL(Chennai)</t>
  </si>
  <si>
    <t>171FA04307</t>
  </si>
  <si>
    <t>THOTA RENUKA KRISHNA CHANDANA</t>
  </si>
  <si>
    <t>chandu.thota09@gmail.com</t>
  </si>
  <si>
    <t>Keka (Hyderabad)</t>
  </si>
  <si>
    <t>171FA04308</t>
  </si>
  <si>
    <t>VADLAMANU VEERA BRAHMA CHARI</t>
  </si>
  <si>
    <t>brahmam.chari2000@gmail.com</t>
  </si>
  <si>
    <t>171FA04309</t>
  </si>
  <si>
    <t>V.ESWAR SAI SANTOSH</t>
  </si>
  <si>
    <t>eswar.valiveti26@gmail.com</t>
  </si>
  <si>
    <t>CTS(Hyd)</t>
  </si>
  <si>
    <t>171FA04310</t>
  </si>
  <si>
    <t>VENEPALLI CHANDRASEKHAR</t>
  </si>
  <si>
    <t>venepalli.chandrasekhar@gmail.com</t>
  </si>
  <si>
    <t>171FA04311</t>
  </si>
  <si>
    <t>VUCHA SINDHUJA</t>
  </si>
  <si>
    <t>sindhuja.v99@gmail.com</t>
  </si>
  <si>
    <t>Edumatics</t>
  </si>
  <si>
    <t>171FA04312</t>
  </si>
  <si>
    <t>VUYYURU LAKSHMI LAVANYA</t>
  </si>
  <si>
    <t>lavanyavuyyuru444@gmail.com</t>
  </si>
  <si>
    <t>s</t>
  </si>
  <si>
    <t>171FA04313</t>
  </si>
  <si>
    <t>Y.KEERTHANA</t>
  </si>
  <si>
    <t>keerthana.yalavarthi@gmail.com</t>
  </si>
  <si>
    <t>171FA04314</t>
  </si>
  <si>
    <t>YARLAGADDA ABHINAVA RAGHU</t>
  </si>
  <si>
    <t>abhinavaraghu@gmail.com</t>
  </si>
  <si>
    <t>171FA04315</t>
  </si>
  <si>
    <t>YENIGALLA ANAND</t>
  </si>
  <si>
    <t>anandyenigalla7077@gmail.com</t>
  </si>
  <si>
    <t>UMBC USA</t>
  </si>
  <si>
    <t>171FA04316</t>
  </si>
  <si>
    <t>ABDUL YASMEEN</t>
  </si>
  <si>
    <t>yasmeenabdul4@gmail.com</t>
  </si>
  <si>
    <t>171FA04317</t>
  </si>
  <si>
    <t>ACHYUTA NAGA VENKATA ANVITHA</t>
  </si>
  <si>
    <t>anvithaachyutha@gmail.com</t>
  </si>
  <si>
    <t>171FA04318</t>
  </si>
  <si>
    <t>AKULA POOJITHA</t>
  </si>
  <si>
    <t>poojithaakula999@gmail.com</t>
  </si>
  <si>
    <t>171FA04319</t>
  </si>
  <si>
    <t>ANNAMDEVARA VEERESH</t>
  </si>
  <si>
    <t>veereshannamdevara2662@gmail.com</t>
  </si>
  <si>
    <t>KEKA HR(HYD)</t>
  </si>
  <si>
    <t>171FA04320</t>
  </si>
  <si>
    <t>B B BHARADWAJ</t>
  </si>
  <si>
    <t>bb.bharadwaj1999@gmail.com</t>
  </si>
  <si>
    <t>171FA04321</t>
  </si>
  <si>
    <t>BALISETTI MAHESH BABU</t>
  </si>
  <si>
    <t>maheshbalisetti3@gmail.com</t>
  </si>
  <si>
    <t>171FA04322</t>
  </si>
  <si>
    <t>BELLAMKONDA SAI SUSMITHA</t>
  </si>
  <si>
    <t>saisusmitha.42@gmail.com</t>
  </si>
  <si>
    <t>171FA04323</t>
  </si>
  <si>
    <t>BIKKI SAI PAVAN KUMAR</t>
  </si>
  <si>
    <t>saipavankumar2223@gmail.com</t>
  </si>
  <si>
    <t>6dee technology</t>
  </si>
  <si>
    <t>171FA04324</t>
  </si>
  <si>
    <t>BOLISETTY SAI TEJA KUMAR</t>
  </si>
  <si>
    <t>171FA04325</t>
  </si>
  <si>
    <t>BOLLINENI AMRUTHA</t>
  </si>
  <si>
    <t>amruthabollineni@gmail.com</t>
  </si>
  <si>
    <t>HCl technologies(vijayawada)</t>
  </si>
  <si>
    <t>171FA04326</t>
  </si>
  <si>
    <t>BOOB KESAV</t>
  </si>
  <si>
    <t>bkesav183@gmail.com</t>
  </si>
  <si>
    <t>edumatic</t>
  </si>
  <si>
    <t>171FA04327</t>
  </si>
  <si>
    <t>CHIRRAVURI NAGA VENKATA MANOJ</t>
  </si>
  <si>
    <t>chmanoj47@gmail.com</t>
  </si>
  <si>
    <t>171FA04328</t>
  </si>
  <si>
    <t>DASARI MEHER KRISHNA</t>
  </si>
  <si>
    <t>meher75698@gmail.com</t>
  </si>
  <si>
    <t>171FA04329</t>
  </si>
  <si>
    <t>DEEPTHI CHOWDARY EDARA</t>
  </si>
  <si>
    <t>edaradeepthi444@gmail.com</t>
  </si>
  <si>
    <t>171FA04330</t>
  </si>
  <si>
    <t>GALLA RUPESH LAKSHMI SIVA SANKAR</t>
  </si>
  <si>
    <t>sankargalla123@gmail.com</t>
  </si>
  <si>
    <t>L &amp; T</t>
  </si>
  <si>
    <t>171FA04331</t>
  </si>
  <si>
    <t>G.V.DINESH</t>
  </si>
  <si>
    <t>gvenkatadinesh@gmail.com</t>
  </si>
  <si>
    <t>CTS-HYD</t>
  </si>
  <si>
    <t>171FA04332</t>
  </si>
  <si>
    <t>GORANTLA HARSHAVARDHAN</t>
  </si>
  <si>
    <t>harshavardhanchowdary60@gmail.con</t>
  </si>
  <si>
    <t>171FA04333</t>
  </si>
  <si>
    <t>GRANDHI NEELA MEGHANA</t>
  </si>
  <si>
    <t>grandhineela10@gmail.com</t>
  </si>
  <si>
    <t>171FA04334</t>
  </si>
  <si>
    <t>HANUMANTHU YAMUNA</t>
  </si>
  <si>
    <t>yamunahanu2016@gmail.com</t>
  </si>
  <si>
    <t>171FA04335</t>
  </si>
  <si>
    <t>KAGANI VENKATA KIRAN</t>
  </si>
  <si>
    <t>kirankagani@gmail.com</t>
  </si>
  <si>
    <t>171FA04336</t>
  </si>
  <si>
    <t>KALLAGUNTA POORNAGOPI</t>
  </si>
  <si>
    <t>gopikallagunta82651@gmail.com</t>
  </si>
  <si>
    <t>171FA04337</t>
  </si>
  <si>
    <t>KALLEM DILEEP REDDY</t>
  </si>
  <si>
    <t>kallemdileepreddy31@gmail.com</t>
  </si>
  <si>
    <t>171FA04338</t>
  </si>
  <si>
    <t>KAMJULA ADITYA VARDHAN REDDY</t>
  </si>
  <si>
    <t>adityakamjula@gmail.com</t>
  </si>
  <si>
    <t>171FA04339</t>
  </si>
  <si>
    <t>KANAGALA BHANU MURTHI</t>
  </si>
  <si>
    <t>bbhanukanagala@gmail.com</t>
  </si>
  <si>
    <t>Focus edumantic</t>
  </si>
  <si>
    <t>171FA04340</t>
  </si>
  <si>
    <t>KASU VEERA RAGHAVA REDDY</t>
  </si>
  <si>
    <t>raghavareddykasu5@gmail.com</t>
  </si>
  <si>
    <t>171FA04341</t>
  </si>
  <si>
    <t>K.HIMAJA</t>
  </si>
  <si>
    <t>himaja.katta2000@gmail.com</t>
  </si>
  <si>
    <t>CTS(Chennai)</t>
  </si>
  <si>
    <t>171FA04342</t>
  </si>
  <si>
    <t>KAVYA NAGA SRI YARRA</t>
  </si>
  <si>
    <t>kavyasriyarra22@gmail.com</t>
  </si>
  <si>
    <t>171FA04343</t>
  </si>
  <si>
    <t>KOLAPALLI VENKATA SARANYA</t>
  </si>
  <si>
    <t>saranya.kolapalli@gmail.com</t>
  </si>
  <si>
    <t>171FA04344</t>
  </si>
  <si>
    <t>KOMMALAPATY PRUDVI RAJ</t>
  </si>
  <si>
    <t>kommalapatyprudhviraj@gmail.com</t>
  </si>
  <si>
    <t>171FA04345</t>
  </si>
  <si>
    <t>KOTA RITHIN RAMA RAO</t>
  </si>
  <si>
    <t>kotarithinramarao@gmail.com</t>
  </si>
  <si>
    <t>171FA04346</t>
  </si>
  <si>
    <t>KOTHA SOWMYA</t>
  </si>
  <si>
    <t>sowmyakotha175@gmail.com</t>
  </si>
  <si>
    <t>171FA04347</t>
  </si>
  <si>
    <t>K.MOUNIKA</t>
  </si>
  <si>
    <t>mounikakotte1999@gmail.com</t>
  </si>
  <si>
    <t>171FA04348</t>
  </si>
  <si>
    <t>LAKHAMRAJU MAHITHA</t>
  </si>
  <si>
    <t>mahitha.lakhamraju@gmail.com</t>
  </si>
  <si>
    <t>171FA04349</t>
  </si>
  <si>
    <t>MADDALA SURYATEJ</t>
  </si>
  <si>
    <t>suryatejmaddala@gmail.com</t>
  </si>
  <si>
    <t>171FA04350</t>
  </si>
  <si>
    <t>MADDIBOYINA HOOLDA DANIEL</t>
  </si>
  <si>
    <t>hooldadaniel@gmail.com</t>
  </si>
  <si>
    <t>tcs Hyderbad</t>
  </si>
  <si>
    <t>171FA04351</t>
  </si>
  <si>
    <t>MAJJI BHAGYA LAKSHMI</t>
  </si>
  <si>
    <t>bhagyalakshmimajji16@gmail.com</t>
  </si>
  <si>
    <t>171FA04352</t>
  </si>
  <si>
    <t>MALLADI SIVANI</t>
  </si>
  <si>
    <t>sivani.m555@gmail.com</t>
  </si>
  <si>
    <t>171FA04353</t>
  </si>
  <si>
    <t>MALLADI SRI CHAND</t>
  </si>
  <si>
    <t>srichandmalladi@gmail.com</t>
  </si>
  <si>
    <t>Keka</t>
  </si>
  <si>
    <t>171FA04354</t>
  </si>
  <si>
    <t>MAMILLAPALLI PAVAN KUMAR</t>
  </si>
  <si>
    <t>pavanmamillapalli4354@gmail.com</t>
  </si>
  <si>
    <t>171FA04355</t>
  </si>
  <si>
    <t>MOLAGANTI TEJASWINI</t>
  </si>
  <si>
    <t>tejaswini.molaganti@gmail.com</t>
  </si>
  <si>
    <t>171FA04356</t>
  </si>
  <si>
    <t>MULLAPUDI DEEPIKA CHOWDARY</t>
  </si>
  <si>
    <t>Deepikamullapudi22@gmail.com</t>
  </si>
  <si>
    <t>Wealus(HYD)</t>
  </si>
  <si>
    <t>171FA04357</t>
  </si>
  <si>
    <t>MUNAGALA HARIPRIYA</t>
  </si>
  <si>
    <t>haripriyamunagala21@gmail.com</t>
  </si>
  <si>
    <t>OSI(HYD)</t>
  </si>
  <si>
    <t>171FA04358</t>
  </si>
  <si>
    <t>PALADUGU GAYATHRI</t>
  </si>
  <si>
    <t>Gayathripaladugu1999@gmail.com</t>
  </si>
  <si>
    <t>TCS-Hyd</t>
  </si>
  <si>
    <t>171FA04359</t>
  </si>
  <si>
    <t>PARUCHURI BULLI PALLAVI</t>
  </si>
  <si>
    <t>pallavichowdaryy1999@gmail.com</t>
  </si>
  <si>
    <t>171FA04360</t>
  </si>
  <si>
    <t>POTHINENI SINDHU</t>
  </si>
  <si>
    <t>pothinenisindhu999@gmail.com</t>
  </si>
  <si>
    <t>171FA04361</t>
  </si>
  <si>
    <t>POTHUGUNTLA LAKSHMI PRAVALLIKA</t>
  </si>
  <si>
    <t>lakshmipravallika.106@gmail.com</t>
  </si>
  <si>
    <t>171FA04362</t>
  </si>
  <si>
    <t>PULLALACHERUVU PRASANTH</t>
  </si>
  <si>
    <t>prasanthvaishaly8471@gmail.com</t>
  </si>
  <si>
    <t>171FA04363</t>
  </si>
  <si>
    <t>RANABOTHU PREETHI PRIYA</t>
  </si>
  <si>
    <t>preethi.ranabothu@gmail.com</t>
  </si>
  <si>
    <t>171FA04364</t>
  </si>
  <si>
    <t>SALECHA SEJAL JAIN</t>
  </si>
  <si>
    <t>dollysejal@gmail.com</t>
  </si>
  <si>
    <t>171FA04365</t>
  </si>
  <si>
    <t>SEELAM VIJAY</t>
  </si>
  <si>
    <t>vijayseelam1999@gmail.com</t>
  </si>
  <si>
    <t>171FA04366</t>
  </si>
  <si>
    <t>SETTY JAYA SAI PRASANTH</t>
  </si>
  <si>
    <t>saiprasanth.setty@gmail.com</t>
  </si>
  <si>
    <t>Effotronics (VIJAYWADA)</t>
  </si>
  <si>
    <t>171FA04367</t>
  </si>
  <si>
    <t>SHAIK ALMASRUHI</t>
  </si>
  <si>
    <t>ruhialmas08@gmail.com</t>
  </si>
  <si>
    <t>171FA04369</t>
  </si>
  <si>
    <t>TELLA LEELA VENKATA NAGA LAKSHMI</t>
  </si>
  <si>
    <t>lakshmi4369@gmail.com</t>
  </si>
  <si>
    <t>171FA04370</t>
  </si>
  <si>
    <t>T.MANEESHA</t>
  </si>
  <si>
    <t>maneesha4370@gmail.com</t>
  </si>
  <si>
    <t>Tcs digital</t>
  </si>
  <si>
    <t>171FA04371</t>
  </si>
  <si>
    <t>UPPALAPATI LAKSHMI SAILAJA</t>
  </si>
  <si>
    <t>sailajauppalapati99@gmail.com</t>
  </si>
  <si>
    <t>Keka (Hyd)</t>
  </si>
  <si>
    <t>171FA04372</t>
  </si>
  <si>
    <t>V.AKHIL</t>
  </si>
  <si>
    <t>akhilvasa99@gmail.com</t>
  </si>
  <si>
    <t>Cognizant(HYD)</t>
  </si>
  <si>
    <t>171FA04373</t>
  </si>
  <si>
    <t>VEJALLA INDRANI</t>
  </si>
  <si>
    <t>indranivejalla@gmail.com</t>
  </si>
  <si>
    <t>171FA04375</t>
  </si>
  <si>
    <t>VIJAYARATHI YAMINI</t>
  </si>
  <si>
    <t>yamini.vijayarathi26@gmail.com</t>
  </si>
  <si>
    <t>Accenture (-)</t>
  </si>
  <si>
    <t>171FA04376</t>
  </si>
  <si>
    <t>VUTUKURI CHAKRADHAR SAI RAM</t>
  </si>
  <si>
    <t>chakradharsairam456@gmail.com</t>
  </si>
  <si>
    <t>171FA04377</t>
  </si>
  <si>
    <t>YARLAGADDA KAVYA</t>
  </si>
  <si>
    <t>kavyayarlagadda26@gmail.com</t>
  </si>
  <si>
    <t>171FA04379</t>
  </si>
  <si>
    <t>ANNE CHANDANA</t>
  </si>
  <si>
    <t>chandanne99@gmail.com</t>
  </si>
  <si>
    <t>171FA04380</t>
  </si>
  <si>
    <t>ARJA NAGINI SONALI</t>
  </si>
  <si>
    <t>naginisonali@gmail.com</t>
  </si>
  <si>
    <t>171FA04381</t>
  </si>
  <si>
    <t>BATTULA SAI PREETHI</t>
  </si>
  <si>
    <t>preethimum99@gmail.com</t>
  </si>
  <si>
    <t>171FA04382</t>
  </si>
  <si>
    <t>CHANDU GANGADHARA RAO</t>
  </si>
  <si>
    <t>chandugangadhar9849@gmail.com</t>
  </si>
  <si>
    <t>171FA04383</t>
  </si>
  <si>
    <t>CHAVA DAKSHA CHOWDARY</t>
  </si>
  <si>
    <t>dakshachava123@gmail.com</t>
  </si>
  <si>
    <t>171FA04384</t>
  </si>
  <si>
    <t>CHAVA LAKSHITHA CHOWDARY</t>
  </si>
  <si>
    <t>chavalakshitha30@gmail.com</t>
  </si>
  <si>
    <t>171FA04385</t>
  </si>
  <si>
    <t>CHUNDURI SRAVYA</t>
  </si>
  <si>
    <t>chundurisravya27@gmail.com</t>
  </si>
  <si>
    <t>171FA04386</t>
  </si>
  <si>
    <t>DANABOYINA GAYATHRI</t>
  </si>
  <si>
    <t>danaboyinagayathri@gmail.com</t>
  </si>
  <si>
    <t>171FA04387</t>
  </si>
  <si>
    <t>DANDUBOYINA RAVINDRA BABU</t>
  </si>
  <si>
    <t>ravindradanduboyina2502@gmail.com</t>
  </si>
  <si>
    <t>171FA04389</t>
  </si>
  <si>
    <t>DEVARASETTY NAGA SAI ROHITH</t>
  </si>
  <si>
    <t>nagasairohith19991028@gmail.com</t>
  </si>
  <si>
    <t>DeltaX (Bangalore)</t>
  </si>
  <si>
    <t>171FA04390</t>
  </si>
  <si>
    <t>DODDA AKHIL CHOWDARY</t>
  </si>
  <si>
    <t>imakhildodda17@gmail.com</t>
  </si>
  <si>
    <t>171FA04391</t>
  </si>
  <si>
    <t>DURISETI RUPASRI</t>
  </si>
  <si>
    <t>rupaduriseti@gmail.com</t>
  </si>
  <si>
    <t>171FA04393</t>
  </si>
  <si>
    <t>GAJULA DEEPTHI CHANDRIKA</t>
  </si>
  <si>
    <t>deepdeepthi9@gmail.com</t>
  </si>
  <si>
    <t>171FA04394</t>
  </si>
  <si>
    <t>GATTUPALLI VAGDEVI</t>
  </si>
  <si>
    <t>gattupallivagdevi@gmail.com</t>
  </si>
  <si>
    <t>171FA04395</t>
  </si>
  <si>
    <t>GAVINI VENKATA NAGA APARNA</t>
  </si>
  <si>
    <t>gaviniaparna94@gmail.com</t>
  </si>
  <si>
    <t>171FA04397</t>
  </si>
  <si>
    <t>GONUGUNTLA SAI PRANATHI</t>
  </si>
  <si>
    <t>pranathigonuguntla1704@gmail.com</t>
  </si>
  <si>
    <t>171FA04398</t>
  </si>
  <si>
    <t>JADA ZITHENDRA SAI</t>
  </si>
  <si>
    <t>zithendra9@gmail.com</t>
  </si>
  <si>
    <t>171FA04399</t>
  </si>
  <si>
    <t>K.SAI DIVYA</t>
  </si>
  <si>
    <t>saidivya.kakumanu29@gmail.com</t>
  </si>
  <si>
    <t>171FA04400</t>
  </si>
  <si>
    <t>KAMINENI VINAY SAI</t>
  </si>
  <si>
    <t>vinaysaikamineni@gmail.com</t>
  </si>
  <si>
    <t>171FA04401</t>
  </si>
  <si>
    <t>KANAPARTHI GANESH</t>
  </si>
  <si>
    <t>kanaparthiganesh3@gmail.com</t>
  </si>
  <si>
    <t>171FA04402</t>
  </si>
  <si>
    <t>KANDIMALLA RAMESH</t>
  </si>
  <si>
    <t>rameshkandimalla5@gmail.com</t>
  </si>
  <si>
    <t>171FA04403</t>
  </si>
  <si>
    <t>KANUMURI HARICHANDANA</t>
  </si>
  <si>
    <t>kanumuriharichandana@gmail.com</t>
  </si>
  <si>
    <t>171FA04404</t>
  </si>
  <si>
    <t>KARUMURI VAMSI BHARGAV</t>
  </si>
  <si>
    <t>vamsibhargav4404@gmail.com</t>
  </si>
  <si>
    <t>171FA04405</t>
  </si>
  <si>
    <t>KARYAMPUDI VIJAYA DURGA BHAVANI</t>
  </si>
  <si>
    <t>kvdbhavani1999@gmail.com</t>
  </si>
  <si>
    <t>171FA04406</t>
  </si>
  <si>
    <t>KATTA JYOTHIRMAI</t>
  </si>
  <si>
    <t>jyothirmai2200@gmail.com</t>
  </si>
  <si>
    <t>171FA04407</t>
  </si>
  <si>
    <t>KAVURI RUSHI KUMAR REDDY</t>
  </si>
  <si>
    <t>kavurirushikumarreddy@gmail.com</t>
  </si>
  <si>
    <t>171FA04408</t>
  </si>
  <si>
    <t>KETHA MANASWI</t>
  </si>
  <si>
    <t>manaswiketha998@gmail.com</t>
  </si>
  <si>
    <t>171FA04409</t>
  </si>
  <si>
    <t>KETINENI VENKATA SUDEEPTHI</t>
  </si>
  <si>
    <t>ketinenisudeepthi@gmail.com</t>
  </si>
  <si>
    <t>171FA04410</t>
  </si>
  <si>
    <t>KONDEPOGU GLORY CHRYSOLITE</t>
  </si>
  <si>
    <t>glorychrysolitekondepogu@gmail.com</t>
  </si>
  <si>
    <t>171FA04412</t>
  </si>
  <si>
    <t>KOTTA KOOYAL N V S D PADMA CHARISHMA</t>
  </si>
  <si>
    <t>kooyalkotta2000@gmail.com</t>
  </si>
  <si>
    <t>171FA04413</t>
  </si>
  <si>
    <t>K.VINEETHA</t>
  </si>
  <si>
    <t>vineetha2k@gmail.com</t>
  </si>
  <si>
    <t>CTS(Hyderabad)</t>
  </si>
  <si>
    <t>171FA04414</t>
  </si>
  <si>
    <t>KRISHNA SAI SUBRAHMANYAM ALAPATI</t>
  </si>
  <si>
    <t>aksai1506@gmail.com</t>
  </si>
  <si>
    <t>171FA04415</t>
  </si>
  <si>
    <t>KUPPALA SRI LAKSHMI SRAVYA</t>
  </si>
  <si>
    <t>super222333@gmail.com</t>
  </si>
  <si>
    <t>TCS(HYDERABAD)</t>
  </si>
  <si>
    <t>171FA04416</t>
  </si>
  <si>
    <t>KURRA RESHMA SWARAJ</t>
  </si>
  <si>
    <t>swaraj4416@gmail.com</t>
  </si>
  <si>
    <t>171FA04417</t>
  </si>
  <si>
    <t>KUSAM SUPRIYA</t>
  </si>
  <si>
    <t>supriya.kusam@gmail.com</t>
  </si>
  <si>
    <t>sutherland</t>
  </si>
  <si>
    <t>171FA04418</t>
  </si>
  <si>
    <t>M.SIVA RANGA REDDY</t>
  </si>
  <si>
    <t>madiresivareddy123@gmail.com</t>
  </si>
  <si>
    <t>171FA04419</t>
  </si>
  <si>
    <t>MAGULURI NIHARIKA</t>
  </si>
  <si>
    <t>Niharika.maguluri1@gmail.com</t>
  </si>
  <si>
    <t>171FA04420</t>
  </si>
  <si>
    <t>M.BINDU MADHAVI</t>
  </si>
  <si>
    <t>maleybindumadhavi20@gmail.com</t>
  </si>
  <si>
    <t>Tcs digital(HYD)</t>
  </si>
  <si>
    <t>171FA04421</t>
  </si>
  <si>
    <t>Manne Jaya Sree</t>
  </si>
  <si>
    <t>jayajanani35@gmail.com</t>
  </si>
  <si>
    <t>171FA04423</t>
  </si>
  <si>
    <t>NAGURI HARINATH REDDY</t>
  </si>
  <si>
    <t>harireddy9963@gmail.com</t>
  </si>
  <si>
    <t>171FA04424</t>
  </si>
  <si>
    <t>NAMANA CHARITHASRI</t>
  </si>
  <si>
    <t>sricharitha016@gmail.com</t>
  </si>
  <si>
    <t>171FA04426</t>
  </si>
  <si>
    <t>PALLAPOTHU THANMAI ANU SRI CHANDANA</t>
  </si>
  <si>
    <t>thanmaip2000@gmail.com</t>
  </si>
  <si>
    <t>171FA04427</t>
  </si>
  <si>
    <t>R.SAI KIRAN</t>
  </si>
  <si>
    <t>saikiranramineni@gmail.com</t>
  </si>
  <si>
    <t>171FA04428</t>
  </si>
  <si>
    <t>SANNAMURI VENKATA NAGA SIVASAI MANI DEEPAK</t>
  </si>
  <si>
    <t>sannamuri8@gmail.com</t>
  </si>
  <si>
    <t>171FA04429</t>
  </si>
  <si>
    <t>H E</t>
  </si>
  <si>
    <t>SURYADEVARA HIRANMAI</t>
  </si>
  <si>
    <t>suryadevara6620@gmail.com</t>
  </si>
  <si>
    <t>171FA04430</t>
  </si>
  <si>
    <t>TIRUMALASETTY JASWANTH VENKATA SAI TEJA</t>
  </si>
  <si>
    <t>tirumalasettyjaswanth123@gmail.com</t>
  </si>
  <si>
    <t>171FA04431</t>
  </si>
  <si>
    <t>TULASI HIMAJA</t>
  </si>
  <si>
    <t>tulasihimaja2000@gmail.com</t>
  </si>
  <si>
    <t>171FA04433</t>
  </si>
  <si>
    <t>VELAGA SUSHMA</t>
  </si>
  <si>
    <t>sushmachowdaryvelaga@gmail.com</t>
  </si>
  <si>
    <t>---</t>
  </si>
  <si>
    <t>171FA04434</t>
  </si>
  <si>
    <t>VELAGA TRILOSHNA</t>
  </si>
  <si>
    <t>triloshnav1999@gmail.com</t>
  </si>
  <si>
    <t>171FA04435</t>
  </si>
  <si>
    <t>VELAGALA ESWARA REDDY</t>
  </si>
  <si>
    <t>veswarareddy2@gmail.com</t>
  </si>
  <si>
    <t>L-Cube innovative solutions(chennai)</t>
  </si>
  <si>
    <t>171FA04436</t>
  </si>
  <si>
    <t>VELAGALA SHANMUKHI REDDY</t>
  </si>
  <si>
    <t>royalreddy36@gmail.com</t>
  </si>
  <si>
    <t>171FA04437</t>
  </si>
  <si>
    <t>VUDARU SHANMUKHA REVANTH</t>
  </si>
  <si>
    <t>shannurevanth143@gmail.com</t>
  </si>
  <si>
    <t>171FA04438</t>
  </si>
  <si>
    <t>YAMINI NAMINENI</t>
  </si>
  <si>
    <t>yyamini426@gmail.com</t>
  </si>
  <si>
    <t>Accenture(banglore)</t>
  </si>
  <si>
    <t>171FA04439</t>
  </si>
  <si>
    <t>YANNAM TEJASWINI</t>
  </si>
  <si>
    <t>tejutejaswini2318@gmail.com</t>
  </si>
  <si>
    <t>171FA04440</t>
  </si>
  <si>
    <t>AKULA THVISHA</t>
  </si>
  <si>
    <t>thvisha.chinni@gmail.com</t>
  </si>
  <si>
    <t>171FA04441</t>
  </si>
  <si>
    <t>ALLA MONIKA</t>
  </si>
  <si>
    <t>monikareddy7252@gmail.com</t>
  </si>
  <si>
    <t>171FA04442</t>
  </si>
  <si>
    <t>ALLURI LAKSHMI PRIYA</t>
  </si>
  <si>
    <t>priyaalluri0718@gmail.com</t>
  </si>
  <si>
    <t>Accenture(Hyderabad)</t>
  </si>
  <si>
    <t>171FA04444</t>
  </si>
  <si>
    <t>BANDLAMUDI VYSHNAVI</t>
  </si>
  <si>
    <t>vyshnavibandlamudi13@gmail.com</t>
  </si>
  <si>
    <t>171FA04445</t>
  </si>
  <si>
    <t>BARLAPUDI KIRAN VEER</t>
  </si>
  <si>
    <t>kiranveer112233@gmail.com</t>
  </si>
  <si>
    <t>171FA04446</t>
  </si>
  <si>
    <t>BATHINI SAI KIRAN</t>
  </si>
  <si>
    <t>171FA04446@gmail.com</t>
  </si>
  <si>
    <t>171FA04448</t>
  </si>
  <si>
    <t>BHAGAVATULA RITHWICK SANDILYA</t>
  </si>
  <si>
    <t>rithvicksandilya@gmail.com</t>
  </si>
  <si>
    <t>171FA04449</t>
  </si>
  <si>
    <t>BHASHYAM SAITEJASWI</t>
  </si>
  <si>
    <t>tejutejaswi2000@gmail.com</t>
  </si>
  <si>
    <t>171FA04450</t>
  </si>
  <si>
    <t>BURLAGADDA MADHURA VANI</t>
  </si>
  <si>
    <t>vaniburlagadda@gmail.com</t>
  </si>
  <si>
    <t>171FA04451</t>
  </si>
  <si>
    <t>CHALLAPALLI VYSHNAVI</t>
  </si>
  <si>
    <t>vyshnavi123chowdary@gmail.com</t>
  </si>
  <si>
    <t>171FA04452</t>
  </si>
  <si>
    <t>CHEMBETI SRI LAKSHMI</t>
  </si>
  <si>
    <t>chsrilakshmi2000@gmail.com</t>
  </si>
  <si>
    <t>171FA04453</t>
  </si>
  <si>
    <t>CHUNDURU SOWRYA TEJA</t>
  </si>
  <si>
    <t>lonealpine4453@gmail.com</t>
  </si>
  <si>
    <t>171FA04455</t>
  </si>
  <si>
    <t>D.LEELA SUSMITHA</t>
  </si>
  <si>
    <t>damarlasusmitha@gmail.com</t>
  </si>
  <si>
    <t>171FA04456</t>
  </si>
  <si>
    <t>DASARI SRIHARSHA</t>
  </si>
  <si>
    <t>dasarisriharsha444@gmail.com</t>
  </si>
  <si>
    <t>171FA04457</t>
  </si>
  <si>
    <t>Dontireddy Poojitha Lalitha</t>
  </si>
  <si>
    <t>lalithareddy1426@gmail.com</t>
  </si>
  <si>
    <t>171FA04458</t>
  </si>
  <si>
    <t>EDAMAKANTI ANIL KUMAR REDDY</t>
  </si>
  <si>
    <t>anilkumarreddy603@gmail.com</t>
  </si>
  <si>
    <t>Tcs(Hyderabad)</t>
  </si>
  <si>
    <t>171FA04459</t>
  </si>
  <si>
    <t>EDUPUGANTI DEEPIKA SAI</t>
  </si>
  <si>
    <t>deepikasai789@gmail.com</t>
  </si>
  <si>
    <t>171FA04461</t>
  </si>
  <si>
    <t>Geddam Joshika</t>
  </si>
  <si>
    <t>joshikagaddam@gmail.com</t>
  </si>
  <si>
    <t>Fis Global(Chennai)</t>
  </si>
  <si>
    <t>171FA04462</t>
  </si>
  <si>
    <t>IDURI RAHUL ASHISH</t>
  </si>
  <si>
    <t>171FA04464</t>
  </si>
  <si>
    <t>KESANAM SAI SUSMITHA</t>
  </si>
  <si>
    <t>susmithakesanam@gmail.com</t>
  </si>
  <si>
    <t>TCS(hyderabad)</t>
  </si>
  <si>
    <t>171FA04465</t>
  </si>
  <si>
    <t>KODE SRI SAI AMARESWARA RAO</t>
  </si>
  <si>
    <t>saikode23@gmail.com</t>
  </si>
  <si>
    <t>171FA04466</t>
  </si>
  <si>
    <t>KOLLA MANEESHA</t>
  </si>
  <si>
    <t>manisha.kolla2000@gmail.com</t>
  </si>
  <si>
    <t>Wipro(Hyderabad)</t>
  </si>
  <si>
    <t>171FA04467</t>
  </si>
  <si>
    <t>KOMMAREDDY NAVEENA REDDY</t>
  </si>
  <si>
    <t>naveenareddykommareddy2000@gmail.com</t>
  </si>
  <si>
    <t>171FA04468</t>
  </si>
  <si>
    <t>KONDABOLU SNEHA</t>
  </si>
  <si>
    <t>snehakondabolu3@gmail.com</t>
  </si>
  <si>
    <t>171FA04469</t>
  </si>
  <si>
    <t>KORITALA RAMYA</t>
  </si>
  <si>
    <t>171fa04469@gmail.com</t>
  </si>
  <si>
    <t>171FA04471</t>
  </si>
  <si>
    <t>LATTUPALLI SAI BHARATH REDDY</t>
  </si>
  <si>
    <t>lattu471@gmail.com</t>
  </si>
  <si>
    <t>Hexaware(chennai)</t>
  </si>
  <si>
    <t>171FA04472</t>
  </si>
  <si>
    <t>MADDASANI VISWADA</t>
  </si>
  <si>
    <t>vissugeethuchinni@gmail.com</t>
  </si>
  <si>
    <t>171FA04473</t>
  </si>
  <si>
    <t>MANDADAM ANUSHA REDDY</t>
  </si>
  <si>
    <t>171fa04473@gmail.com</t>
  </si>
  <si>
    <t>Wipro(Hyderabad) Notcs</t>
  </si>
  <si>
    <t>171FA04474</t>
  </si>
  <si>
    <t>MANDAVA MEGHANA</t>
  </si>
  <si>
    <t>meghanachowdary999@gmail.com</t>
  </si>
  <si>
    <t>171FA04475</t>
  </si>
  <si>
    <t>NAGABOINA TULASI</t>
  </si>
  <si>
    <t>tulasinagaboyina.16@gmail.com</t>
  </si>
  <si>
    <t>171FA04476</t>
  </si>
  <si>
    <t>NAMBURU SRILAKSHMI BHUVANESWARI</t>
  </si>
  <si>
    <t>bhuvananamburu@gmail.com</t>
  </si>
  <si>
    <t>171FA04477</t>
  </si>
  <si>
    <t>NEELI SRIRAM</t>
  </si>
  <si>
    <t>ramneeli9490@gmail.com</t>
  </si>
  <si>
    <t>171FA04478</t>
  </si>
  <si>
    <t>PAMULAPATI MOHAN RAO</t>
  </si>
  <si>
    <t>p.mohan730@gmail.com</t>
  </si>
  <si>
    <t>6d Technologies</t>
  </si>
  <si>
    <t>171FA04479</t>
  </si>
  <si>
    <t>PAPOLU KISHORE</t>
  </si>
  <si>
    <t>kishorepapolu17@gmail.com</t>
  </si>
  <si>
    <t>171FA04480</t>
  </si>
  <si>
    <t>P.ANUSHA</t>
  </si>
  <si>
    <t>anushapara0210@gmail.com</t>
  </si>
  <si>
    <t>CTS(hyderabad)</t>
  </si>
  <si>
    <t>171FA04481</t>
  </si>
  <si>
    <t>PEDDINENI UMAMAHESWARI</t>
  </si>
  <si>
    <t>umapeddineni02@gmail.com</t>
  </si>
  <si>
    <t>FIS</t>
  </si>
  <si>
    <t>171FA04482</t>
  </si>
  <si>
    <t>PENIKALAPATI BANUTEJA</t>
  </si>
  <si>
    <t>bhanuteja.penikalapati@gmail.com</t>
  </si>
  <si>
    <t>171FA04483</t>
  </si>
  <si>
    <t>PERNI SAI CHANDANA</t>
  </si>
  <si>
    <t>chandana16perni@gmailcom</t>
  </si>
  <si>
    <t>171FA04484</t>
  </si>
  <si>
    <t>P.SAI SARANYU</t>
  </si>
  <si>
    <t>saisaranyu4484@gmail.com</t>
  </si>
  <si>
    <t>171FA04485</t>
  </si>
  <si>
    <t>RAMA SINDHURA</t>
  </si>
  <si>
    <t>ramasindhu85@gmail.com</t>
  </si>
  <si>
    <t>171FA04486</t>
  </si>
  <si>
    <t>RAPARLA MOHITHA LAKSHMI</t>
  </si>
  <si>
    <t>mohithalakshmiraparla@gmail.com</t>
  </si>
  <si>
    <t>171FA04487</t>
  </si>
  <si>
    <t>RAVINUTALA NAGASRI SAHITYA</t>
  </si>
  <si>
    <t>sahitya.ravinutala@gmail.com</t>
  </si>
  <si>
    <t>171FA04488</t>
  </si>
  <si>
    <t>SEKURI PRANATHI</t>
  </si>
  <si>
    <t>sekuripranathi33753@gmail.com</t>
  </si>
  <si>
    <t>171FA04490</t>
  </si>
  <si>
    <t>SHAIK SAJEETH</t>
  </si>
  <si>
    <t>sajju.shaik143@gmail.com</t>
  </si>
  <si>
    <t>171FA04491</t>
  </si>
  <si>
    <t>SRAVANI CHALUVADHI</t>
  </si>
  <si>
    <t>srch349@gmail.com</t>
  </si>
  <si>
    <t>171FA04492</t>
  </si>
  <si>
    <t>TAMMANA VENKATA SAI TEJASWINI</t>
  </si>
  <si>
    <t>tammana2k@gmail.com</t>
  </si>
  <si>
    <t>171FA04493</t>
  </si>
  <si>
    <t>TATINENI PRIYANKA</t>
  </si>
  <si>
    <t>priyankatatineni13@gmail.com</t>
  </si>
  <si>
    <t>171FA04494</t>
  </si>
  <si>
    <t>TEJO GAYATHRI BUSIREDDY</t>
  </si>
  <si>
    <t>tejogayathri@gmail.com</t>
  </si>
  <si>
    <t>171FA04495</t>
  </si>
  <si>
    <t>TIYYAGURA RAMA KRISHNA REDDY</t>
  </si>
  <si>
    <t>tiyyagurrama1227@gmail.com</t>
  </si>
  <si>
    <t>171FA04496</t>
  </si>
  <si>
    <t>TULLURI LAKSHMI SAHITHI</t>
  </si>
  <si>
    <t>sahithitulluri1@gmail.com</t>
  </si>
  <si>
    <t>171FA04497</t>
  </si>
  <si>
    <t>VARADA TEJA</t>
  </si>
  <si>
    <t>tejakool311@gmail.com</t>
  </si>
  <si>
    <t>171FA04499</t>
  </si>
  <si>
    <t>VITTA DIVYA</t>
  </si>
  <si>
    <t>divyavitta99@gmail.com</t>
  </si>
  <si>
    <t>Global Edge Software</t>
  </si>
  <si>
    <t>171FA04500</t>
  </si>
  <si>
    <t>VUNDAVALLI VOKESH</t>
  </si>
  <si>
    <t>vokeshundavalli66@gmail.com</t>
  </si>
  <si>
    <t>171FA04501</t>
  </si>
  <si>
    <t>VUYYURU GIRISH GOPAL REDDY</t>
  </si>
  <si>
    <t>gireeshvuyyuru501@gmail.com</t>
  </si>
  <si>
    <t>171FA04502</t>
  </si>
  <si>
    <t>THOTAKURA SUMITHRA</t>
  </si>
  <si>
    <t>sumithrathotakura@gmail.com</t>
  </si>
  <si>
    <t>171FA04503</t>
  </si>
  <si>
    <t>VUYYURU SRAVANI</t>
  </si>
  <si>
    <t>sravanivignan123@gmail. com</t>
  </si>
  <si>
    <t>171FA04505</t>
  </si>
  <si>
    <t>VEERAPANENI CHANDRA SEKHAR</t>
  </si>
  <si>
    <t>sekharstriking.123@gmail.com</t>
  </si>
  <si>
    <t>171FA04506</t>
  </si>
  <si>
    <t>KADIYALA SAI NAVYA SRI</t>
  </si>
  <si>
    <t>navyachowdarykadiyala@gmail.com</t>
  </si>
  <si>
    <t>171FA04507</t>
  </si>
  <si>
    <t>ARADALA SAI GANGADHAR</t>
  </si>
  <si>
    <t>gangadhararadala@gmail.com</t>
  </si>
  <si>
    <t>171FA04508</t>
  </si>
  <si>
    <t>KOSARAJU HIMAVARSHA</t>
  </si>
  <si>
    <t>kosarajuhimavarsha@gmail.com</t>
  </si>
  <si>
    <t>TCS(siruseri)</t>
  </si>
  <si>
    <t>171FA04509</t>
  </si>
  <si>
    <t>ALAPATI BALA TEJASWI</t>
  </si>
  <si>
    <t>tejaswialapati1@gmail.com</t>
  </si>
  <si>
    <t>171FA04510</t>
  </si>
  <si>
    <t>GUNDREDDY VENKATA AMULYA</t>
  </si>
  <si>
    <t>g.v.amulya99@gmail.com</t>
  </si>
  <si>
    <t>edumatics</t>
  </si>
  <si>
    <t>171FA04511</t>
  </si>
  <si>
    <t>M.MANOJ KUMAR REDDY</t>
  </si>
  <si>
    <t>manojkumarreddy.mallidi@gmail.com</t>
  </si>
  <si>
    <t>CTS (Chennai)</t>
  </si>
  <si>
    <t>171FA04512</t>
  </si>
  <si>
    <t>ZAGABATHUNI YESHWANTH</t>
  </si>
  <si>
    <t>zyeshwanth@gmail.com</t>
  </si>
  <si>
    <t>TCS (HYD)</t>
  </si>
  <si>
    <t>171FA04514</t>
  </si>
  <si>
    <t>VENKAT SAI MORU</t>
  </si>
  <si>
    <t>venkatsaimoru@gmail.com</t>
  </si>
  <si>
    <t>171FA04515</t>
  </si>
  <si>
    <t>MAJJI BHUVANESHWARI</t>
  </si>
  <si>
    <t>majjibhuvaneswari@gmail.com</t>
  </si>
  <si>
    <t>171FA04516</t>
  </si>
  <si>
    <t>ANDRAJU GURU TEJA</t>
  </si>
  <si>
    <t>guruteja.andraju999@gmailcom</t>
  </si>
  <si>
    <t>171FA04517</t>
  </si>
  <si>
    <t>AKASHDEEP</t>
  </si>
  <si>
    <t>akashdeepkatari@gmail.com</t>
  </si>
  <si>
    <t>CTS(Pune)</t>
  </si>
  <si>
    <t>171FA04519</t>
  </si>
  <si>
    <t>MADINENI POOJITHA</t>
  </si>
  <si>
    <t>poojithachowdhary148@gmail.com</t>
  </si>
  <si>
    <t>171FA04521</t>
  </si>
  <si>
    <t>ELLANKI KEERTHI REDDY</t>
  </si>
  <si>
    <t>keerthireddyellanki303@gmail.com</t>
  </si>
  <si>
    <t>171FA04522</t>
  </si>
  <si>
    <t>VASA BALATRIPURA SUNDARI</t>
  </si>
  <si>
    <t>tripura98.vasa@gmail.com</t>
  </si>
  <si>
    <t>171FA04524</t>
  </si>
  <si>
    <t>SABBISETTI GOWTHAM KUMAR</t>
  </si>
  <si>
    <t>sabbisetti.gowthamkumar@gmail.com</t>
  </si>
  <si>
    <t>171FA04525</t>
  </si>
  <si>
    <t>T.LAVYA</t>
  </si>
  <si>
    <t>lavya.thippabathini@gmail.com</t>
  </si>
  <si>
    <t>171FA04526</t>
  </si>
  <si>
    <t>JAKKA HEMANTH SAI</t>
  </si>
  <si>
    <t>hemanthsai.jakka77@gmail.com</t>
  </si>
  <si>
    <t>171FA04527</t>
  </si>
  <si>
    <t>MANISHA KOMMALAPATI</t>
  </si>
  <si>
    <t>manishakommalapati@gmail.com</t>
  </si>
  <si>
    <t>Accenture(HYD)</t>
  </si>
  <si>
    <t>171FA04528</t>
  </si>
  <si>
    <t>TANGIRALA JAISWARYA PRASHANSA</t>
  </si>
  <si>
    <t>prashansatangirala@gmail.com</t>
  </si>
  <si>
    <t>171FA04530</t>
  </si>
  <si>
    <t>SHAIK FIRDOSE</t>
  </si>
  <si>
    <t>firdoseshaik2001@gmail.com</t>
  </si>
  <si>
    <t>171FA04531</t>
  </si>
  <si>
    <t>RAVURI NEHA SINDHUJA</t>
  </si>
  <si>
    <t>sindhujaravuri@gmail.com</t>
  </si>
  <si>
    <t>171FA04532</t>
  </si>
  <si>
    <t>VIJAYA BHUPATHI REDDY S</t>
  </si>
  <si>
    <t>vijayabhupathireddy@gmail.com</t>
  </si>
  <si>
    <t>171FA04533</t>
  </si>
  <si>
    <t>NARNE NAGA TARUN</t>
  </si>
  <si>
    <t>narnetarun@gmail.com</t>
  </si>
  <si>
    <t>171FA04534</t>
  </si>
  <si>
    <t>MUNDLA YEGESH</t>
  </si>
  <si>
    <t>171FA04535</t>
  </si>
  <si>
    <t>GURUJU YASASWINI</t>
  </si>
  <si>
    <t>yashuguruju18@gmail.com</t>
  </si>
  <si>
    <t>171FA04536</t>
  </si>
  <si>
    <t>KOSURU THAPASWI</t>
  </si>
  <si>
    <t>thapaswikosuru536@gmail.com</t>
  </si>
  <si>
    <t>171FA04537</t>
  </si>
  <si>
    <t>NANDAMURI RAGHU RAM</t>
  </si>
  <si>
    <t>nandamuriraghuram@gmail.com</t>
  </si>
  <si>
    <t>171FA04539</t>
  </si>
  <si>
    <t>K.JASWANTH</t>
  </si>
  <si>
    <t>jaswanthkata222@gmail.com</t>
  </si>
  <si>
    <t>171FA04540</t>
  </si>
  <si>
    <t>VELPULA SUNAYANA REDDY</t>
  </si>
  <si>
    <t>sunayana.v023@gmail.com</t>
  </si>
  <si>
    <t>Pentagon(Bangalore)</t>
  </si>
  <si>
    <t>171FA04541</t>
  </si>
  <si>
    <t>YARRAMSETTY SUBBARAO</t>
  </si>
  <si>
    <t>subbaraoyarramsetty2001@gmail.com</t>
  </si>
  <si>
    <t>171FA04544</t>
  </si>
  <si>
    <t>ELLURI RASI BHAVANA</t>
  </si>
  <si>
    <t>bhavanabhavs102@gmail.com</t>
  </si>
  <si>
    <t>171FA04545</t>
  </si>
  <si>
    <t>VEERAVALLI MANOHAR</t>
  </si>
  <si>
    <t>manoharveeravalli24@gmail.com</t>
  </si>
  <si>
    <t>171FA04546</t>
  </si>
  <si>
    <t>PATHURI GOKUL KRISHNA SESANK</t>
  </si>
  <si>
    <t>gokulkrishnasesank@gmail.com</t>
  </si>
  <si>
    <t>171FA04548</t>
  </si>
  <si>
    <t>POTTIPOGU PRASANNA KUMARI</t>
  </si>
  <si>
    <t>prasannakumari0333@gmail.com</t>
  </si>
  <si>
    <t>171FA04550</t>
  </si>
  <si>
    <t>VANAMA SRAVYA</t>
  </si>
  <si>
    <t>vanamaspss9799@gmail.com</t>
  </si>
  <si>
    <t>171FA04554</t>
  </si>
  <si>
    <t>SHAIK INAMUL HUSSAIN</t>
  </si>
  <si>
    <t>inamulhm786@gmail.com</t>
  </si>
  <si>
    <t>171FA04555</t>
  </si>
  <si>
    <t>CH.VAMSEE KRISHNA</t>
  </si>
  <si>
    <t>vamseekrishna.private@gmail.com</t>
  </si>
  <si>
    <t>171fa04557</t>
  </si>
  <si>
    <t>PALADUGU SUPRAJA</t>
  </si>
  <si>
    <t>suprajapaladugu14@gmail.com</t>
  </si>
  <si>
    <t>171FA04558</t>
  </si>
  <si>
    <t>P.HARSHITHA</t>
  </si>
  <si>
    <t>harshithaharsha2527@gmail.com</t>
  </si>
  <si>
    <t>171FA04538</t>
  </si>
  <si>
    <t>VISHAL KASHYAP</t>
  </si>
  <si>
    <t>kashyapvishal2587@gmail.com</t>
  </si>
  <si>
    <t>Vuyyuru Sravani</t>
  </si>
  <si>
    <t>sravanivignan123@gmail.com</t>
  </si>
  <si>
    <t>chegg india</t>
  </si>
  <si>
    <t>RAHUL ASHISH IDURI</t>
  </si>
  <si>
    <t>rahul.ashish111@gmail.com</t>
  </si>
  <si>
    <t>SEC</t>
  </si>
  <si>
    <t>CONTACT</t>
  </si>
  <si>
    <t>PARENT</t>
  </si>
  <si>
    <t>151FA04014</t>
  </si>
  <si>
    <t>jyothika dande</t>
  </si>
  <si>
    <t>jyothikadande9@gmail.com</t>
  </si>
  <si>
    <t>171FA04183</t>
  </si>
  <si>
    <t>Vanama seetaram</t>
  </si>
  <si>
    <t>seetaramvanama@gmail.com</t>
  </si>
  <si>
    <t>171FA04214</t>
  </si>
  <si>
    <t>Hussain Mohammad</t>
  </si>
  <si>
    <t>officiallyhussain786@gmail.com</t>
  </si>
  <si>
    <t>181FA04001</t>
  </si>
  <si>
    <t>AFREEN SHAIK</t>
  </si>
  <si>
    <t>afreenshaik8160@gmail.com</t>
  </si>
  <si>
    <t>181FA04002</t>
  </si>
  <si>
    <t>Alaharri Venkata Naga Vaisshnavi</t>
  </si>
  <si>
    <t>alvnvaisshnavi@gmail.com</t>
  </si>
  <si>
    <t>181FA04003</t>
  </si>
  <si>
    <t>Arimanda Chaitanya Sri</t>
  </si>
  <si>
    <t>789chaitanyasri@gmail.com</t>
  </si>
  <si>
    <t>181FA04004</t>
  </si>
  <si>
    <t>Raghuveer Reddy Arumalla</t>
  </si>
  <si>
    <t>arumalla.raghuveer@gmail.com</t>
  </si>
  <si>
    <t>181FA04005</t>
  </si>
  <si>
    <t>A. Lakshmi Nikhitha</t>
  </si>
  <si>
    <t>anvslnikhitha@gmail.com</t>
  </si>
  <si>
    <t>181FA04006</t>
  </si>
  <si>
    <t>Bachali Mahathi</t>
  </si>
  <si>
    <t>mahathibachali@gmail.com</t>
  </si>
  <si>
    <t>181FA04007</t>
  </si>
  <si>
    <t>B M S Hanuma</t>
  </si>
  <si>
    <t>siddharthhanuma001@gmail.com</t>
  </si>
  <si>
    <t>181FA04008</t>
  </si>
  <si>
    <t>Jyothswaroop guptha</t>
  </si>
  <si>
    <t>swaroopboggavarapu4@gmail.com</t>
  </si>
  <si>
    <t>Parent</t>
  </si>
  <si>
    <t>181FA04009</t>
  </si>
  <si>
    <t>Borra venkata siva sai krishna</t>
  </si>
  <si>
    <t>bvssaikrishna2000@gmail.com</t>
  </si>
  <si>
    <t>181FA04010</t>
  </si>
  <si>
    <t>Chintha Manikanta</t>
  </si>
  <si>
    <t>mk470933@gmail.com</t>
  </si>
  <si>
    <t>181FA04011</t>
  </si>
  <si>
    <t>D.vennela</t>
  </si>
  <si>
    <t>Vennelavenny345@gmail.com</t>
  </si>
  <si>
    <t>181FA04012</t>
  </si>
  <si>
    <t>DEVARAKONDA BALA SESHA TILAK</t>
  </si>
  <si>
    <t>tilakdbs24@gmail.com</t>
  </si>
  <si>
    <t>181FA04014</t>
  </si>
  <si>
    <t>Dumpa Navya Sree</t>
  </si>
  <si>
    <t>navyadumpa@gmail.com</t>
  </si>
  <si>
    <t>181FA04016</t>
  </si>
  <si>
    <t>181FA04017</t>
  </si>
  <si>
    <t>GHANTA NAVYA</t>
  </si>
  <si>
    <t>ghantanavya1@gmail.com</t>
  </si>
  <si>
    <t>181FA04018</t>
  </si>
  <si>
    <t>Gopu Keerthi</t>
  </si>
  <si>
    <t>keerthigopu1400@gmail.com</t>
  </si>
  <si>
    <t>181fa04019</t>
  </si>
  <si>
    <t>Mayuri Gopu</t>
  </si>
  <si>
    <t>gopumayuri.123@gmail.com</t>
  </si>
  <si>
    <t>181FA04020</t>
  </si>
  <si>
    <t>Gullapalli Divya Naga Jyothi</t>
  </si>
  <si>
    <t>gullapallijyothi57@gmail.com</t>
  </si>
  <si>
    <t>181FA04022</t>
  </si>
  <si>
    <t>Heena Kousar</t>
  </si>
  <si>
    <t>heenakousarbaig@gmail.com</t>
  </si>
  <si>
    <t>181FA04023</t>
  </si>
  <si>
    <t>Uma Kasturi Inala</t>
  </si>
  <si>
    <t>umakasturi2000@gmail.com</t>
  </si>
  <si>
    <t>181FA04024</t>
  </si>
  <si>
    <t>Jasti Sindhura</t>
  </si>
  <si>
    <t>jsindhura363@gmail.com</t>
  </si>
  <si>
    <t>181fa04025</t>
  </si>
  <si>
    <t>Karnati Venkata Nikhil</t>
  </si>
  <si>
    <t>karnatinikhil369@gmail.com</t>
  </si>
  <si>
    <t>181FA04026</t>
  </si>
  <si>
    <t>Rishitha Katiki</t>
  </si>
  <si>
    <t>rishithakatiki@gmail.com</t>
  </si>
  <si>
    <t>181FA04027</t>
  </si>
  <si>
    <t>Kavuri Purna Bhaskar</t>
  </si>
  <si>
    <t>purnabhaskar28@gmail.com</t>
  </si>
  <si>
    <t>181FA04028</t>
  </si>
  <si>
    <t>Kesamsetti Gayatri</t>
  </si>
  <si>
    <t>gayatrikesamsetti@gmail.com</t>
  </si>
  <si>
    <t>181FA04029</t>
  </si>
  <si>
    <t>Kolli Mounisha</t>
  </si>
  <si>
    <t>mounishareddy2000@gmail.com</t>
  </si>
  <si>
    <t>181FA04030</t>
  </si>
  <si>
    <t>Kora.Ravi Teja Reddy</t>
  </si>
  <si>
    <t>ravitejareddy014@gmail.com</t>
  </si>
  <si>
    <t>181FA04031</t>
  </si>
  <si>
    <t>Kotte Kalyan Srinivas</t>
  </si>
  <si>
    <t>kkskotte2361@gmail.com</t>
  </si>
  <si>
    <t>181FA04032</t>
  </si>
  <si>
    <t>M. Mounika</t>
  </si>
  <si>
    <t>marrimounika109@gmail.com</t>
  </si>
  <si>
    <t>181FA04033</t>
  </si>
  <si>
    <t>MELLACHERUVU Harini</t>
  </si>
  <si>
    <t>harini2km@gmail.com</t>
  </si>
  <si>
    <t>181FA04034</t>
  </si>
  <si>
    <t>M. Lakshmi Narayana</t>
  </si>
  <si>
    <t>lakkimukkapati66@gmail.com</t>
  </si>
  <si>
    <t>181FA04035</t>
  </si>
  <si>
    <t>Vijay Bhaskar Nalabolu</t>
  </si>
  <si>
    <t>vijaynalabolu1@gmail.com</t>
  </si>
  <si>
    <t>181FA04036</t>
  </si>
  <si>
    <t>Namburi Vineetha</t>
  </si>
  <si>
    <t>namburivineetha9@gmail.com</t>
  </si>
  <si>
    <t>181FA04037</t>
  </si>
  <si>
    <t>Pamulapati Amrutha Varshini</t>
  </si>
  <si>
    <t>varshapamulapati21@gmail.com</t>
  </si>
  <si>
    <t>181FA04038</t>
  </si>
  <si>
    <t>Anandakumar pavuluri</t>
  </si>
  <si>
    <t>pavuluri.anandvihari964@gmail.com</t>
  </si>
  <si>
    <t>181FA04039</t>
  </si>
  <si>
    <t>181FA04040</t>
  </si>
  <si>
    <t>Roshit Pinapala</t>
  </si>
  <si>
    <t>roshithdaspinapala2108@gmail.com</t>
  </si>
  <si>
    <t>181FA04041</t>
  </si>
  <si>
    <t>Potti Jyothi Gayathri</t>
  </si>
  <si>
    <t>jyothigayathripotti@gmail.com</t>
  </si>
  <si>
    <t>181FA04042</t>
  </si>
  <si>
    <t>Raju Sivaji Reddy</t>
  </si>
  <si>
    <t>mail2sivajireddy143@gmail.com</t>
  </si>
  <si>
    <t>181FA04043</t>
  </si>
  <si>
    <t>R Anupama</t>
  </si>
  <si>
    <t>anuanu.raviii@gmail.com</t>
  </si>
  <si>
    <t>181FA04044</t>
  </si>
  <si>
    <t>Sadhu Ranga Ganesh</t>
  </si>
  <si>
    <t>sadhuganesh459@gmail.com</t>
  </si>
  <si>
    <t>181FA04045</t>
  </si>
  <si>
    <t>Rekha Samrajyutha Sajja</t>
  </si>
  <si>
    <t>sajjarekha2000@gmail.com</t>
  </si>
  <si>
    <t>181FA04046</t>
  </si>
  <si>
    <t>Sanjana Lingamallu</t>
  </si>
  <si>
    <t>sanjana2641@gmail.com</t>
  </si>
  <si>
    <t>181FA04047</t>
  </si>
  <si>
    <t>Sanka Venkat</t>
  </si>
  <si>
    <t>venkysanka007@gmail.com</t>
  </si>
  <si>
    <t>181FA04048</t>
  </si>
  <si>
    <t>S.pavani pratyusha</t>
  </si>
  <si>
    <t>pavaniprathyusha55@gmail.com</t>
  </si>
  <si>
    <t>181FA04049</t>
  </si>
  <si>
    <t>SK. AKIF ROSHAN</t>
  </si>
  <si>
    <t>akifroshan005@gmail.com</t>
  </si>
  <si>
    <t>181FA04050</t>
  </si>
  <si>
    <t>Sk.Fariha Noushan</t>
  </si>
  <si>
    <t>farihanoushan31@gmail.com</t>
  </si>
  <si>
    <t>181FA04051</t>
  </si>
  <si>
    <t>Syamala Harika Naga Sai</t>
  </si>
  <si>
    <t>harikareddy4051@gmail.com</t>
  </si>
  <si>
    <t>181FA04052</t>
  </si>
  <si>
    <t>Neeraja Thontla</t>
  </si>
  <si>
    <t>thontlaneeraja@gmail.com</t>
  </si>
  <si>
    <t>181FA04054</t>
  </si>
  <si>
    <t>Manisha Vadlamudi</t>
  </si>
  <si>
    <t>manishavadlamudi2001@gmail.com</t>
  </si>
  <si>
    <t>181FA04056</t>
  </si>
  <si>
    <t>Vallabhadasu Sucharitha Bhavani</t>
  </si>
  <si>
    <t>sucharitha182@gmail.com</t>
  </si>
  <si>
    <t>181FA04058</t>
  </si>
  <si>
    <t>Velpula Sai lalithya</t>
  </si>
  <si>
    <t>lalivelpula41@gmail.com</t>
  </si>
  <si>
    <t>181FA04060</t>
  </si>
  <si>
    <t>YEDAPALAPATI BADARI NARAYANA</t>
  </si>
  <si>
    <t>badarinarayana2409@gmail.com</t>
  </si>
  <si>
    <t>181FA04061</t>
  </si>
  <si>
    <t>PrasadReddy Yedururi</t>
  </si>
  <si>
    <t>prasadreddy.yedururi@gmail.com</t>
  </si>
  <si>
    <t>181FA04062</t>
  </si>
  <si>
    <t>Harika Annam</t>
  </si>
  <si>
    <t>harika22973@gmail.com</t>
  </si>
  <si>
    <t>181FA04063</t>
  </si>
  <si>
    <t>Asodi Gayathri</t>
  </si>
  <si>
    <t>asodigayathri@gmail.com</t>
  </si>
  <si>
    <t>181FA04065</t>
  </si>
  <si>
    <t>Ramya Bellamkonda</t>
  </si>
  <si>
    <t>ramyabellamkonda333@gmail.com</t>
  </si>
  <si>
    <t>181FA04066</t>
  </si>
  <si>
    <t>Bipyneedi Mounika</t>
  </si>
  <si>
    <t>mounikabipyneedi@gmail.com</t>
  </si>
  <si>
    <t>181FA04067</t>
  </si>
  <si>
    <t>B.Rakesh</t>
  </si>
  <si>
    <t>rakeshtarak1999@gmail.com</t>
  </si>
  <si>
    <t>181FA04068</t>
  </si>
  <si>
    <t>Srikanth Bolla</t>
  </si>
  <si>
    <t>srikanth.bolla0123@gmail.com</t>
  </si>
  <si>
    <t>181FA04069</t>
  </si>
  <si>
    <t>Akhila Budda</t>
  </si>
  <si>
    <t>buddaakhila@gmail.com</t>
  </si>
  <si>
    <t>181fa04070</t>
  </si>
  <si>
    <t>Chebrolu Praveen Kumar</t>
  </si>
  <si>
    <t>181fa04070@gmail.com</t>
  </si>
  <si>
    <t>181FA04071</t>
  </si>
  <si>
    <t>Dasari lakshmi Bhavani</t>
  </si>
  <si>
    <t>bhavanidasari71@gmail.com</t>
  </si>
  <si>
    <t>181FA04072</t>
  </si>
  <si>
    <t>Dosapati Rohith</t>
  </si>
  <si>
    <t>dosapatirohith6789@gmail.com</t>
  </si>
  <si>
    <t>181FA04073</t>
  </si>
  <si>
    <t>G Jaya Sree</t>
  </si>
  <si>
    <t>jayasreegolla235@gmail.com</t>
  </si>
  <si>
    <t>181FA04074</t>
  </si>
  <si>
    <t>Garikapti Deepthi</t>
  </si>
  <si>
    <t>chinnigarikapati1@gmail.com</t>
  </si>
  <si>
    <t>181FA04075</t>
  </si>
  <si>
    <t>Akash Reddy Geeda</t>
  </si>
  <si>
    <t>akashreddygeeda2526@gmail.com</t>
  </si>
  <si>
    <t>181FA04076</t>
  </si>
  <si>
    <t>Ghantasala Venkata Gaayathri</t>
  </si>
  <si>
    <t>ghantasalagayatri@gmail.com</t>
  </si>
  <si>
    <t>181FA04077</t>
  </si>
  <si>
    <t>Gorijala Sri nagalakshmi</t>
  </si>
  <si>
    <t>lakshmigorijala2001@gmail.com</t>
  </si>
  <si>
    <t>181FA04078</t>
  </si>
  <si>
    <t>Gudivada Jahnavi</t>
  </si>
  <si>
    <t>jahnavigudivad2001@gmail.com</t>
  </si>
  <si>
    <t>181FA04079</t>
  </si>
  <si>
    <t>Haridasu Rajeswari</t>
  </si>
  <si>
    <t>rajeswariharidasu89@gmail.com</t>
  </si>
  <si>
    <t>181FA04080</t>
  </si>
  <si>
    <t>Jabin Jacob</t>
  </si>
  <si>
    <t>jabinclt2001@gmail.com</t>
  </si>
  <si>
    <t>181FA04081</t>
  </si>
  <si>
    <t>Jallepalli Pranitha</t>
  </si>
  <si>
    <t>jallepallipranitha58@gmail.com</t>
  </si>
  <si>
    <t>181FA04082</t>
  </si>
  <si>
    <t>Javvadi Manasa</t>
  </si>
  <si>
    <t>javvadimanasa2001@gmail.com</t>
  </si>
  <si>
    <t>181FA04084</t>
  </si>
  <si>
    <t>Kollavamsi</t>
  </si>
  <si>
    <t>vamsikolla333@gmail.com</t>
  </si>
  <si>
    <t>181FA04085</t>
  </si>
  <si>
    <t>Kommana Himanth Sai</t>
  </si>
  <si>
    <t>himanthsai.hs9@gmail.com</t>
  </si>
  <si>
    <t>181FA04086</t>
  </si>
  <si>
    <t>Konala Madhurya</t>
  </si>
  <si>
    <t>madhuryakonala@gmail.com</t>
  </si>
  <si>
    <t>181FA04087</t>
  </si>
  <si>
    <t>Kotha Venkata Naga Harischandra Prasad</t>
  </si>
  <si>
    <t>kvnhsp2001@gmail.com</t>
  </si>
  <si>
    <t>181FA04090</t>
  </si>
  <si>
    <t>M. Bhavani Shalini</t>
  </si>
  <si>
    <t>bhavanishalini2000@gmail.com</t>
  </si>
  <si>
    <t>9949114019/8143273026</t>
  </si>
  <si>
    <t>181FA04091</t>
  </si>
  <si>
    <t>Syamala Maddina</t>
  </si>
  <si>
    <t>syamalamaddina@gmail.com</t>
  </si>
  <si>
    <t>181fa04092</t>
  </si>
  <si>
    <t>Malladi Prem Sai</t>
  </si>
  <si>
    <t>premsai.malladi@gmail.com</t>
  </si>
  <si>
    <t>181FA04093</t>
  </si>
  <si>
    <t>Mallavarapu Anusha</t>
  </si>
  <si>
    <t>anusha.mallavarapu2@gmail.com</t>
  </si>
  <si>
    <t>181FA04094</t>
  </si>
  <si>
    <t>Masetty Priyanka</t>
  </si>
  <si>
    <t>181fa04094@gmail.com</t>
  </si>
  <si>
    <t>181FA04095</t>
  </si>
  <si>
    <t>Dasari Meghana</t>
  </si>
  <si>
    <t>meghanadasari21@gmail.com</t>
  </si>
  <si>
    <t>181FA04096</t>
  </si>
  <si>
    <t>Vivekananda Mikkilineni</t>
  </si>
  <si>
    <t>vivekanandamikkilineni123@gmail.com</t>
  </si>
  <si>
    <t>181FA04097</t>
  </si>
  <si>
    <t>Muppidi Surendra Reddy</t>
  </si>
  <si>
    <t>surendra14091@gmail.com</t>
  </si>
  <si>
    <t>181FA04099</t>
  </si>
  <si>
    <t>LOKESH NAGULAPALLI</t>
  </si>
  <si>
    <t>lokeshnagulapalli007@gmail.com</t>
  </si>
  <si>
    <t>181FA04100</t>
  </si>
  <si>
    <t>PANUGANTI GURAVAIAH</t>
  </si>
  <si>
    <t>purnachandu018@gmail.com</t>
  </si>
  <si>
    <t>181FA04102</t>
  </si>
  <si>
    <t>Poka Bhargavi</t>
  </si>
  <si>
    <t>pokabhargavi2000@gmail.com</t>
  </si>
  <si>
    <t>181FA04103</t>
  </si>
  <si>
    <t>Rachamsetty Lavanya</t>
  </si>
  <si>
    <t>lavanyarachamsetty1@gmail.com</t>
  </si>
  <si>
    <t>181FA04104</t>
  </si>
  <si>
    <t>Ravipati Jaya Prakash</t>
  </si>
  <si>
    <t>181fa04104@gmail.com</t>
  </si>
  <si>
    <t>181FA04105</t>
  </si>
  <si>
    <t>Ravula Puja Lakshmi Bhavani</t>
  </si>
  <si>
    <t>pujaravula2001@gmail.com</t>
  </si>
  <si>
    <t>181FA04106</t>
  </si>
  <si>
    <t>Sai Chandana Ravuri</t>
  </si>
  <si>
    <t>181fa04106@gmail.com</t>
  </si>
  <si>
    <t>181FA04107</t>
  </si>
  <si>
    <t>Sadhanala Sai Mounika</t>
  </si>
  <si>
    <t>181fa04107@gmail.com</t>
  </si>
  <si>
    <t>181FA04108</t>
  </si>
  <si>
    <t>Sai Mounika Donepudi</t>
  </si>
  <si>
    <t>saimounika.d111@gmail.com</t>
  </si>
  <si>
    <t>181FA04109</t>
  </si>
  <si>
    <t>Saranu Charitha Sri</t>
  </si>
  <si>
    <t>181fa04109@gmail.com</t>
  </si>
  <si>
    <t>181FA04110</t>
  </si>
  <si>
    <t>181FA04112</t>
  </si>
  <si>
    <t>Likhitha Lakshmi Singaraju</t>
  </si>
  <si>
    <t>likhitha9780@gmail.com</t>
  </si>
  <si>
    <t>181FA04113</t>
  </si>
  <si>
    <t>Somepalli Naga Sudheer Kumar</t>
  </si>
  <si>
    <t>181fa04113@gmail.com</t>
  </si>
  <si>
    <t>181FA04114</t>
  </si>
  <si>
    <t>Sripathi Vamsi krishna</t>
  </si>
  <si>
    <t>vamsi51080@gmail.com</t>
  </si>
  <si>
    <t>181fa04115</t>
  </si>
  <si>
    <t>Suram Pravallika</t>
  </si>
  <si>
    <t>181FA04115@gmail.com</t>
  </si>
  <si>
    <t>181FA04116</t>
  </si>
  <si>
    <t>Kavya Telaprolu</t>
  </si>
  <si>
    <t>kavyatelaprolu15@gmail.com</t>
  </si>
  <si>
    <t>181FA04117</t>
  </si>
  <si>
    <t>Telaprolu Naga Gopi</t>
  </si>
  <si>
    <t>nagagopitelaprolu077@gmail.com</t>
  </si>
  <si>
    <t>181FA04118</t>
  </si>
  <si>
    <t>Tummepalli venkata sai vinay</t>
  </si>
  <si>
    <t>saivinay0407@gmail.com</t>
  </si>
  <si>
    <t>181FA04119</t>
  </si>
  <si>
    <t>Vasireddy.Lakshmi.Sri.Amulya</t>
  </si>
  <si>
    <t>lakshmisriamulya15@gmail.com</t>
  </si>
  <si>
    <t>181FA04120</t>
  </si>
  <si>
    <t>Vedala sesha pavan saketh</t>
  </si>
  <si>
    <t>pavansaketh1033@gmail.com</t>
  </si>
  <si>
    <t>181FA04121</t>
  </si>
  <si>
    <t>Yamanuri chandhana</t>
  </si>
  <si>
    <t>chandhanayamanuri@gmail.com</t>
  </si>
  <si>
    <t>181FA04123</t>
  </si>
  <si>
    <t>Sri Durga Sai Charan Alavala</t>
  </si>
  <si>
    <t>charancharms2@gmail.com</t>
  </si>
  <si>
    <t>181FA04124</t>
  </si>
  <si>
    <t>Alluri Shanmukha Sai Akhil</t>
  </si>
  <si>
    <t>akhilalluri55@gmail.com</t>
  </si>
  <si>
    <t>181FA04127</t>
  </si>
  <si>
    <t>Bollineni Venkata Padmini</t>
  </si>
  <si>
    <t>padhmini.bollineni@gmail.com</t>
  </si>
  <si>
    <t>181FA04128</t>
  </si>
  <si>
    <t>Bollu Rushitha</t>
  </si>
  <si>
    <t>brushitha2001@gmail.com</t>
  </si>
  <si>
    <t>181FA04129</t>
  </si>
  <si>
    <t>B. Lakshmi saideep</t>
  </si>
  <si>
    <t>saideep.4129@gmail.com</t>
  </si>
  <si>
    <t>181FA04130</t>
  </si>
  <si>
    <t>Lahari Chunduri</t>
  </si>
  <si>
    <t>lahari.chunduri1999@gmail.com</t>
  </si>
  <si>
    <t>181FA04132</t>
  </si>
  <si>
    <t>Chirag Agarwal</t>
  </si>
  <si>
    <t>achirag922@gmail.com</t>
  </si>
  <si>
    <t>181FA04133</t>
  </si>
  <si>
    <t>Dama sai venkata greeshma</t>
  </si>
  <si>
    <t>damagreeshma09@gmail.com</t>
  </si>
  <si>
    <t>181FA04135</t>
  </si>
  <si>
    <t>Sahithi Devarapalli</t>
  </si>
  <si>
    <t>sahithireddy.devarapalli@gmail.com</t>
  </si>
  <si>
    <t>181FA04136</t>
  </si>
  <si>
    <t>D. LAKSHMI POOJA</t>
  </si>
  <si>
    <t>devarapupooja999@gmail.com</t>
  </si>
  <si>
    <t>181FA04137</t>
  </si>
  <si>
    <t>Devisetty Srilakshmi</t>
  </si>
  <si>
    <t>devisettysrilakshmi@gmail.com</t>
  </si>
  <si>
    <t>181FA04138</t>
  </si>
  <si>
    <t>Neha Sri Supraja Donthuboyina</t>
  </si>
  <si>
    <t>dnssupraja@gmail.com</t>
  </si>
  <si>
    <t>181FA04139</t>
  </si>
  <si>
    <t>GUNDLAPALLI TARUNYA VARALAKSHMI</t>
  </si>
  <si>
    <t>tarunyagv@gmail.com</t>
  </si>
  <si>
    <t>181FA04140</t>
  </si>
  <si>
    <t>Ganithi Divya</t>
  </si>
  <si>
    <t>divyaganithi@gmail.com</t>
  </si>
  <si>
    <t>181FA04141</t>
  </si>
  <si>
    <t>Gannamaneni Sri Sai Harsha</t>
  </si>
  <si>
    <t>gannamaneniharsha29@gmail.com</t>
  </si>
  <si>
    <t>181FA04142</t>
  </si>
  <si>
    <t>Ganta sai manikanta Pavan Kalyan</t>
  </si>
  <si>
    <t>pavanpkkalyan3@gmail.com</t>
  </si>
  <si>
    <t>181FA04143</t>
  </si>
  <si>
    <t>Deeshma Lavanya Gorrela</t>
  </si>
  <si>
    <t>deeshmlavanyagorrela.g5@gmail.com</t>
  </si>
  <si>
    <t>181FA04144</t>
  </si>
  <si>
    <t>Ramya</t>
  </si>
  <si>
    <t>ramyagudipalli2001@gmail.com</t>
  </si>
  <si>
    <t>181FA04145</t>
  </si>
  <si>
    <t>Gunisetty Sai Praveen</t>
  </si>
  <si>
    <t>gunisettysaipraveen123@gmail.com</t>
  </si>
  <si>
    <t>181fa04147</t>
  </si>
  <si>
    <t>Jayasree k</t>
  </si>
  <si>
    <t>jayasree.k0909@gmail.com</t>
  </si>
  <si>
    <t>181FA04148</t>
  </si>
  <si>
    <t>Kadiyam Jyothirmai</t>
  </si>
  <si>
    <t>jyothirmaikadiyam@gmail.com</t>
  </si>
  <si>
    <t>181FA04149</t>
  </si>
  <si>
    <t>K.L.Harshitha</t>
  </si>
  <si>
    <t>kammaharshitha2001@gmail.com</t>
  </si>
  <si>
    <t>181FA04150</t>
  </si>
  <si>
    <t>KATTA RAMESH CHANNDRA</t>
  </si>
  <si>
    <t>rameshchanndra801@gmail.com</t>
  </si>
  <si>
    <t>181FA04151</t>
  </si>
  <si>
    <t>K.Indhupriya</t>
  </si>
  <si>
    <t>kongaraindhupriya04@gmail.com</t>
  </si>
  <si>
    <t>181FA04153</t>
  </si>
  <si>
    <t>Kuppala Venkatesh</t>
  </si>
  <si>
    <t>kuppalavenkateshnaidu@gmail.com</t>
  </si>
  <si>
    <t>181FA04155</t>
  </si>
  <si>
    <t>Chandana Madala</t>
  </si>
  <si>
    <t>madalachandana5@gmail.com</t>
  </si>
  <si>
    <t>181FA04159</t>
  </si>
  <si>
    <t>N.Bhavitha</t>
  </si>
  <si>
    <t>181fa04159@gmail.com</t>
  </si>
  <si>
    <t>181FA04160</t>
  </si>
  <si>
    <t>Nandivelugu Renuka</t>
  </si>
  <si>
    <t>renukanandivelugu@gmail.com</t>
  </si>
  <si>
    <t>181FA04161</t>
  </si>
  <si>
    <t>Naradasu Naga Praneetha</t>
  </si>
  <si>
    <t>npraneetha01@gmail.com</t>
  </si>
  <si>
    <t>181FA04162</t>
  </si>
  <si>
    <t>N.Deekshitha</t>
  </si>
  <si>
    <t>navulurideekshitha137@gmail.com</t>
  </si>
  <si>
    <t>181FA04163</t>
  </si>
  <si>
    <t>N.Thanmayee</t>
  </si>
  <si>
    <t>nthanu2710@gmail.com</t>
  </si>
  <si>
    <t>181FA04164</t>
  </si>
  <si>
    <t>Palakolanu Satish Reddy</t>
  </si>
  <si>
    <t>satishpalakolanu@gmail.com</t>
  </si>
  <si>
    <t>181FA04165</t>
  </si>
  <si>
    <t>Pasupuleti. Lakshmi Maneesha</t>
  </si>
  <si>
    <t>maneeshalakshmi63@gmail.com</t>
  </si>
  <si>
    <t>181FA04166</t>
  </si>
  <si>
    <t>Payyavula Girish Kumar</t>
  </si>
  <si>
    <t>girishkumarpayyavula@gmail.com</t>
  </si>
  <si>
    <t>181FA04167</t>
  </si>
  <si>
    <t>Venkatakrishna Pokala</t>
  </si>
  <si>
    <t>subbupokala143@gmail.com</t>
  </si>
  <si>
    <t>181FA04168</t>
  </si>
  <si>
    <t>PONNURU RAJASEKHAR</t>
  </si>
  <si>
    <t>181fa04168@gmail.com</t>
  </si>
  <si>
    <t>181FA04169</t>
  </si>
  <si>
    <t>P.Geethamohanapriya</t>
  </si>
  <si>
    <t>geethamohanapriyapuli@gmail.com</t>
  </si>
  <si>
    <t>181FA04171</t>
  </si>
  <si>
    <t>Ravipati Mounika</t>
  </si>
  <si>
    <t>mounikaravipati1707@gmail.com</t>
  </si>
  <si>
    <t>181FA04172</t>
  </si>
  <si>
    <t>SATTENAPALLI NAVYA SRI</t>
  </si>
  <si>
    <t>sattenapallinavyasri@gmail.com</t>
  </si>
  <si>
    <t>181FA04173</t>
  </si>
  <si>
    <t>Settykara Gnanadeep</t>
  </si>
  <si>
    <t>settykaragnanadeep@gmail.com</t>
  </si>
  <si>
    <t>181FA04174</t>
  </si>
  <si>
    <t>Shaik Haneef</t>
  </si>
  <si>
    <t>haneefshaik3366@gmail.com</t>
  </si>
  <si>
    <t>181FA04175</t>
  </si>
  <si>
    <t>Shaik Nagur Basha</t>
  </si>
  <si>
    <t>bashpreeth@gmail.com</t>
  </si>
  <si>
    <t>Shaik Mahaboob Subhani</t>
  </si>
  <si>
    <t>181FA04176</t>
  </si>
  <si>
    <t>S. Bhavya Sai Amrutha</t>
  </si>
  <si>
    <t>sikhakolliamrutha2001@gmail.com</t>
  </si>
  <si>
    <t>181FA04177</t>
  </si>
  <si>
    <t>CHALLAGUNDLA SRIMANNARAYANA</t>
  </si>
  <si>
    <t>srimannarayanachallagundla9333@gmail.com</t>
  </si>
  <si>
    <t>181FA04178</t>
  </si>
  <si>
    <t>Syamala Navya Sri</t>
  </si>
  <si>
    <t>syamala.navyasri3@gmail.com</t>
  </si>
  <si>
    <t>181FA04179</t>
  </si>
  <si>
    <t>Sai Koushik Vimmadisetty</t>
  </si>
  <si>
    <t>saikoushikv007@gmail.com</t>
  </si>
  <si>
    <t>181FA04180</t>
  </si>
  <si>
    <t>VUYYURU RAJESH</t>
  </si>
  <si>
    <t>vuyyururajesh25@gmail.com</t>
  </si>
  <si>
    <t>181FA04181</t>
  </si>
  <si>
    <t>Yaragalla Narendra Kumar</t>
  </si>
  <si>
    <t>narendrakumaryaragalla94@gmail.com</t>
  </si>
  <si>
    <t>181Fa04182</t>
  </si>
  <si>
    <t>yarra venugopala swami</t>
  </si>
  <si>
    <t>venuyarra04@gmail.com</t>
  </si>
  <si>
    <t>181FA04183</t>
  </si>
  <si>
    <t>Yarramsetty sumanth</t>
  </si>
  <si>
    <t>sunayarramsetty@gmail.com</t>
  </si>
  <si>
    <t>181FA04184</t>
  </si>
  <si>
    <t>Kumar Nadh Avula</t>
  </si>
  <si>
    <t>kumarnadh999@gmail.com</t>
  </si>
  <si>
    <t>181fa04185</t>
  </si>
  <si>
    <t>Bellamkonda Mary Sony Priya</t>
  </si>
  <si>
    <t>priyabellamkonda2000@gmail.com</t>
  </si>
  <si>
    <t>181FA04187</t>
  </si>
  <si>
    <t>BOJJA YASWANTH SAI</t>
  </si>
  <si>
    <t>yaswanthsaibojja@gmail.com</t>
  </si>
  <si>
    <t>181FA04188</t>
  </si>
  <si>
    <t>Amareswararao Bollimuntha</t>
  </si>
  <si>
    <t>amar.bollimuntha111@gmail.com</t>
  </si>
  <si>
    <t>181FA04189</t>
  </si>
  <si>
    <t>Bonthu Meghana</t>
  </si>
  <si>
    <t>meghanareddybonthu16@gmail.com</t>
  </si>
  <si>
    <t>181fa04190</t>
  </si>
  <si>
    <t>Chadalawada sravya sri</t>
  </si>
  <si>
    <t>sravyasri2200@gmail.com</t>
  </si>
  <si>
    <t>181fa04191</t>
  </si>
  <si>
    <t>Chinna Venkata Renuka Devi Tummalapalli</t>
  </si>
  <si>
    <t>renukarenuka0718@gmail.com</t>
  </si>
  <si>
    <t>181FA04193</t>
  </si>
  <si>
    <t>darapaneni venkatesh</t>
  </si>
  <si>
    <t>venkateshdarapaneni93@gmail.com</t>
  </si>
  <si>
    <t>181FA04195</t>
  </si>
  <si>
    <t>DUDDUPUDI BALA YASWANTH CHOWDARY</t>
  </si>
  <si>
    <t>yaswanthduddupudi@gmail.com</t>
  </si>
  <si>
    <t>181FA04196</t>
  </si>
  <si>
    <t>Kotha Girish Akash</t>
  </si>
  <si>
    <t>akashvardhan555@gmail.com</t>
  </si>
  <si>
    <t>Kotha Naga pavani</t>
  </si>
  <si>
    <t>181FA04198</t>
  </si>
  <si>
    <t>Jampani Monika Lakshmi</t>
  </si>
  <si>
    <t>monika.jampani09@gmail.com</t>
  </si>
  <si>
    <t>181FA04199</t>
  </si>
  <si>
    <t>Javvaji Praveen Kumar</t>
  </si>
  <si>
    <t>praveenjavvaji9@gmail.com</t>
  </si>
  <si>
    <t>181FA04200</t>
  </si>
  <si>
    <t>Jyothika Raj Samineni</t>
  </si>
  <si>
    <t>jyothikaraj3@gmail.com</t>
  </si>
  <si>
    <t>181FA04201</t>
  </si>
  <si>
    <t>Kopppineni Mohana Venkata Siva Sai Kumar</t>
  </si>
  <si>
    <t>mohankoppineni444@gmail.com</t>
  </si>
  <si>
    <t>181FA04203</t>
  </si>
  <si>
    <t>Kasindala Prasannakumar</t>
  </si>
  <si>
    <t>prasannakumarkasindala@gmail.com</t>
  </si>
  <si>
    <t>181FA04204</t>
  </si>
  <si>
    <t>Deepika Kolla</t>
  </si>
  <si>
    <t>deepika2000.kolla@gmail.com</t>
  </si>
  <si>
    <t>181FA04205</t>
  </si>
  <si>
    <t>KOMMINENI DIVYA TEJA</t>
  </si>
  <si>
    <t>divyatejakommineni016@gmail.com</t>
  </si>
  <si>
    <t>181FA04206</t>
  </si>
  <si>
    <t>Balaji kommuru</t>
  </si>
  <si>
    <t>balajikommuru236@gmail.com</t>
  </si>
  <si>
    <t>181FA04207</t>
  </si>
  <si>
    <t>Korrapolu Jyothi Sri Supraja</t>
  </si>
  <si>
    <t>supraja.korrapolu@gmail.com</t>
  </si>
  <si>
    <t>181FA04208</t>
  </si>
  <si>
    <t>Harshitha</t>
  </si>
  <si>
    <t>harshitharkotari@gmail.com</t>
  </si>
  <si>
    <t>181FA04209</t>
  </si>
  <si>
    <t>Kovuru Eswar Nivas Aditya Dutt</t>
  </si>
  <si>
    <t>adityadutt999@gmail.com</t>
  </si>
  <si>
    <t>181FA04210</t>
  </si>
  <si>
    <t>Mathe SriLatha</t>
  </si>
  <si>
    <t>sril86272@gmail.com</t>
  </si>
  <si>
    <t>181FA04211</t>
  </si>
  <si>
    <t>Mohammed Ahamed Abdullah</t>
  </si>
  <si>
    <t>am7995622973@gmail.com</t>
  </si>
  <si>
    <t>181FA04213</t>
  </si>
  <si>
    <t>M. Dharmendra Reddy</t>
  </si>
  <si>
    <t>dharmendrareddy54@gmail.com</t>
  </si>
  <si>
    <t>181FA04214</t>
  </si>
  <si>
    <t>Naga Likhitha Gurram</t>
  </si>
  <si>
    <t>nagalikhitha2000@gmail.com</t>
  </si>
  <si>
    <t>181FA04217</t>
  </si>
  <si>
    <t>P.Manikanta</t>
  </si>
  <si>
    <t>Manisunny8586@gmail.com</t>
  </si>
  <si>
    <t>181FA04218</t>
  </si>
  <si>
    <t>Harshitha Pinupa</t>
  </si>
  <si>
    <t>pinupaharshitha@gmail.com</t>
  </si>
  <si>
    <t>181FA04219</t>
  </si>
  <si>
    <t>Pothina Pragna</t>
  </si>
  <si>
    <t>pothinapragna@gmail.com</t>
  </si>
  <si>
    <t xml:space="preserve">MS </t>
  </si>
  <si>
    <t>181FA04220</t>
  </si>
  <si>
    <t>Narasimha reddy</t>
  </si>
  <si>
    <t>narasimha98498@gmail.com</t>
  </si>
  <si>
    <t>181FA04221</t>
  </si>
  <si>
    <t>Radhika Kondapaneni</t>
  </si>
  <si>
    <t>kondapaneniradhika@gmail.com</t>
  </si>
  <si>
    <t>181FA04222</t>
  </si>
  <si>
    <t>Pratyusha Ravuri</t>
  </si>
  <si>
    <t>pratyu119@gmail.com</t>
  </si>
  <si>
    <t>181FA04224</t>
  </si>
  <si>
    <t>Reddy Keerthi</t>
  </si>
  <si>
    <t>rkeerthi.chinnu@gmail.com</t>
  </si>
  <si>
    <t>181FA04225</t>
  </si>
  <si>
    <t>R.Harini</t>
  </si>
  <si>
    <t>rharini911@gmail.com</t>
  </si>
  <si>
    <t>181FA04226</t>
  </si>
  <si>
    <t>S.y.v.n AYYAPPA Reddy</t>
  </si>
  <si>
    <t>sanampudiayyappa@gmail.com</t>
  </si>
  <si>
    <t>181FA04227</t>
  </si>
  <si>
    <t>Shaik Asif</t>
  </si>
  <si>
    <t>shaikasif84231@gmail.com</t>
  </si>
  <si>
    <t>181FA04228</t>
  </si>
  <si>
    <t>INTIYAZ SHAIK</t>
  </si>
  <si>
    <t>janikhaju786@gmail.com</t>
  </si>
  <si>
    <t>181FA04229</t>
  </si>
  <si>
    <t>Shivani Rambhatla</t>
  </si>
  <si>
    <t>shivani.rambhatla@gmail.com</t>
  </si>
  <si>
    <t>181fa04230</t>
  </si>
  <si>
    <t>Syamala Lokesh Kumar Reddy</t>
  </si>
  <si>
    <t>lokeshsyamala11@gmail.com</t>
  </si>
  <si>
    <t>181FA04231</t>
  </si>
  <si>
    <t>Syed Ikramullah Hussaini</t>
  </si>
  <si>
    <t>ikramsyed1305@gmail.com</t>
  </si>
  <si>
    <t>181FA04232</t>
  </si>
  <si>
    <t>Syed Rameez</t>
  </si>
  <si>
    <t>syedrameez5555@gmail.com</t>
  </si>
  <si>
    <t>181FA04233</t>
  </si>
  <si>
    <t>T Ramya Harshitha</t>
  </si>
  <si>
    <t>ramyaharshitha2001@gmail.com</t>
  </si>
  <si>
    <t>181FA04234</t>
  </si>
  <si>
    <t>T Sandeep Reddy</t>
  </si>
  <si>
    <t>manoharaso1966@gmail.com</t>
  </si>
  <si>
    <t>181FA04235</t>
  </si>
  <si>
    <t>Ullam.Mounika</t>
  </si>
  <si>
    <t>ullammounika35@gmail.com</t>
  </si>
  <si>
    <t>181FA04236</t>
  </si>
  <si>
    <t>Uppu Sai Surya Srinivas</t>
  </si>
  <si>
    <t>saisuryasrinivasuppu@gmail.com</t>
  </si>
  <si>
    <t>181FA04237</t>
  </si>
  <si>
    <t>Vallabhapurapu Gomathi</t>
  </si>
  <si>
    <t>gomathivallabhapurapu2000@gmail.com</t>
  </si>
  <si>
    <t>181FA04238</t>
  </si>
  <si>
    <t>Mohith</t>
  </si>
  <si>
    <t>mohithvanka26@gmail.com</t>
  </si>
  <si>
    <t>181FA04239</t>
  </si>
  <si>
    <t>Nikhilesh</t>
  </si>
  <si>
    <t>v.nikhilesh6@gmail.com</t>
  </si>
  <si>
    <t>181FA04240</t>
  </si>
  <si>
    <t>Veerapaneni Chandini</t>
  </si>
  <si>
    <t>veerapanenichandini@gmail.com</t>
  </si>
  <si>
    <t>181FA04241</t>
  </si>
  <si>
    <t>Venigalla Jaya Venkata Sivanath</t>
  </si>
  <si>
    <t>sivachowdary111.sn@gmail.com</t>
  </si>
  <si>
    <t>181FA04242</t>
  </si>
  <si>
    <t>Alla Dali Sowjanya</t>
  </si>
  <si>
    <t>sowjanyaalla28@gmail.com</t>
  </si>
  <si>
    <t>181FA04243</t>
  </si>
  <si>
    <t>Alla Roopa sree</t>
  </si>
  <si>
    <t>roopasreealla@gmail.com</t>
  </si>
  <si>
    <t>181fa04244</t>
  </si>
  <si>
    <t>A.Praveensai</t>
  </si>
  <si>
    <t>181fa04244@gmail.com</t>
  </si>
  <si>
    <t>181FA04245</t>
  </si>
  <si>
    <t>Aruna Atluri</t>
  </si>
  <si>
    <t>atluriaruna8383@gmail.com</t>
  </si>
  <si>
    <t>181FA04246</t>
  </si>
  <si>
    <t>Bandaru Siva Harsha Vardhan</t>
  </si>
  <si>
    <t>181fa04246@gmail.com</t>
  </si>
  <si>
    <t>181FA04247</t>
  </si>
  <si>
    <t>B. Sumanth Reddy</t>
  </si>
  <si>
    <t>sumanthreddy790@gmail.com</t>
  </si>
  <si>
    <t>181FA04249</t>
  </si>
  <si>
    <t>Lohitha Sai</t>
  </si>
  <si>
    <t>181fa04249lb@gmail.com</t>
  </si>
  <si>
    <t>181FA04250</t>
  </si>
  <si>
    <t>charan sai</t>
  </si>
  <si>
    <t>charansaidama20@gmail.com</t>
  </si>
  <si>
    <t>181FA04251</t>
  </si>
  <si>
    <t>Dara Lavanya</t>
  </si>
  <si>
    <t>daralavanya123@gmail.com</t>
  </si>
  <si>
    <t>181FA04252</t>
  </si>
  <si>
    <t>Kalyan Kumar Goparaju</t>
  </si>
  <si>
    <t>181fa04252@gmail.com</t>
  </si>
  <si>
    <t>181FA04253</t>
  </si>
  <si>
    <t>Gubbala Maneesh</t>
  </si>
  <si>
    <t>maneeshgubbala290@gmail.com</t>
  </si>
  <si>
    <t>181FA04254</t>
  </si>
  <si>
    <t>G.Hema Sree</t>
  </si>
  <si>
    <t>gudibandihemasree@gmail.com</t>
  </si>
  <si>
    <t>181FA04255</t>
  </si>
  <si>
    <t>Harsha Priya</t>
  </si>
  <si>
    <t>harshapriyajakka@gmail.com</t>
  </si>
  <si>
    <t>181FA04256</t>
  </si>
  <si>
    <t>Harshita Jampala</t>
  </si>
  <si>
    <t>harshitajampala332@gmail.com</t>
  </si>
  <si>
    <t>181FA04257</t>
  </si>
  <si>
    <t>Josyula Sai Surya Anjani</t>
  </si>
  <si>
    <t>anjanij2001@gmail.com</t>
  </si>
  <si>
    <t>181FA04258</t>
  </si>
  <si>
    <t>Jyothika Jagarlamudi</t>
  </si>
  <si>
    <t>j.jyothika25@gmail.com</t>
  </si>
  <si>
    <t>181FA04260</t>
  </si>
  <si>
    <t>Kilaru Varshini</t>
  </si>
  <si>
    <t>varshinikilaru@gmail.com</t>
  </si>
  <si>
    <t>181FA04261</t>
  </si>
  <si>
    <t>KODALI SURYA NIHANTH</t>
  </si>
  <si>
    <t>suryanihanthkodali15@gmail.com</t>
  </si>
  <si>
    <t>94916 73022</t>
  </si>
  <si>
    <t>181FA04262</t>
  </si>
  <si>
    <t>K. Bhargav Santosh</t>
  </si>
  <si>
    <t>181fa04262@gmail.com</t>
  </si>
  <si>
    <t>181FA04263</t>
  </si>
  <si>
    <t>Sumanth Kondaveeti</t>
  </si>
  <si>
    <t>sumanthkondaveeti26@gmail.com</t>
  </si>
  <si>
    <t>181FA04265</t>
  </si>
  <si>
    <t>Maddala Naga sumanth</t>
  </si>
  <si>
    <t>nagasumanthmaddala@gmail.com</t>
  </si>
  <si>
    <t>181fa04266</t>
  </si>
  <si>
    <t>Madisetty Venkata Sai Rakesh</t>
  </si>
  <si>
    <t>rakeshmadisetty@gmail.com</t>
  </si>
  <si>
    <t>181FA04267</t>
  </si>
  <si>
    <t>M.Sri Naga Siri Chandana</t>
  </si>
  <si>
    <t>muvvasiri74@gmail.com</t>
  </si>
  <si>
    <t>181FA04268</t>
  </si>
  <si>
    <t>NAMBURU JAHNAVI</t>
  </si>
  <si>
    <t>namburujahnavi@gmail.com</t>
  </si>
  <si>
    <t>181FA04270</t>
  </si>
  <si>
    <t>Pallapothu Sai Lakshmi Susmitha</t>
  </si>
  <si>
    <t>181fa04270@gmail.com</t>
  </si>
  <si>
    <t>181fa04271</t>
  </si>
  <si>
    <t>Anuvarshini</t>
  </si>
  <si>
    <t>181fa04271@gmail.com</t>
  </si>
  <si>
    <t>181FA04272</t>
  </si>
  <si>
    <t>Parimi Kali Naga Pavani</t>
  </si>
  <si>
    <t>181fa04272@gmail.com</t>
  </si>
  <si>
    <t>181fa04273</t>
  </si>
  <si>
    <t>PODILA RAKESH BABU</t>
  </si>
  <si>
    <t>rb9642522948@gmail.com</t>
  </si>
  <si>
    <t>181FA04274</t>
  </si>
  <si>
    <t>Polineni sahit sai</t>
  </si>
  <si>
    <t>polineni.sahit555@gmail.com</t>
  </si>
  <si>
    <t>181FA04275</t>
  </si>
  <si>
    <t>Ramineni pujasri</t>
  </si>
  <si>
    <t>raminenichinnisai@gmail.com</t>
  </si>
  <si>
    <t>181FA04276</t>
  </si>
  <si>
    <t>Sameena Begum</t>
  </si>
  <si>
    <t>sameenabegum0523@gmail.com</t>
  </si>
  <si>
    <t>181FA04277</t>
  </si>
  <si>
    <t>SRAVYA SARVEPALLI</t>
  </si>
  <si>
    <t>sravya.sarvepalli123@gmail.com</t>
  </si>
  <si>
    <t>181FA04278</t>
  </si>
  <si>
    <t>Shaik Fareed Jahan</t>
  </si>
  <si>
    <t>fareedjahanshaik2001@gmail.com</t>
  </si>
  <si>
    <t>181FA04279</t>
  </si>
  <si>
    <t>Singuluri Neha</t>
  </si>
  <si>
    <t>181fa04279@gmail.com</t>
  </si>
  <si>
    <t>181FA04280</t>
  </si>
  <si>
    <t>Shankar</t>
  </si>
  <si>
    <t>shankarsunkara143@gmail.com</t>
  </si>
  <si>
    <t>181FA04281</t>
  </si>
  <si>
    <t>Tadiboina Viswanath</t>
  </si>
  <si>
    <t>tadiboinaviswanath21@gmail.com</t>
  </si>
  <si>
    <t>181FA04282</t>
  </si>
  <si>
    <t>Thota . Sireesha</t>
  </si>
  <si>
    <t>thotasireesha6@gmail.com</t>
  </si>
  <si>
    <t>181FA04283</t>
  </si>
  <si>
    <t>Tunuguntla Usha Sri Vaishnavi</t>
  </si>
  <si>
    <t>vaishnavi692000@gmail.com</t>
  </si>
  <si>
    <t>181FA04285</t>
  </si>
  <si>
    <t>VALLEPALLI YESUBABU</t>
  </si>
  <si>
    <t>yesubabuvallepalli@gmail.com</t>
  </si>
  <si>
    <t>181fa04286</t>
  </si>
  <si>
    <t>Veeravalli Kusal</t>
  </si>
  <si>
    <t>181fa04286@gmail.com</t>
  </si>
  <si>
    <t>181FA04288</t>
  </si>
  <si>
    <t>V. Harshitha</t>
  </si>
  <si>
    <t>181fa04288@gmail.com</t>
  </si>
  <si>
    <t>181FA04289</t>
  </si>
  <si>
    <t>Bhargav Vuyyuru</t>
  </si>
  <si>
    <t>bhargavvuyyuru35@gmail.com</t>
  </si>
  <si>
    <t>181FA04290</t>
  </si>
  <si>
    <t>Y. Mary Prathyusha</t>
  </si>
  <si>
    <t>181fa04290@gmail.com</t>
  </si>
  <si>
    <t>181FA04291</t>
  </si>
  <si>
    <t>Abdul Muzeer</t>
  </si>
  <si>
    <t>aABmuzeer69@gmail.com</t>
  </si>
  <si>
    <t>181FA04293</t>
  </si>
  <si>
    <t>Aytha veera sai sravan</t>
  </si>
  <si>
    <t>veerasravan123@gmail.com</t>
  </si>
  <si>
    <t>181FA04294</t>
  </si>
  <si>
    <t>Burela Ravi Teja</t>
  </si>
  <si>
    <t>ravitejaburela1999@gmail.com</t>
  </si>
  <si>
    <t>181FA04295</t>
  </si>
  <si>
    <t>Yeswanth Dasari</t>
  </si>
  <si>
    <t>yeswanthdasari44@gmail.com</t>
  </si>
  <si>
    <t>181FA04296</t>
  </si>
  <si>
    <t>Maruthi Davuluri</t>
  </si>
  <si>
    <t>maruthichowdary495@gmail.com</t>
  </si>
  <si>
    <t>181FA04297</t>
  </si>
  <si>
    <t>Rehan Gaddam</t>
  </si>
  <si>
    <t>rehanbieber7@gmail.com</t>
  </si>
  <si>
    <t>181FA04298</t>
  </si>
  <si>
    <t>Gaddipati Mounika</t>
  </si>
  <si>
    <t>mounikagaddipati44@gmail.com</t>
  </si>
  <si>
    <t>181FA04299</t>
  </si>
  <si>
    <t>Sravan Gaddipati</t>
  </si>
  <si>
    <t>sravanchowdary1458@gmail.com</t>
  </si>
  <si>
    <t>181FA04300</t>
  </si>
  <si>
    <t>G.Poorna Mani Kanta</t>
  </si>
  <si>
    <t>poornamanikanta20@gmail.com</t>
  </si>
  <si>
    <t>181fa04301</t>
  </si>
  <si>
    <t>ghanta siva durga gayathri</t>
  </si>
  <si>
    <t>durgagayathri808@gmail.com</t>
  </si>
  <si>
    <t>Sobha rani</t>
  </si>
  <si>
    <t>181FA04303</t>
  </si>
  <si>
    <t>Viswanath Gundala</t>
  </si>
  <si>
    <t>viswanathgundala999@gmail.com</t>
  </si>
  <si>
    <t>181FA04304</t>
  </si>
  <si>
    <t>IMMADI JAYANTH SIVA NAGA KUMAR</t>
  </si>
  <si>
    <t>jayanthimmadi001@gmail.com</t>
  </si>
  <si>
    <t>181FA04305</t>
  </si>
  <si>
    <t>Kanamarlapudi Sai Bhanu Prakash</t>
  </si>
  <si>
    <t>kanamarlapudibhanuprakash@gmail.com</t>
  </si>
  <si>
    <t>181FA04306</t>
  </si>
  <si>
    <t>K.Vaishnavi Devi</t>
  </si>
  <si>
    <t>vaishnavidevikandimalla@gmail.com</t>
  </si>
  <si>
    <t>181FA04307</t>
  </si>
  <si>
    <t>Karpuram sai dileep</t>
  </si>
  <si>
    <t>saidileep262@gmail.com</t>
  </si>
  <si>
    <t>181FA04308</t>
  </si>
  <si>
    <t>Sandeep Reddy</t>
  </si>
  <si>
    <t>sandeepreddy7091@gmail.com</t>
  </si>
  <si>
    <t>181FA04309</t>
  </si>
  <si>
    <t>Bhargav Kondamudi</t>
  </si>
  <si>
    <t>bkondamudi10@gmail.com</t>
  </si>
  <si>
    <t>181FA04310</t>
  </si>
  <si>
    <t>prasamsa</t>
  </si>
  <si>
    <t>prasamsakondapaneni1@gmail.com</t>
  </si>
  <si>
    <t>181FA04312</t>
  </si>
  <si>
    <t>Sahaja Kosaraju</t>
  </si>
  <si>
    <t>sahajakosaraju@gmail.com</t>
  </si>
  <si>
    <t>181FA04313</t>
  </si>
  <si>
    <t>Mandava Lakshmi Narayana</t>
  </si>
  <si>
    <t>chakrimandava313@gmail.com</t>
  </si>
  <si>
    <t>181FA04314</t>
  </si>
  <si>
    <t>Manikumar</t>
  </si>
  <si>
    <t>mukkamulamanikumar@gmail.com</t>
  </si>
  <si>
    <t>181FA04315</t>
  </si>
  <si>
    <t>Naga Namratha K</t>
  </si>
  <si>
    <t>karumurinamratha@gmail.com</t>
  </si>
  <si>
    <t>181fa04316</t>
  </si>
  <si>
    <t>N. Sri Manju</t>
  </si>
  <si>
    <t>srimanjunannapaneni@gmail.com</t>
  </si>
  <si>
    <t>181FA04317</t>
  </si>
  <si>
    <t>N.Divya Lahari</t>
  </si>
  <si>
    <t>sowjinimmagadda37@gmail.com</t>
  </si>
  <si>
    <t>181FA04318</t>
  </si>
  <si>
    <t>P.Harsha Sri</t>
  </si>
  <si>
    <t>harshasree1206@gmail.com</t>
  </si>
  <si>
    <t>181FA04319</t>
  </si>
  <si>
    <t>Popuri Venkata Alekhya</t>
  </si>
  <si>
    <t>alekhya.popuri1@gmail.com</t>
  </si>
  <si>
    <t>181FA04321</t>
  </si>
  <si>
    <t>Bhargavi Sadineni</t>
  </si>
  <si>
    <t>sadinenibhargavi123@gmail.com</t>
  </si>
  <si>
    <t>181FA04323</t>
  </si>
  <si>
    <t>Shaik Afrin</t>
  </si>
  <si>
    <t>shaikafrin2109@gmail.com</t>
  </si>
  <si>
    <t>181FA04324</t>
  </si>
  <si>
    <t>Shaik sadik</t>
  </si>
  <si>
    <t>sadikshaik8877@gmail.com</t>
  </si>
  <si>
    <t>181FA04325</t>
  </si>
  <si>
    <t>Shaik shamsharjani</t>
  </si>
  <si>
    <t>shamsharjanishaik2000@gmail.com</t>
  </si>
  <si>
    <t>181FA04326</t>
  </si>
  <si>
    <t>Shaik Waseem</t>
  </si>
  <si>
    <t>sk.waseem08@gmail.com</t>
  </si>
  <si>
    <t>181FA04327</t>
  </si>
  <si>
    <t>E.sharon</t>
  </si>
  <si>
    <t>sharareddy4327@gmail.com</t>
  </si>
  <si>
    <t>181FA04328</t>
  </si>
  <si>
    <t>Talluri Lakshman sai</t>
  </si>
  <si>
    <t>lakshmansaitalluri@gmail.com</t>
  </si>
  <si>
    <t>181FA04329</t>
  </si>
  <si>
    <t>Tatineni Naga Nikesh</t>
  </si>
  <si>
    <t>nikeshtatineni9@gmail.com</t>
  </si>
  <si>
    <t>181FA04330</t>
  </si>
  <si>
    <t>Thalluri Divya</t>
  </si>
  <si>
    <t>divyaram1505@gmail.com</t>
  </si>
  <si>
    <t>181FA04331</t>
  </si>
  <si>
    <t>UPPADA BALA APPALA SHANKAR</t>
  </si>
  <si>
    <t>shankarreddyy22@gmail.com</t>
  </si>
  <si>
    <t>181fa04332</t>
  </si>
  <si>
    <t>Uppala Sai Sudeep</t>
  </si>
  <si>
    <t>Saisudeep.uppala99@gmail.com</t>
  </si>
  <si>
    <t>181FA04333</t>
  </si>
  <si>
    <t>U.Sahithi</t>
  </si>
  <si>
    <t>sailakshmisahithi3@gmail.com</t>
  </si>
  <si>
    <t>181FA04337</t>
  </si>
  <si>
    <t>Y. Govardhana Gopi Raju</t>
  </si>
  <si>
    <t>gopi.yadlapalli2000@gmail.com</t>
  </si>
  <si>
    <t>181FA04338</t>
  </si>
  <si>
    <t>Yamparala Rahul</t>
  </si>
  <si>
    <t>rahulvignanwork@gmail.com</t>
  </si>
  <si>
    <t>181FA04339</t>
  </si>
  <si>
    <t>Yeruva Mary Charishma Reddy</t>
  </si>
  <si>
    <t>charishmareddy85@gmail.com</t>
  </si>
  <si>
    <t>181FA04340</t>
  </si>
  <si>
    <t>Annapureddy Poojitha</t>
  </si>
  <si>
    <t>Poojitha200022@gmail.com</t>
  </si>
  <si>
    <t>181FA04341</t>
  </si>
  <si>
    <t>A Eswara Manikanta Reddy</t>
  </si>
  <si>
    <t>madhavareddy7840@gmail.com</t>
  </si>
  <si>
    <t>181FA04343</t>
  </si>
  <si>
    <t>Bheemala kishore kalyan</t>
  </si>
  <si>
    <t>bheemalakishorekalyan@gmail.com</t>
  </si>
  <si>
    <t>181FA04344</t>
  </si>
  <si>
    <t>Bhimani Venkata Krishna Bhumika</t>
  </si>
  <si>
    <t>bhumikabhimani5@gmail.com</t>
  </si>
  <si>
    <t>Ravi Chandra Babu</t>
  </si>
  <si>
    <t>181FA04345</t>
  </si>
  <si>
    <t>BH.Srikanth Reddy</t>
  </si>
  <si>
    <t>bsrikanthreddy260@gmail.com</t>
  </si>
  <si>
    <t>181FA04346</t>
  </si>
  <si>
    <t>Chanda Hema Nagendra sai</t>
  </si>
  <si>
    <t>nagasaichanda3@gmail.com</t>
  </si>
  <si>
    <t>181FA04347</t>
  </si>
  <si>
    <t>Chevuri Rohitha</t>
  </si>
  <si>
    <t>chevurirohitha123@gmail.com</t>
  </si>
  <si>
    <t>181FA04348</t>
  </si>
  <si>
    <t>CHUNCHU MANOJ KUMAR</t>
  </si>
  <si>
    <t>manojkumar55801@gmail.com</t>
  </si>
  <si>
    <t>181FA04349</t>
  </si>
  <si>
    <t>D.charishma</t>
  </si>
  <si>
    <t>181fa04349@gmail.com</t>
  </si>
  <si>
    <t>181FA04351</t>
  </si>
  <si>
    <t>Gokarakonda Chandana</t>
  </si>
  <si>
    <t>chandana.gkonda4351@gmail.com</t>
  </si>
  <si>
    <t>181FA04352</t>
  </si>
  <si>
    <t>Gurram Lakshmi Aiswarya</t>
  </si>
  <si>
    <t>lakshmiaiswarya2000@gmail.com</t>
  </si>
  <si>
    <t>181FA04353</t>
  </si>
  <si>
    <t>J.L.Harsha Vardhan</t>
  </si>
  <si>
    <t>harshalovely3399@gmail.com</t>
  </si>
  <si>
    <t>181FA04354</t>
  </si>
  <si>
    <t>KAKANI. VINEETH CHOWDARY</t>
  </si>
  <si>
    <t>vineethkakani666@gmail.com</t>
  </si>
  <si>
    <t>181FA04355</t>
  </si>
  <si>
    <t>Kalluri Vyshnavi</t>
  </si>
  <si>
    <t>vyshnavikalluri36@gmail.com</t>
  </si>
  <si>
    <t>181FA04357</t>
  </si>
  <si>
    <t>K. Sai Teja Reddy</t>
  </si>
  <si>
    <t>kambalatejareddy@gmail.com</t>
  </si>
  <si>
    <t>181FA04358</t>
  </si>
  <si>
    <t>Kanuganti Premkumar</t>
  </si>
  <si>
    <t>kanugantiprem1234@gmail.com</t>
  </si>
  <si>
    <t>181FA04359</t>
  </si>
  <si>
    <t>Kasarabada Naveen babu</t>
  </si>
  <si>
    <t>naveenk0699@gmail.com</t>
  </si>
  <si>
    <t>181FA04360</t>
  </si>
  <si>
    <t>Kodati Padmaja</t>
  </si>
  <si>
    <t>kodatipadmaja051000@gmail.com</t>
  </si>
  <si>
    <t>181FA04361</t>
  </si>
  <si>
    <t>K.Sowmya</t>
  </si>
  <si>
    <t>kokkandlasowmya3@gmail.com</t>
  </si>
  <si>
    <t>181fa04362</t>
  </si>
  <si>
    <t>Prasanna lakshmi konda</t>
  </si>
  <si>
    <t>Prasannakonda2001@gmail.com</t>
  </si>
  <si>
    <t>181FA04363</t>
  </si>
  <si>
    <t>Maddula.Akhila Jyothi</t>
  </si>
  <si>
    <t>akhilajyothimaddula@gmail.com</t>
  </si>
  <si>
    <t>181FA04364</t>
  </si>
  <si>
    <t>Mohan Krishna Yanamadala</t>
  </si>
  <si>
    <t>mohanyanamadala333@gmail.com</t>
  </si>
  <si>
    <t>181FA04365</t>
  </si>
  <si>
    <t>M.Amarnadh</t>
  </si>
  <si>
    <t>movvaamarnadh@gmail.com</t>
  </si>
  <si>
    <t>181FA04366</t>
  </si>
  <si>
    <t>Movva Sivasandeep</t>
  </si>
  <si>
    <t>movva.sivasandeep@gmail.com</t>
  </si>
  <si>
    <t>181FA04367</t>
  </si>
  <si>
    <t>Nagam leela venkata ashok babu</t>
  </si>
  <si>
    <t>Ashoknagam430@gmail.com</t>
  </si>
  <si>
    <t>181FA04368</t>
  </si>
  <si>
    <t>Pasala Ganesh babu</t>
  </si>
  <si>
    <t>ganeshbabu.pasala@gmail.com</t>
  </si>
  <si>
    <t>181FA04369</t>
  </si>
  <si>
    <t>Sreeja Pasupuleti</t>
  </si>
  <si>
    <t>sreejadedeepya@gmail.com</t>
  </si>
  <si>
    <t>181FA04370</t>
  </si>
  <si>
    <t>P.Dinesh</t>
  </si>
  <si>
    <t>dineshpatibandla123@gmail.com</t>
  </si>
  <si>
    <t>181FA04371</t>
  </si>
  <si>
    <t>Pulipati Sireesha Mani</t>
  </si>
  <si>
    <t>sireeshamanipulipati@gmail.com</t>
  </si>
  <si>
    <t>181FA04372</t>
  </si>
  <si>
    <t>R. Rohith Sankalp</t>
  </si>
  <si>
    <t>rohithsankalp1106@gmail.com</t>
  </si>
  <si>
    <t>181FA04374</t>
  </si>
  <si>
    <t>Sai Sumanth</t>
  </si>
  <si>
    <t>sumanthgurram74@gmail.com</t>
  </si>
  <si>
    <t>181FA04375</t>
  </si>
  <si>
    <t>SHAIK DARIYA SAHEB</t>
  </si>
  <si>
    <t>dariyashaik08@gmail.com</t>
  </si>
  <si>
    <t>181fa04376</t>
  </si>
  <si>
    <t>Kalyan Chowdary</t>
  </si>
  <si>
    <t>181fa04376@gmail.com</t>
  </si>
  <si>
    <t>181FA04377</t>
  </si>
  <si>
    <t>Singireddy Manihas Reddy</t>
  </si>
  <si>
    <t>manihasreddy531@gmail.com</t>
  </si>
  <si>
    <t>181FA04378</t>
  </si>
  <si>
    <t>Syed Shareena</t>
  </si>
  <si>
    <t>syedshareena786@gmail.com</t>
  </si>
  <si>
    <t>181FA04379</t>
  </si>
  <si>
    <t>Talasila Nanda Kishore</t>
  </si>
  <si>
    <t>181fa04379@gmail.com</t>
  </si>
  <si>
    <t>181FA04381</t>
  </si>
  <si>
    <t>Tamma Gayathri</t>
  </si>
  <si>
    <t>aditamma21@gmail.com</t>
  </si>
  <si>
    <t>181FA04382</t>
  </si>
  <si>
    <t>Tata Komali Sai Tejaswini</t>
  </si>
  <si>
    <t>komalisaitejaswini@gmail.com</t>
  </si>
  <si>
    <t>181FA04385</t>
  </si>
  <si>
    <t>Venkata Mohith Bavireddy</t>
  </si>
  <si>
    <t>venkatamohit.bvm@gmail.com</t>
  </si>
  <si>
    <t>181FA04386</t>
  </si>
  <si>
    <t>Anusha Vissamsetty</t>
  </si>
  <si>
    <t>vissamsettyanu20@gmail.com</t>
  </si>
  <si>
    <t>181FA04387</t>
  </si>
  <si>
    <t>Viswanadham Krishna Vamsi</t>
  </si>
  <si>
    <t>vamsi.cs21@gmail.com</t>
  </si>
  <si>
    <t>181FA04388</t>
  </si>
  <si>
    <t>Chinni Cherrishma Reddy Aduri</t>
  </si>
  <si>
    <t>cherryaduri2000@gmail.com</t>
  </si>
  <si>
    <t>181FA04389</t>
  </si>
  <si>
    <t>Aienala Mahesh</t>
  </si>
  <si>
    <t>mahesh.aienala24@gmail.com</t>
  </si>
  <si>
    <t>181FA04390</t>
  </si>
  <si>
    <t>Akula Kavya Shree</t>
  </si>
  <si>
    <t>181fa04390@gmail.com</t>
  </si>
  <si>
    <t>181FA04391</t>
  </si>
  <si>
    <t>Pranav Sai Reddy</t>
  </si>
  <si>
    <t>allapranavsaireddy1@gmail.com</t>
  </si>
  <si>
    <t>181FA04392</t>
  </si>
  <si>
    <t>Battula.Monica Sri</t>
  </si>
  <si>
    <t>monicasribattula@gmail.com</t>
  </si>
  <si>
    <t>181FA04393</t>
  </si>
  <si>
    <t>Baldireddy Nitish Kumar</t>
  </si>
  <si>
    <t>niteeshbaldireddy@gmail.com</t>
  </si>
  <si>
    <t>181FA04394</t>
  </si>
  <si>
    <t>Desam Bhanu Prasanna</t>
  </si>
  <si>
    <t>desambhanu982@gmail.com</t>
  </si>
  <si>
    <t>181FA04395</t>
  </si>
  <si>
    <t>D.Bhanu Moukthika</t>
  </si>
  <si>
    <t>bhanumoukthika0863@gmail.com</t>
  </si>
  <si>
    <t>181FA04396</t>
  </si>
  <si>
    <t>Harshitha Dodda</t>
  </si>
  <si>
    <t>harshithad06@gmail.com</t>
  </si>
  <si>
    <t>181FA04397</t>
  </si>
  <si>
    <t>Surendra</t>
  </si>
  <si>
    <t>surendra7877492@gmail.com</t>
  </si>
  <si>
    <t>181FA04398</t>
  </si>
  <si>
    <t>Ghanta charishma</t>
  </si>
  <si>
    <t>charishma1620@gmail.com</t>
  </si>
  <si>
    <t>181FA04399</t>
  </si>
  <si>
    <t>Grandhi rama janardhana</t>
  </si>
  <si>
    <t>ramajanardhana2000@gmail.com</t>
  </si>
  <si>
    <t>181FA04400</t>
  </si>
  <si>
    <t>Gopisai karla</t>
  </si>
  <si>
    <t>gopikarla1@gmail.com</t>
  </si>
  <si>
    <t>181FA04401</t>
  </si>
  <si>
    <t>Karnam Sreevalli</t>
  </si>
  <si>
    <t>karanamsreevalli04@gmail.com</t>
  </si>
  <si>
    <t>181FA04402</t>
  </si>
  <si>
    <t>Karumudi Sai Pranathi</t>
  </si>
  <si>
    <t>pranathisr@gmail.com</t>
  </si>
  <si>
    <t>181FA04403</t>
  </si>
  <si>
    <t>Kavya Kunduri</t>
  </si>
  <si>
    <t>kavyakunduri5@gmail.com</t>
  </si>
  <si>
    <t>181FA04404</t>
  </si>
  <si>
    <t>Kodali Mallika Chowdary</t>
  </si>
  <si>
    <t>kodalimallika123@gmail.com</t>
  </si>
  <si>
    <t>181FA04405</t>
  </si>
  <si>
    <t>Kunapareddy Vinay Krishna</t>
  </si>
  <si>
    <t>kvinaykrishna2000@gmail.com</t>
  </si>
  <si>
    <t>181FA04407</t>
  </si>
  <si>
    <t>Lagadapati Anil</t>
  </si>
  <si>
    <t>anillagadapati985@gmail.com</t>
  </si>
  <si>
    <t>181FA04408</t>
  </si>
  <si>
    <t>Madala Susmitha</t>
  </si>
  <si>
    <t>susmithamadala2001@gmail.com</t>
  </si>
  <si>
    <t>181FA04410</t>
  </si>
  <si>
    <t>mallelabadrinath</t>
  </si>
  <si>
    <t>Mallelabadrinath@gmail.com</t>
  </si>
  <si>
    <t>181FA04411</t>
  </si>
  <si>
    <t>Mandhadapu Usha</t>
  </si>
  <si>
    <t>ushamandhadapu2210@gmail.com</t>
  </si>
  <si>
    <t>181FA04412</t>
  </si>
  <si>
    <t>MIKHILESH KUMAR KAMINENI</t>
  </si>
  <si>
    <t>mikhileshkamineni@gmai.com</t>
  </si>
  <si>
    <t>181FA04413</t>
  </si>
  <si>
    <t>Modepallli Naveen Kumar</t>
  </si>
  <si>
    <t>naveenkumarchowdary85@gmail.com</t>
  </si>
  <si>
    <t>181FA04414</t>
  </si>
  <si>
    <t>Mukheswara Reddy Jangareddy</t>
  </si>
  <si>
    <t>jangareddymukesh38@gmail.com</t>
  </si>
  <si>
    <t>181FA04415</t>
  </si>
  <si>
    <t>Nalluri Mouni Soundarya</t>
  </si>
  <si>
    <t>mounisoundaryanalluri371@gmail.com</t>
  </si>
  <si>
    <t>181FA04416</t>
  </si>
  <si>
    <t>Namana deepika</t>
  </si>
  <si>
    <t>deepikaa.namana@gmail.com</t>
  </si>
  <si>
    <t>181FA04417</t>
  </si>
  <si>
    <t>Nannapaneni Pavithra</t>
  </si>
  <si>
    <t>pavithraoriginal@gmail.com</t>
  </si>
  <si>
    <t>181FA04418</t>
  </si>
  <si>
    <t>N.Kalyan naga sai</t>
  </si>
  <si>
    <t>ramyakiran1980@gmail.com</t>
  </si>
  <si>
    <t>181FA04419</t>
  </si>
  <si>
    <t>Harshitha Nelakurthi</t>
  </si>
  <si>
    <t>nelakurthiharshitha@gmail.com</t>
  </si>
  <si>
    <t>181FA04420</t>
  </si>
  <si>
    <t>O.Yasaswini</t>
  </si>
  <si>
    <t>Ongoluyasaswini2001@gmail.com</t>
  </si>
  <si>
    <t>181FA04421</t>
  </si>
  <si>
    <t>Pathan amrin</t>
  </si>
  <si>
    <t>amrinpathanmdk@gmail.com</t>
  </si>
  <si>
    <t>181FA04422</t>
  </si>
  <si>
    <t>Pentela Yogananda</t>
  </si>
  <si>
    <t>yoganandapentela@gmail.com</t>
  </si>
  <si>
    <t>181FA04423</t>
  </si>
  <si>
    <t>Penugonda Pavan Manikanta</t>
  </si>
  <si>
    <t>manipenugonda2000@gmail.com</t>
  </si>
  <si>
    <t>181FA04424</t>
  </si>
  <si>
    <t>Sai Sruthi Avula</t>
  </si>
  <si>
    <t>asaisruthi11@gmail.com</t>
  </si>
  <si>
    <t>181FA04425</t>
  </si>
  <si>
    <t>Shaik moulali</t>
  </si>
  <si>
    <t>Shaikmoulali6281@gmail.com</t>
  </si>
  <si>
    <t>181FA04426</t>
  </si>
  <si>
    <t>Tammineedi Likhith</t>
  </si>
  <si>
    <t>likhithjb3889@gmail.com</t>
  </si>
  <si>
    <t>181FA04427</t>
  </si>
  <si>
    <t>Thota Naga Venkata Harika</t>
  </si>
  <si>
    <t>harikathota09@gmail.com</t>
  </si>
  <si>
    <t>181FA04428</t>
  </si>
  <si>
    <t>Tolchuri Deepika</t>
  </si>
  <si>
    <t>tolchurideepika@gmail.com</t>
  </si>
  <si>
    <t>181FA04430</t>
  </si>
  <si>
    <t>Venkata Naga Sai Sri Vaishnavi Appala</t>
  </si>
  <si>
    <t>vnssv692@gmail.com</t>
  </si>
  <si>
    <t>181FA04431</t>
  </si>
  <si>
    <t>Vikrayala.Divya Sri</t>
  </si>
  <si>
    <t>divyasree.201199@gmail.com</t>
  </si>
  <si>
    <t>181FA04432</t>
  </si>
  <si>
    <t>VINNAKOTA NAGA SAI AAKASH</t>
  </si>
  <si>
    <t>saiakash658@gmail.com</t>
  </si>
  <si>
    <t>181FA04433</t>
  </si>
  <si>
    <t>GNANESWAR REDDY VINTA</t>
  </si>
  <si>
    <t>vgnane@gmail.com</t>
  </si>
  <si>
    <t>181FA04434</t>
  </si>
  <si>
    <t>Yalamanchili Sravani</t>
  </si>
  <si>
    <t>yalamanchilisravani9@gmail.com</t>
  </si>
  <si>
    <t>181FA04436</t>
  </si>
  <si>
    <t>Alapati Sivaram</t>
  </si>
  <si>
    <t>sivaramalapati@gmail.com</t>
  </si>
  <si>
    <t>181FA04437</t>
  </si>
  <si>
    <t>A.Tony Sangeetha</t>
  </si>
  <si>
    <t>tsrallam2001@gmail.com</t>
  </si>
  <si>
    <t>181FA04441</t>
  </si>
  <si>
    <t>Sushmitha Bommareddy</t>
  </si>
  <si>
    <t>sushmithabommareddy@gmail.com</t>
  </si>
  <si>
    <t>181FA04442</t>
  </si>
  <si>
    <t>CH.DURGA PRIYA</t>
  </si>
  <si>
    <t>chv321@gmail.com</t>
  </si>
  <si>
    <t>181FA04443</t>
  </si>
  <si>
    <t>Dharani Chavvakula</t>
  </si>
  <si>
    <t>dharanichavvakula22@gmail.com</t>
  </si>
  <si>
    <t>181FA04445</t>
  </si>
  <si>
    <t>D.Nithya sri</t>
  </si>
  <si>
    <t>nithyachinni0611@gmail.com</t>
  </si>
  <si>
    <t>181FA04446</t>
  </si>
  <si>
    <t>Dhanala Ganesh</t>
  </si>
  <si>
    <t>ganeshdhanala123@gmail.com</t>
  </si>
  <si>
    <t>181FA04447</t>
  </si>
  <si>
    <t>Sai Nikhil</t>
  </si>
  <si>
    <t>nikhil0639@gmail.com</t>
  </si>
  <si>
    <t>181FA04449</t>
  </si>
  <si>
    <t>G VENKATESH</t>
  </si>
  <si>
    <t>gvenkatesh4449@gmail.com</t>
  </si>
  <si>
    <t>181FA04450</t>
  </si>
  <si>
    <t>G.Prathyusha</t>
  </si>
  <si>
    <t>gollapudiprathyusha01@gmail.com</t>
  </si>
  <si>
    <t>181FA04451</t>
  </si>
  <si>
    <t>Goriparthy Gouthami</t>
  </si>
  <si>
    <t>gouthamigoriparthy9@gmail.com</t>
  </si>
  <si>
    <t>181FA04452</t>
  </si>
  <si>
    <t>Illa Yamini Prathyusha</t>
  </si>
  <si>
    <t>yaminiprathyushailla@gmail.com</t>
  </si>
  <si>
    <t>181FA04453</t>
  </si>
  <si>
    <t>Indla Lakshmi Sai Poojitha</t>
  </si>
  <si>
    <t>indlapoojitha20@gmail.com</t>
  </si>
  <si>
    <t>181FA04454</t>
  </si>
  <si>
    <t>Chandrika Jaladi</t>
  </si>
  <si>
    <t>jaladichandrikachowdary@gmail.com</t>
  </si>
  <si>
    <t>181FA04455</t>
  </si>
  <si>
    <t>Jonnalagadda Rishitha</t>
  </si>
  <si>
    <t>181FA04455@gmail.com</t>
  </si>
  <si>
    <t>181FA04456</t>
  </si>
  <si>
    <t>Mounika devi K</t>
  </si>
  <si>
    <t>mounikadevik2000@gmail.com</t>
  </si>
  <si>
    <t>181fa04457</t>
  </si>
  <si>
    <t>Koppadi vasu</t>
  </si>
  <si>
    <t>vasukoppadi0001@gmail.com</t>
  </si>
  <si>
    <t>181FA04459</t>
  </si>
  <si>
    <t>Kurapati Ghnanesh</t>
  </si>
  <si>
    <t>181FA04459@GMAIL.COM</t>
  </si>
  <si>
    <t>181FA04460</t>
  </si>
  <si>
    <t>Lakshmi Anupama Ganapathi</t>
  </si>
  <si>
    <t>181fa04460@gmail.com</t>
  </si>
  <si>
    <t>181FA04461</t>
  </si>
  <si>
    <t>Musunuru Chetana Datta</t>
  </si>
  <si>
    <t>cherrysbck@gmail.com</t>
  </si>
  <si>
    <t>181FA04462</t>
  </si>
  <si>
    <t>Marri Jayasankar</t>
  </si>
  <si>
    <t>mjsankar103@gmail.com</t>
  </si>
  <si>
    <t>181FA04463</t>
  </si>
  <si>
    <t>Hemanth Bhargav Vamsi Meduri</t>
  </si>
  <si>
    <t>mhemanthbvamsi@gmail.com</t>
  </si>
  <si>
    <t>181FA04465</t>
  </si>
  <si>
    <t>Nikhilteja Tangella</t>
  </si>
  <si>
    <t>nikhilteja.tangella@gmail.com</t>
  </si>
  <si>
    <t>181FA04467</t>
  </si>
  <si>
    <t>P.Lakshmi chandrika</t>
  </si>
  <si>
    <t>lakshmichandrikapentyala@gmail.com</t>
  </si>
  <si>
    <t>181FA04468</t>
  </si>
  <si>
    <t>Ponnaganti Venkata Naga Gopi</t>
  </si>
  <si>
    <t>gopinaiduponnaganti01@gmail.com</t>
  </si>
  <si>
    <t>181fa04470</t>
  </si>
  <si>
    <t>Puvvada Snehitha</t>
  </si>
  <si>
    <t>snehitapuvvada@gmail.com</t>
  </si>
  <si>
    <t>Puvvada snehitha</t>
  </si>
  <si>
    <t>181FA04471</t>
  </si>
  <si>
    <t>R.Praharshitha</t>
  </si>
  <si>
    <t>181fa04471@gmail.com</t>
  </si>
  <si>
    <t>181FA04472</t>
  </si>
  <si>
    <t>Reminisetti Gayathri</t>
  </si>
  <si>
    <t>gayathribangaram321@gmail.com</t>
  </si>
  <si>
    <t>181FA04473</t>
  </si>
  <si>
    <t>Revanth Kumar Gonuguntla</t>
  </si>
  <si>
    <t>181FA04473@gmail.com</t>
  </si>
  <si>
    <t>181FA04474</t>
  </si>
  <si>
    <t>Salapati venkata Siva Naga Bhargav</t>
  </si>
  <si>
    <t>salapatibhargav7@gmail.com</t>
  </si>
  <si>
    <t>181FA04476</t>
  </si>
  <si>
    <t>Satya Sri Pothula</t>
  </si>
  <si>
    <t>181fa04476@gmail.com</t>
  </si>
  <si>
    <t>181FA04477</t>
  </si>
  <si>
    <t>SELAGAMSETTI KRISHNA SHYAM</t>
  </si>
  <si>
    <t>krishna.shyam.5667@icloud.com</t>
  </si>
  <si>
    <t>181FA04478</t>
  </si>
  <si>
    <t>Shaik.Mohammad Adil</t>
  </si>
  <si>
    <t>skadil1013@gmail.com</t>
  </si>
  <si>
    <t>181FA04479</t>
  </si>
  <si>
    <t>Sileman Shaik</t>
  </si>
  <si>
    <t>silemanshaik799@gmail.com</t>
  </si>
  <si>
    <t>181FA04480</t>
  </si>
  <si>
    <t>S.Vamshidhar</t>
  </si>
  <si>
    <t>vamshidhar8800@gmail.com</t>
  </si>
  <si>
    <t>181FA04482</t>
  </si>
  <si>
    <t>Threebhuvana.v</t>
  </si>
  <si>
    <t>bhuvanavajrala123@gmail.com</t>
  </si>
  <si>
    <t>181FA04483</t>
  </si>
  <si>
    <t>Sai Teja Uppu</t>
  </si>
  <si>
    <t>teja8823@gmail.com</t>
  </si>
  <si>
    <t>181FA04484</t>
  </si>
  <si>
    <t>vutukuri mohana manikanta</t>
  </si>
  <si>
    <t>mohanamanikantav@gmail.com</t>
  </si>
  <si>
    <t>181FA04486</t>
  </si>
  <si>
    <t>Yaswanth Kumar</t>
  </si>
  <si>
    <t>yaswanthkumar9849@gmail.com</t>
  </si>
  <si>
    <t>181FA04487</t>
  </si>
  <si>
    <t>Vemuri Krishna Chaitanya</t>
  </si>
  <si>
    <t>vemurikrishnachaitanya5@gmail.com</t>
  </si>
  <si>
    <t>181FA04488</t>
  </si>
  <si>
    <t>Vasu Uriti</t>
  </si>
  <si>
    <t>vasuraghavendra007@gmail.com</t>
  </si>
  <si>
    <t>181FA04489</t>
  </si>
  <si>
    <t>Kandula Sundar</t>
  </si>
  <si>
    <t>kandulasundar3036@gmail.com</t>
  </si>
  <si>
    <t>181FA04490</t>
  </si>
  <si>
    <t>Syed Faisal Mohiuddin</t>
  </si>
  <si>
    <t>sd.faisalmaaz1999@gmail.com</t>
  </si>
  <si>
    <t>181FA04492</t>
  </si>
  <si>
    <t>Jyothi Anand</t>
  </si>
  <si>
    <t>kjanand64@gmail.com</t>
  </si>
  <si>
    <t>181FA04493</t>
  </si>
  <si>
    <t>Sharwan.K</t>
  </si>
  <si>
    <t>sharwanrao2001@gmail.com</t>
  </si>
  <si>
    <t>181FA04494</t>
  </si>
  <si>
    <t>Sai mohan Pulamolu</t>
  </si>
  <si>
    <t>mohan1240760@gmail.com</t>
  </si>
  <si>
    <t>181FA04495</t>
  </si>
  <si>
    <t>Shashidhar Reddy</t>
  </si>
  <si>
    <t>shashigantla2001@gmail.com</t>
  </si>
  <si>
    <t>181FA04496</t>
  </si>
  <si>
    <t>Kothamasu Keerthi</t>
  </si>
  <si>
    <t>keerthikarthik02@gmail.com</t>
  </si>
  <si>
    <t>181FA04497</t>
  </si>
  <si>
    <t>CH. JAHNAVI CHOWDARY</t>
  </si>
  <si>
    <t>iamips9999@gmail.com</t>
  </si>
  <si>
    <t>181FA04498</t>
  </si>
  <si>
    <t>Veerlapati Manasa</t>
  </si>
  <si>
    <t>manasaveerlapati12@gmail.com</t>
  </si>
  <si>
    <t>181FA04499</t>
  </si>
  <si>
    <t>VARUN KUMAR CHILUKURI</t>
  </si>
  <si>
    <t>varunchilukuri@gmail.com</t>
  </si>
  <si>
    <t>181FA04501</t>
  </si>
  <si>
    <t>Chandana Penumuchu</t>
  </si>
  <si>
    <t>dobrechandana@gmail.com</t>
  </si>
  <si>
    <t>181fa04502</t>
  </si>
  <si>
    <t>EDARA RAVI TEJA</t>
  </si>
  <si>
    <t>181fa04502@gmail.com</t>
  </si>
  <si>
    <t>E V RAMARAO</t>
  </si>
  <si>
    <t>181FA04503</t>
  </si>
  <si>
    <t>Tamma Priyanka</t>
  </si>
  <si>
    <t>181fa04503@gmail.com</t>
  </si>
  <si>
    <t>181fa04504</t>
  </si>
  <si>
    <t>Datla Jahnavi</t>
  </si>
  <si>
    <t>181fa04504@gmail.com</t>
  </si>
  <si>
    <t>181FA04505</t>
  </si>
  <si>
    <t>Gajula Nageswarao</t>
  </si>
  <si>
    <t>nageswaraognrgnr@gmail.com</t>
  </si>
  <si>
    <t>181FA04506</t>
  </si>
  <si>
    <t>VENNA CHALAMA REDDY</t>
  </si>
  <si>
    <t>chalamav262000@gmail.com</t>
  </si>
  <si>
    <t>181FA04507</t>
  </si>
  <si>
    <t>Kallevarapu Surya Subhash Bharath</t>
  </si>
  <si>
    <t>181fa04507@gmail.com</t>
  </si>
  <si>
    <t>181FA04509</t>
  </si>
  <si>
    <t>AKKALA V V S VISHAL</t>
  </si>
  <si>
    <t>akkalavishal369@gmail.com</t>
  </si>
  <si>
    <t>181FA04510</t>
  </si>
  <si>
    <t>P.Sameer khan</t>
  </si>
  <si>
    <t>sameerkhan63731@gmail.com</t>
  </si>
  <si>
    <t>Permenant</t>
  </si>
  <si>
    <t>If Employyed</t>
  </si>
  <si>
    <t>Pursue Higher education</t>
  </si>
  <si>
    <t>If Unemployyed</t>
  </si>
  <si>
    <t>Address</t>
  </si>
  <si>
    <t>University</t>
  </si>
  <si>
    <t>Country</t>
  </si>
  <si>
    <t>Plans to do</t>
  </si>
  <si>
    <t>Acmegrade</t>
  </si>
  <si>
    <t>191FA04001</t>
  </si>
  <si>
    <t>AMBATI SRILAKSHMI</t>
  </si>
  <si>
    <t>ambatisrilakshmi0@gmail.com</t>
  </si>
  <si>
    <t>3-140B,Yogireddypalem , Nuzendla(Md),Guntur (DT)</t>
  </si>
  <si>
    <t>191FA04002</t>
  </si>
  <si>
    <t>ANNAM RAMYA NANDINI</t>
  </si>
  <si>
    <t>ramyanandiniannam@gmail.com</t>
  </si>
  <si>
    <t>Vasavi towers plno 501, Sattenapalli, Guntur (DT)</t>
  </si>
  <si>
    <t>191FA04003</t>
  </si>
  <si>
    <t>BANNA TEJARANI</t>
  </si>
  <si>
    <t>bannatejarani1234@gmail.com</t>
  </si>
  <si>
    <t>nallacheruvu 1st lane ,guntur 522003</t>
  </si>
  <si>
    <t>l and t , Cognizant</t>
  </si>
  <si>
    <t>191FA04004</t>
  </si>
  <si>
    <t>BEERAM ANILKUMAR REDDY</t>
  </si>
  <si>
    <t>anilkumar12356.a@gmail.com</t>
  </si>
  <si>
    <t>88-10-3293 sai nagar last lane near mirchiyard opp rami reddy nagar 522004</t>
  </si>
  <si>
    <t>Delta technology and management services</t>
  </si>
  <si>
    <t>191FA04005</t>
  </si>
  <si>
    <t>BOLLA JUHITHA</t>
  </si>
  <si>
    <t>bjuhitha@gmail.com</t>
  </si>
  <si>
    <t>1-95/c Veerlapalem, Duggirala mandal, guntur (dist)</t>
  </si>
  <si>
    <t>TCS, HCl</t>
  </si>
  <si>
    <t>191FA04006</t>
  </si>
  <si>
    <t>CHINNAM RAKESH</t>
  </si>
  <si>
    <t>rakeshchinnam0@gmail.com</t>
  </si>
  <si>
    <t>5-101,pusuluru,Pedanandipadu(md), Guntur (dist)</t>
  </si>
  <si>
    <t>191FA04008</t>
  </si>
  <si>
    <t>EVANI VENKATA BALA SAI REVANTH</t>
  </si>
  <si>
    <t>revanthsai63@gmail.com</t>
  </si>
  <si>
    <t>5-16,mandapam bazaar,pulipadu,gurazala(M),palnadu(D),AP</t>
  </si>
  <si>
    <t>191FA04010</t>
  </si>
  <si>
    <t>GADAMSETTY SOWMYA</t>
  </si>
  <si>
    <t>gadamsettysowmya20@gmail.com</t>
  </si>
  <si>
    <t>1-10,Main road, sivarampuram,Prakasam dist</t>
  </si>
  <si>
    <t>TCS, cognizant</t>
  </si>
  <si>
    <t>191FA04011</t>
  </si>
  <si>
    <t>GOPICHAND KATURI</t>
  </si>
  <si>
    <t>gopikaturi2414@gmail.com</t>
  </si>
  <si>
    <t>5-58 first line, lallupuram, Guntur , AP</t>
  </si>
  <si>
    <t>Sutherlands</t>
  </si>
  <si>
    <t>191FA04012</t>
  </si>
  <si>
    <t>GRANDHI GOPI</t>
  </si>
  <si>
    <t>grandhigopi42@gmail.com</t>
  </si>
  <si>
    <t>63-3-505,Balaji Nagar 1st line,old guntur,Guntur</t>
  </si>
  <si>
    <t>191FA04013</t>
  </si>
  <si>
    <t>GUDLA KUSHAL CHARAN KUMAR</t>
  </si>
  <si>
    <t>gkcharan030@gmail.com</t>
  </si>
  <si>
    <t>5-231,Sondi Street, Veeraghattam, Parvathipuram Manyam DT</t>
  </si>
  <si>
    <t>GlobalLogic</t>
  </si>
  <si>
    <t>Noida</t>
  </si>
  <si>
    <t>191FA04014</t>
  </si>
  <si>
    <t>HEMA KEERTHI CHAKKA</t>
  </si>
  <si>
    <t>chhemakeerthi@gmail.com</t>
  </si>
  <si>
    <t>38-2-58, Butchiah thota 2nd lane , Guntur</t>
  </si>
  <si>
    <t>191FA04016</t>
  </si>
  <si>
    <t>KOLLI SRI CHANDANA PRIYA DEVI</t>
  </si>
  <si>
    <t>srichandanapriyadk@gmail.com</t>
  </si>
  <si>
    <t>9-2-1,near kvr college, Nandigama, Krishna Andhra Pradesh</t>
  </si>
  <si>
    <t>TCS, Latentview, Wabtec</t>
  </si>
  <si>
    <t>Hyderabad, chennai, bangalore</t>
  </si>
  <si>
    <t>191FA04017</t>
  </si>
  <si>
    <t>KONENI VARUN KUMAR</t>
  </si>
  <si>
    <t>konenivarun123@gmail.com</t>
  </si>
  <si>
    <t>4-8, koneni vandla palli, kalakada mandal, Annamayya district, 517236</t>
  </si>
  <si>
    <t>EPAM, infosys</t>
  </si>
  <si>
    <t>Hydrabad</t>
  </si>
  <si>
    <t>191FA04020</t>
  </si>
  <si>
    <t>KUNCHALA BRUNAI</t>
  </si>
  <si>
    <t>kunchalabrunai121@gmail.com</t>
  </si>
  <si>
    <t>18-37-9,Vadiya Rajula Street,Sangadigunta,Guntur,522003</t>
  </si>
  <si>
    <t>TCS,Acmegrade</t>
  </si>
  <si>
    <t>Hyderabad,Bangalore</t>
  </si>
  <si>
    <t>191FA04021</t>
  </si>
  <si>
    <t>LALAM ALEKH YAAR</t>
  </si>
  <si>
    <t>alekhyalalam4487@gmail.com</t>
  </si>
  <si>
    <t>1-35, pudi R R colony, YSR nagar, Atchutapuram, Anakapalli, 531011</t>
  </si>
  <si>
    <t>191FA04022</t>
  </si>
  <si>
    <t>LALAM SHYAM SEKHAR</t>
  </si>
  <si>
    <t>lalamshyam@gmail.com</t>
  </si>
  <si>
    <t>3-28 pudi Village, Rambilli madal , visakhapatnam dist 531011</t>
  </si>
  <si>
    <t>HCL, COGNIZANT</t>
  </si>
  <si>
    <t>191FA04023</t>
  </si>
  <si>
    <t>LANKA SRI LAXMI SOWMYA</t>
  </si>
  <si>
    <t>lankasowmya0@gmail.com</t>
  </si>
  <si>
    <t>flat no: 501, Gurukrupa apartments, Lalitha nagar, Akkayapalem, vishakapatnam</t>
  </si>
  <si>
    <t>TCS, Accenture</t>
  </si>
  <si>
    <t>191FA04025</t>
  </si>
  <si>
    <t>MADDALA CHARAN KUMAR</t>
  </si>
  <si>
    <t>charanmaddhala@gmail.com</t>
  </si>
  <si>
    <t>9-3-31/2A, Nehru Nagar ,yerrnagudem road,sri chinni Krishna rice and general stores, Nidadavolu ,534301</t>
  </si>
  <si>
    <t>191FA04026</t>
  </si>
  <si>
    <t>MADDIGAPU NANDA AJAYKUMAR REDDY</t>
  </si>
  <si>
    <t>nandaajay777@gmail.com</t>
  </si>
  <si>
    <t>2-45/1,Manchikallu,Rentachintala Mandal,Guntur Dist.</t>
  </si>
  <si>
    <t>191FA04028</t>
  </si>
  <si>
    <t>MARAM GNANESWAR REDDY</t>
  </si>
  <si>
    <t>191fa04028@gmail.com</t>
  </si>
  <si>
    <t>12-98,ward-12,rachhamitta center,chimakurthi,prakasam,pin-523226</t>
  </si>
  <si>
    <t>TCS,Focus edumatics</t>
  </si>
  <si>
    <t>191FA04029</t>
  </si>
  <si>
    <t>MARELLA SOWJANYA</t>
  </si>
  <si>
    <t>sowjanyamarella777@gmail.com</t>
  </si>
  <si>
    <t>keerthana general stores, kodanda ramaiah nagar, 4th lane, chuttugunta, Guntur, 522003</t>
  </si>
  <si>
    <t>Carelon global solutions</t>
  </si>
  <si>
    <t>191FA04030</t>
  </si>
  <si>
    <t>NAGABHIRU GOPI</t>
  </si>
  <si>
    <t>nagabhiru2@gmail.com</t>
  </si>
  <si>
    <t>5-81,ganapavaram,palnadu dist,AP,522619</t>
  </si>
  <si>
    <t>191FA04032</t>
  </si>
  <si>
    <t>PAIDI LAKSHMI SIRISHA</t>
  </si>
  <si>
    <t>sirishapaidi06@gmail.com</t>
  </si>
  <si>
    <t>2-108,Main road,pedapalaparru, Mudinepalli mandal,Eluru dist</t>
  </si>
  <si>
    <t>TCS,HCL</t>
  </si>
  <si>
    <t>191FA04033</t>
  </si>
  <si>
    <t>PANDRAKULA PRIYANKA</t>
  </si>
  <si>
    <t>priyankapandrakula@gmail.com</t>
  </si>
  <si>
    <t>1-35,pandalaparru village,nidadavole Mandal,wgdist,534301</t>
  </si>
  <si>
    <t>Tek global systems,tcs</t>
  </si>
  <si>
    <t>191FA04035</t>
  </si>
  <si>
    <t>PEDAPUDI VENKATA SATYA SRI SAIRAM</t>
  </si>
  <si>
    <t>venkatasatyasrisairamp@gmail.com</t>
  </si>
  <si>
    <t>katheru, Rajahmundry , East Godavari</t>
  </si>
  <si>
    <t>191FA04036</t>
  </si>
  <si>
    <t>PICHUKA SAHITHYA</t>
  </si>
  <si>
    <t>sahithyapichuka@gmail.com</t>
  </si>
  <si>
    <t>flat no :202 ganta residency, gantavari Street ,gandichowk, Tenali 522201</t>
  </si>
  <si>
    <t>191FA04037</t>
  </si>
  <si>
    <t>POLISETTY GOVARDHAN</t>
  </si>
  <si>
    <t>govardhanpolisetty@gmail.com</t>
  </si>
  <si>
    <t>19-87,near clock tower center,ogar,chilakaluripet-522616.</t>
  </si>
  <si>
    <t>191FA04039</t>
  </si>
  <si>
    <t>RAVIPATI LAKSHMI SHILPA</t>
  </si>
  <si>
    <t>ravipati.shilpa05@gmail.com</t>
  </si>
  <si>
    <t>Akkacheruvupalem(village),zarugumalli(mandal),paidipadu(post),prakasam(dist)-523271</t>
  </si>
  <si>
    <t>191FA04040</t>
  </si>
  <si>
    <t>RAVIPATI VENKATA ANU SATHWIKA SRI</t>
  </si>
  <si>
    <t>sathwikasree.ravipati@gmail.com</t>
  </si>
  <si>
    <t>Madala, Muppalla (man),Guntur(dist)</t>
  </si>
  <si>
    <t>TCS, Accenture,Focus
 Edumatics</t>
  </si>
  <si>
    <t>191FA04041</t>
  </si>
  <si>
    <t>S K FEROZ</t>
  </si>
  <si>
    <t>shaikferoz0407@gmail.com</t>
  </si>
  <si>
    <t>chenchupet,near gaytri matam,tenali,guntur(dist)-522202</t>
  </si>
  <si>
    <t>191FA04042</t>
  </si>
  <si>
    <t>SAATHWIK MANUKONDA</t>
  </si>
  <si>
    <t>saathwik.manukonda@gmail.com</t>
  </si>
  <si>
    <t>uppalapadu,pedakakani(mandal),Guntur(Dist)</t>
  </si>
  <si>
    <t>191FA04045</t>
  </si>
  <si>
    <t>SHAIK LAHARUNNISA</t>
  </si>
  <si>
    <t>shaiklaharunnisa15@gmail.com</t>
  </si>
  <si>
    <t>5-42,Near mosque Street,kanagala, cherukupalli (mandal),guntur (dt)</t>
  </si>
  <si>
    <t>191FA04046</t>
  </si>
  <si>
    <t>SHAIK SHAFIULLA</t>
  </si>
  <si>
    <t>shaik.shafiulla00786@gmail.com</t>
  </si>
  <si>
    <t>Islampet near Eadgah, Bapatla.</t>
  </si>
  <si>
    <t>keus</t>
  </si>
  <si>
    <t>191FA04047</t>
  </si>
  <si>
    <t>SK CHANDINI</t>
  </si>
  <si>
    <t>chandinishaik9398@gmail.com</t>
  </si>
  <si>
    <t>2 nd line near Azad elementary school,Islampet, bapatla</t>
  </si>
  <si>
    <t>carelon global solutions</t>
  </si>
  <si>
    <t>191FA04050</t>
  </si>
  <si>
    <t>TUMMALA RAMYA</t>
  </si>
  <si>
    <t>ramyatummala2001@gmail.com</t>
  </si>
  <si>
    <t>8-99 Gandhi Bomma centre, Pedanandipadu,(po&amp;mdl) Guntur (dt)</t>
  </si>
  <si>
    <t>Carelon Global Solutions, TCS-NINJA</t>
  </si>
  <si>
    <t>191FA04051</t>
  </si>
  <si>
    <t>VADDE SANDEEP TEJA</t>
  </si>
  <si>
    <t>sandeepteja364@gmail.com</t>
  </si>
  <si>
    <t>19-9-15, Ms palem, Tenali.</t>
  </si>
  <si>
    <t>Accenture,TCS</t>
  </si>
  <si>
    <t>191FA04052</t>
  </si>
  <si>
    <t>VANGA DIVYA SREE</t>
  </si>
  <si>
    <t>vangadivyasree156@gmail.com</t>
  </si>
  <si>
    <t>6-15, jonnalagadda main road, jonnalagadda,guntur- 522034</t>
  </si>
  <si>
    <t>PwC, cognizant</t>
  </si>
  <si>
    <t>191FA04053</t>
  </si>
  <si>
    <t>VASANTHA AVINASH</t>
  </si>
  <si>
    <t>avinashvasantha9@gmail.com</t>
  </si>
  <si>
    <t>anathavarrapadu vattocheruku mandal gunturdist</t>
  </si>
  <si>
    <t>191FA04054</t>
  </si>
  <si>
    <t>VISSA NAGANJANEYA ROHITH KARTHIKEYA NAIDU</t>
  </si>
  <si>
    <t>rohithkarthikeya48851@gmail.com</t>
  </si>
  <si>
    <t>8-1-161,Bucchaithoa 4th line opposite nehru nagar Indian Bank,guntur</t>
  </si>
  <si>
    <t>Tek systems,TCS</t>
  </si>
  <si>
    <t>191FA04055</t>
  </si>
  <si>
    <t>VULLINGA DEEPTHI NAGH</t>
  </si>
  <si>
    <t>vullingadeepthinagh@gmail.com</t>
  </si>
  <si>
    <t>15-77/2 ramji nagar, mummidivaram, Amalapuram</t>
  </si>
  <si>
    <t>CGI , HCL</t>
  </si>
  <si>
    <t>191FA04056</t>
  </si>
  <si>
    <t>VUYYURU HEMA SRI</t>
  </si>
  <si>
    <t>hemasrivuyyuru@gmail.com</t>
  </si>
  <si>
    <t>3-60,old post office road, mahalakshmi street, Angalakuduru</t>
  </si>
  <si>
    <t>191FA04057</t>
  </si>
  <si>
    <t>Pavan Kumar yalamanchili</t>
  </si>
  <si>
    <t>pavan24072001@gmail.com</t>
  </si>
  <si>
    <t>amaravathi road near vision school kanigapula heights flat no 302</t>
  </si>
  <si>
    <t>191FA04059</t>
  </si>
  <si>
    <t>YARRU SUSHMA</t>
  </si>
  <si>
    <t>sushmayarru820@gmail.com</t>
  </si>
  <si>
    <t>5-25-1, shivalayam street, athota, kollipara, 522306</t>
  </si>
  <si>
    <t>191FA04060</t>
  </si>
  <si>
    <t>YEMINENI RAJESWARARAO</t>
  </si>
  <si>
    <t>rajeswararaoyemineni11435@gmail.com</t>
  </si>
  <si>
    <t>5-31,satyavatipeta,Karlapalem,Bapatla,522111</t>
  </si>
  <si>
    <t>191FA04062</t>
  </si>
  <si>
    <t>AKKALA PAVAN KUMAR</t>
  </si>
  <si>
    <t>akkala.pavankumar17@gmail.com</t>
  </si>
  <si>
    <t>18-7-32, Bikshavati Bazaar, Salipet, Tenali.</t>
  </si>
  <si>
    <t>VIT</t>
  </si>
  <si>
    <t>191FA04063</t>
  </si>
  <si>
    <t>TAMMA JNAPTHIKA</t>
  </si>
  <si>
    <t>vegneswra@gmail.com</t>
  </si>
  <si>
    <t>7-163,Library center,Thumuluru,Kollipara.</t>
  </si>
  <si>
    <t>191FA04064</t>
  </si>
  <si>
    <t>ANKEM TEJEESWAR RAIDU</t>
  </si>
  <si>
    <t>ankemteja6@gmail.com</t>
  </si>
  <si>
    <t>7-27-14,gnaganammapet,tenali</t>
  </si>
  <si>
    <t>Masters</t>
  </si>
  <si>
    <t>191FA04066</t>
  </si>
  <si>
    <t>ARIKATLA LAKSHMI NARASIMHAM</t>
  </si>
  <si>
    <t>arikatlanarasimham13@gmail.com</t>
  </si>
  <si>
    <t>2-33, akkacheruvupalem,paidipadu post, jarugumalli mandal,Prakasam district,523271</t>
  </si>
  <si>
    <t>191FA04068</t>
  </si>
  <si>
    <t>BURLAGADDA TEJASWI</t>
  </si>
  <si>
    <t>tejaswiburlagadda1@gmail.com</t>
  </si>
  <si>
    <t>14-40-72,Matam Bazar, Morrispet, Tenali</t>
  </si>
  <si>
    <t>191FA04069</t>
  </si>
  <si>
    <t>CHAKKA L V S S SATHVIK KRISHNA</t>
  </si>
  <si>
    <t>sathvikchakka7@gmail.com</t>
  </si>
  <si>
    <t>sampath nagar guntur</t>
  </si>
  <si>
    <t>191FA04070</t>
  </si>
  <si>
    <t>CHANDU SARANYA</t>
  </si>
  <si>
    <t>saranyachandu2308@gmail.com</t>
  </si>
  <si>
    <t>8-17-25/A,Balajirao Pet, Tenali , Guntur dt, Andhrapradesh,522202</t>
  </si>
  <si>
    <t>191FA04071</t>
  </si>
  <si>
    <t>CHENNAMSETTY.PRAVALLIKA</t>
  </si>
  <si>
    <t>honeycham2001@gmail.com</t>
  </si>
  <si>
    <t>15-4-57,Kondalarao street, Bapatla,522101</t>
  </si>
  <si>
    <t>191FA04072</t>
  </si>
  <si>
    <t>CHERUKURI SRAVYA CHOWDARY</t>
  </si>
  <si>
    <t>sravyachowdhary10@gmail.com</t>
  </si>
  <si>
    <t>34-64-072,sujathanagar 10th lane,ongole</t>
  </si>
  <si>
    <t>191FA04073</t>
  </si>
  <si>
    <t>DAMMALAPATI VENU</t>
  </si>
  <si>
    <t>dammalapativenu2002@gmail.com</t>
  </si>
  <si>
    <t>H No 12, Sada Siva Nagar, Gujjanagundla, Guntur - 522006</t>
  </si>
  <si>
    <t>191FA04074</t>
  </si>
  <si>
    <t>FAIZULLA SHAIK</t>
  </si>
  <si>
    <t>faizudoll143@gmail.com</t>
  </si>
  <si>
    <t>17-11-4,Mubarak Nagar,Ponnur</t>
  </si>
  <si>
    <t>191FA04075</t>
  </si>
  <si>
    <t>GITTAGONI UPENDHAR</t>
  </si>
  <si>
    <t>uppigittagoni@gmail.com</t>
  </si>
  <si>
    <t>1-193, Urumadla, Chityal, Nalgonda Telangana 508114</t>
  </si>
  <si>
    <t>concentrix, Acmegrade</t>
  </si>
  <si>
    <t>191FA04076</t>
  </si>
  <si>
    <t>GUNDALA PAVAN SAI</t>
  </si>
  <si>
    <t>pavansaigundala@gmail.com</t>
  </si>
  <si>
    <t>Flat no:- 1E Shivam apartments ,venigandla road, pedakakani mandal,Guntur dist- 522509</t>
  </si>
  <si>
    <t>191FA04078</t>
  </si>
  <si>
    <t>KANDEPU NAGA MONISHA</t>
  </si>
  <si>
    <t>monishakandepu5@gmail.com</t>
  </si>
  <si>
    <t>1-7-19, Srinivasa nilayam, bhagavatula vari Street,4th ward,railpet,Bapatla,522101</t>
  </si>
  <si>
    <t>Allsec,focus edumatics</t>
  </si>
  <si>
    <t>191FA04079</t>
  </si>
  <si>
    <t>KANKANALA SREYA</t>
  </si>
  <si>
    <t>sreya.kankanala112@gmail.com</t>
  </si>
  <si>
    <t>Rajendra Nagar 2nd lane,Yaganti Castle,flat no101,Guntur-522006</t>
  </si>
  <si>
    <t>Accenture ,TCS ninja</t>
  </si>
  <si>
    <t>191FA04081</t>
  </si>
  <si>
    <t>KATIKA NAVYA SREE</t>
  </si>
  <si>
    <t>katikanavyasree@gmail.com</t>
  </si>
  <si>
    <t>3-625/5,undavalli , Tadepalli mandal,Guntur dt</t>
  </si>
  <si>
    <t>TCS ninja</t>
  </si>
  <si>
    <t>191FA04082</t>
  </si>
  <si>
    <t>KATTEBOINA NAVYA</t>
  </si>
  <si>
    <t>navyaraghukatteboina7@gmail.com</t>
  </si>
  <si>
    <t>2-20A,Near Gandhibomma center,Pedagadelavarru</t>
  </si>
  <si>
    <t>Accenture,Focus Edumatics</t>
  </si>
  <si>
    <t>191FA04084</t>
  </si>
  <si>
    <t>KOMMALAPATI MADHUKIRAN</t>
  </si>
  <si>
    <t>madhukirankommalapati1@gmail.com</t>
  </si>
  <si>
    <t>2-22A, Akkacheruvu pallem,Jarugumalimandal, Prakasam dt-523271</t>
  </si>
  <si>
    <t>191FA04086</t>
  </si>
  <si>
    <t>KUNISETTY SREYA</t>
  </si>
  <si>
    <t>sreyakunisetty2222@gmail.com</t>
  </si>
  <si>
    <t>20-85,Market Bazar,Chilakaluripeta</t>
  </si>
  <si>
    <t>tcs ninja,infosys dse</t>
  </si>
  <si>
    <t>191FA04087</t>
  </si>
  <si>
    <t>KURAPATI PRAVEEN KUMAR</t>
  </si>
  <si>
    <t>praveenkumarkurapati2002@gmail.com</t>
  </si>
  <si>
    <t>3-147,main bazar, valaparla</t>
  </si>
  <si>
    <t>HCL, ACMEGRADE</t>
  </si>
  <si>
    <t>191FA04088</t>
  </si>
  <si>
    <t>MANDADAPU VATSALYA</t>
  </si>
  <si>
    <t>mandadapu.vatsalya@gmail.com</t>
  </si>
  <si>
    <t>2-111,pedamakkena,sattenapalli,Guntur,AP-522402</t>
  </si>
  <si>
    <t>HCL,CGI</t>
  </si>
  <si>
    <t>191FA04089</t>
  </si>
  <si>
    <t>MARAM NAGA SATYA SRI</t>
  </si>
  <si>
    <t>satyasrimaram@gmail.com</t>
  </si>
  <si>
    <t>29-396-B Banglaw road ,addanki ,Prakasam district</t>
  </si>
  <si>
    <t>HCL , Focus edumatics</t>
  </si>
  <si>
    <t>191FA04090</t>
  </si>
  <si>
    <t>MEKALA BHANU VENKATA YESWANTH REDDY</t>
  </si>
  <si>
    <t>yeswanthreddy200219@gmail.com</t>
  </si>
  <si>
    <t>5th line , redla bazar, sangadigunta, guntur,522003</t>
  </si>
  <si>
    <t>191FA04091</t>
  </si>
  <si>
    <t>MERUVA HEMANTH REDDY</t>
  </si>
  <si>
    <t>hemanthreddymeruva2001@gmail.com</t>
  </si>
  <si>
    <t>10-9-1/1a,Park road, Sattenapalli, Palnadu(d),Andhra Pradesh -522403</t>
  </si>
  <si>
    <t>191FA04092</t>
  </si>
  <si>
    <t>MOILLA SATHVIKESWARI</t>
  </si>
  <si>
    <t>sathvikeswarimoilla@gmail.com</t>
  </si>
  <si>
    <t>Sagar cements colony, Road no 1 ,C-13,Mattampally ,suryapet district,Telangana</t>
  </si>
  <si>
    <t>191FA04094</t>
  </si>
  <si>
    <t>N RAJA SUNIL</t>
  </si>
  <si>
    <t>sunilraj3005@gmail.com</t>
  </si>
  <si>
    <t>4-10/24, vivekananda Nagar, kakinada</t>
  </si>
  <si>
    <t>Hcl, cognizant</t>
  </si>
  <si>
    <t>191FA04095</t>
  </si>
  <si>
    <t>NADENDLA TARUN VENKATA SAI</t>
  </si>
  <si>
    <t>sait19690@gmail.com</t>
  </si>
  <si>
    <t>4-44,Hanumanpalem,kollipara mandal,Guntur district</t>
  </si>
  <si>
    <t>Tcs ninja</t>
  </si>
  <si>
    <t>191FA04096</t>
  </si>
  <si>
    <t>NAKKA SRINU</t>
  </si>
  <si>
    <t>srinunakka661@gmail.com</t>
  </si>
  <si>
    <t>5-42,medapi, Tripurantakam mandal, Prakasam district</t>
  </si>
  <si>
    <t>191FA04099</t>
  </si>
  <si>
    <t>NUNNA SAIKIRAN</t>
  </si>
  <si>
    <t>sainunna222@gmail.com</t>
  </si>
  <si>
    <t>1-13,Telagavaram(v)Thallada(m)Khammam(d) Telangana- 507167</t>
  </si>
  <si>
    <t>191FA04100</t>
  </si>
  <si>
    <t>PADALA SANJEEV REDDY</t>
  </si>
  <si>
    <t>sanjeevreddypadala99511@gmail.com</t>
  </si>
  <si>
    <t>1-42/48 ,vinayakanagar colony,Pandalapaka,Biccavolu mandal,533345,East godavari .dist</t>
  </si>
  <si>
    <t>191FA04101</t>
  </si>
  <si>
    <t>PALERU PRAVALLIKA</t>
  </si>
  <si>
    <t>chinnu3025@gmail.com</t>
  </si>
  <si>
    <t>2-84, Upputuru, parchoor mandal, Prakasam district,523169</t>
  </si>
  <si>
    <t>ACMEGRAD, HCL, CGI, Acs solutions</t>
  </si>
  <si>
    <t>191FA04102</t>
  </si>
  <si>
    <t>PASUMARTHI SUMANTH</t>
  </si>
  <si>
    <t>pasumarthisumanth619@gmail.com</t>
  </si>
  <si>
    <t>2-102/1,TDP center, aswapuram,bhadradri kothagudem,507116, Telangana</t>
  </si>
  <si>
    <t>tcs ninja</t>
  </si>
  <si>
    <t>191FA04103</t>
  </si>
  <si>
    <t>PIDIKITI NITISH KUMAR</t>
  </si>
  <si>
    <t>pidikitinitishkumar1@gmail.com</t>
  </si>
  <si>
    <t>4/58,pusapadu,inkollu mandal,bapatla district,andhra pradesh,523190</t>
  </si>
  <si>
    <t>TCS Digital,CTS</t>
  </si>
  <si>
    <t>191FA04104</t>
  </si>
  <si>
    <t>POLISETTY VENKATA NAVYA SRI</t>
  </si>
  <si>
    <t>polisettynavya12@gmail.com</t>
  </si>
  <si>
    <t>6-41/2,Nakkavari street, Bestawaripeta,prakasam(dt),Andhra pradesh-523334</t>
  </si>
  <si>
    <t>191FA04105</t>
  </si>
  <si>
    <t>POTHIREDDY SNEHALATHA REDDY</t>
  </si>
  <si>
    <t>snehareddy.baas@gmail.com</t>
  </si>
  <si>
    <t>2-12,KOTHAPALLI, MACHERLA,PALNADU</t>
  </si>
  <si>
    <t>191FA04106</t>
  </si>
  <si>
    <t>PULLAGURA PHANINDRA</t>
  </si>
  <si>
    <t>suryaphani2222@gmail.com</t>
  </si>
  <si>
    <t>18-4-19, Salipet, Tenali</t>
  </si>
  <si>
    <t>191FA04107</t>
  </si>
  <si>
    <t>RAJAVARAPU VENKATESH</t>
  </si>
  <si>
    <t>191fa04107@gmail.com</t>
  </si>
  <si>
    <t>17-380,DAAMAVARIPALEM, NRT ROAD,addanki, Prakasam dt ,pin 523201</t>
  </si>
  <si>
    <t>TCS ninja , wabtec</t>
  </si>
  <si>
    <t>191FA04108</t>
  </si>
  <si>
    <t>SABBINENI NAVYA SRI</t>
  </si>
  <si>
    <t>navyasrisabbineni22@gmail.com</t>
  </si>
  <si>
    <t>3-28-18/20, 3rd line brundavan gardens ,opp madhuri ladies hostel, guntur - 522006</t>
  </si>
  <si>
    <t>TCS digital</t>
  </si>
  <si>
    <t>191FA04110</t>
  </si>
  <si>
    <t>SHAIK HASEENA</t>
  </si>
  <si>
    <t>haseenask088@gmail.com</t>
  </si>
  <si>
    <t>Drno:3-82,peda palakaluru, Guntur, Andhra Pradesh, 522005</t>
  </si>
  <si>
    <t>TCS ninja,Accolite Digital</t>
  </si>
  <si>
    <t>191FA04111</t>
  </si>
  <si>
    <t>THAMMI RAJESHWARI</t>
  </si>
  <si>
    <t>rajeshwarit1729@gmail.com</t>
  </si>
  <si>
    <t>10-114/3/A Rajiv chowrastha, palakurthy (vi/mdl),janagoan (dt), Telangana -506252</t>
  </si>
  <si>
    <t>191FA04112</t>
  </si>
  <si>
    <t>TIRUVEEDHULA SAI MANI</t>
  </si>
  <si>
    <t>saimanitiruveedhula1@gmail.com</t>
  </si>
  <si>
    <t>15-14-3, subbaarao street,salt bazar,Tenali,pin-522201</t>
  </si>
  <si>
    <t>191FA04113</t>
  </si>
  <si>
    <t>VAKA KALYAN KUMAR</t>
  </si>
  <si>
    <t>kalyankumarvaka29@gmail.com</t>
  </si>
  <si>
    <t>12-126,near rbk center, selapadu</t>
  </si>
  <si>
    <t>191FA04114</t>
  </si>
  <si>
    <t>VEDANTHAM SUSHMA RAJASREE</t>
  </si>
  <si>
    <t>sushmavedantham123@gmail.com</t>
  </si>
  <si>
    <t>4-46, peravali , vemuru(mandal)</t>
  </si>
  <si>
    <t>191FA04115</t>
  </si>
  <si>
    <t>VEMIREDDY GNANASRI</t>
  </si>
  <si>
    <t>vemireddygnanasri@gmail.com</t>
  </si>
  <si>
    <t>7-334,thallada, Khammam, Telangana</t>
  </si>
  <si>
    <t>ACS Solutions , TCS</t>
  </si>
  <si>
    <t>191FA04116</t>
  </si>
  <si>
    <t>VINTA LIKHITHA REDDY</t>
  </si>
  <si>
    <t>likhithavenu2002@gmail.com</t>
  </si>
  <si>
    <t>2-114, Near ramalayam temple, Thumuluru, kollipara(mandal) ,guntur(Dist), pincode- 522304</t>
  </si>
  <si>
    <t>TCS Ninja, Accenture</t>
  </si>
  <si>
    <t>191FA04118</t>
  </si>
  <si>
    <t>YALAMANCHILI MOUNIKA</t>
  </si>
  <si>
    <t>yalamanchilimounika6@gmail.com</t>
  </si>
  <si>
    <t>2-69, sivalayam Street, Godavarru, Kankipadu, Vijayawada, Andhra Pradesh -521151</t>
  </si>
  <si>
    <t>Sutherland,Focus edumatics</t>
  </si>
  <si>
    <t>191FA04119</t>
  </si>
  <si>
    <t>YARLAGADDA KUSHWANTH SINGH</t>
  </si>
  <si>
    <t>Kushwanthsingh1234@gmail.com</t>
  </si>
  <si>
    <t>5-0,Manchikalapudi,Duggirala mandal,Guntur district 522330</t>
  </si>
  <si>
    <t>191FA04120</t>
  </si>
  <si>
    <t>YARRU MADHURI</t>
  </si>
  <si>
    <t>madhuyarru@gmail.com</t>
  </si>
  <si>
    <t>2-72,Athota , Ranga Bomma vari Street, kollipara mandal, guntur district -522306</t>
  </si>
  <si>
    <t>Epam</t>
  </si>
  <si>
    <t>191FA04121</t>
  </si>
  <si>
    <t>ABDUL YASEEN</t>
  </si>
  <si>
    <t>abdulyaseen662@gmail.com</t>
  </si>
  <si>
    <t>54-8-1951, flat no 302, sai swathi nivas, shop employees extension, rtc colony, guntur</t>
  </si>
  <si>
    <t>191FA04122</t>
  </si>
  <si>
    <t>ABHISHEK REDDY MEKALA</t>
  </si>
  <si>
    <t>abhishekreddy2728@gmail.com</t>
  </si>
  <si>
    <t>8-152, Bank of Baroda Street, Angalakuduru, Tenali, Guntur 522211</t>
  </si>
  <si>
    <t>191FA04123</t>
  </si>
  <si>
    <t>AKKALA SRILAKSHMI</t>
  </si>
  <si>
    <t>srilakshmiakkala2609@gmail.com</t>
  </si>
  <si>
    <t>5-12b, pedameda center, julakallu village, piduguralla mandal,guntur-522413</t>
  </si>
  <si>
    <t>191FA04124</t>
  </si>
  <si>
    <t>AKURATHI LALITHA SRI</t>
  </si>
  <si>
    <t>lalithasriakurathi@gmail.com</t>
  </si>
  <si>
    <t>D.NO: 16-13-652, Vikas Nagar 5th line, Guntur-522006</t>
  </si>
  <si>
    <t>Accenture , TCS</t>
  </si>
  <si>
    <t>191FA04125</t>
  </si>
  <si>
    <t>BANDARU VENKATA BALA PRAVALLIKA</t>
  </si>
  <si>
    <t>pravallikalv731@gmail.com</t>
  </si>
  <si>
    <t>14/204/29 Pucchalametla main Road,opposite to Narayana school,Darsi,Prakasam</t>
  </si>
  <si>
    <t>Tcs, Accenture,Wabtec</t>
  </si>
  <si>
    <t>191FA04126</t>
  </si>
  <si>
    <t>BODDULURI NAGA SAI VISHNU PRIYA</t>
  </si>
  <si>
    <t>priyavijji25@gmail.com</t>
  </si>
  <si>
    <t>2-88 Sivalayam colony thimmasamudram</t>
  </si>
  <si>
    <t>191FA04127</t>
  </si>
  <si>
    <t>BOLE SAI CHERISH</t>
  </si>
  <si>
    <t>saicherish2001@gmail.com</t>
  </si>
  <si>
    <t>1-187,Prathipadu,Prathipadu(M)</t>
  </si>
  <si>
    <t>191FA04129</t>
  </si>
  <si>
    <t>BOLLIMUNTHA ROOPA</t>
  </si>
  <si>
    <t>roopabollimuntha@gmail.com</t>
  </si>
  <si>
    <t>4-26/1, Kakarlamudi,Vemuru(M), Guntur (D).</t>
  </si>
  <si>
    <t>191FA04131</t>
  </si>
  <si>
    <t>BOLLU ROHITHA</t>
  </si>
  <si>
    <t>rohithabollu@gmail.com</t>
  </si>
  <si>
    <t>1-79/1, Pidaparthi Palem, Kollipara (Md), Guntur (Dt), Andhra Pradesh</t>
  </si>
  <si>
    <t>NJIT</t>
  </si>
  <si>
    <t>191FA04132</t>
  </si>
  <si>
    <t>BOMBOTHU MUKTANANDH</t>
  </si>
  <si>
    <t>muktanandhbombothu@gmail.com</t>
  </si>
  <si>
    <t>Flat no:302,Dwaraka residency,near pent coast church,avs road,payakapuram,vijayawada</t>
  </si>
  <si>
    <t>TCS,Accenture</t>
  </si>
  <si>
    <t>191FA04133</t>
  </si>
  <si>
    <t>CHANDU MOUNIKA</t>
  </si>
  <si>
    <t>mounikachandu2002@gmail.com</t>
  </si>
  <si>
    <t>1-98/c ,near ramalayam vellaluru post, ponnur (M),guntur-522212</t>
  </si>
  <si>
    <t>delta technology</t>
  </si>
  <si>
    <t>191FA04134</t>
  </si>
  <si>
    <t>CHINTHAMREDDY SUDHEER KUMAR</t>
  </si>
  <si>
    <t>pandusudheerkumar29@gmail.com</t>
  </si>
  <si>
    <t>2-4-1 Nancharammapalli, seetharamapuram, Nellore - 524310</t>
  </si>
  <si>
    <t>191FA04136</t>
  </si>
  <si>
    <t>CHIRUMAMILLA RISHITHA</t>
  </si>
  <si>
    <t>ch.rishitha18@gmail.com</t>
  </si>
  <si>
    <t>1-56-9 Gullapalli enclave, Tiruvuru,NTR(Dt), Andhra Pradesh,521235</t>
  </si>
  <si>
    <t>191FA04137</t>
  </si>
  <si>
    <t>DAMARLA SAI NAGA VENKATA JASMITHA</t>
  </si>
  <si>
    <t>jasmithadamarla30@gmail.com</t>
  </si>
  <si>
    <t>7-19-29, Kakumanuvarithota 8th Line, Donkaroad, Guntur - 522002</t>
  </si>
  <si>
    <t>191FA04138</t>
  </si>
  <si>
    <t>DEVARAPALLI PRASANNA RAMYA</t>
  </si>
  <si>
    <t>ramyarajs12345@gmail.com</t>
  </si>
  <si>
    <t>Flat no:-501,SVR fortune, Brundavan Gardens 7th line,guntur 522006</t>
  </si>
  <si>
    <t>191FA04139</t>
  </si>
  <si>
    <t>GADDAM JEEVITHA</t>
  </si>
  <si>
    <t>jeevi73.gaddam@gmail.com</t>
  </si>
  <si>
    <t>1-88,opp SBI,1st ward, Mandadam,Thullur, Guntur-522503</t>
  </si>
  <si>
    <t>191FA04140</t>
  </si>
  <si>
    <t>GOGINENI PAVAN</t>
  </si>
  <si>
    <t>pavangogineni19@gmail.com</t>
  </si>
  <si>
    <t>2-3e,Akkacheruvupalem,paidipadu,zarugumalli,prakasam</t>
  </si>
  <si>
    <t>191FA04141</t>
  </si>
  <si>
    <t>GUMMADI HEMA</t>
  </si>
  <si>
    <t>hemagummadi01@gmail.com</t>
  </si>
  <si>
    <t>10-15/1, manthripalem,nagaram, guntur (522262)</t>
  </si>
  <si>
    <t>191FA04142</t>
  </si>
  <si>
    <t>JAKKA SAI POOJITHA</t>
  </si>
  <si>
    <t>saipoojithajakka@gmail.com</t>
  </si>
  <si>
    <t>16-19-120, Main Road, Old Guntur, Guntur.(522010).</t>
  </si>
  <si>
    <t>TCS, Accenture, PwC</t>
  </si>
  <si>
    <t>191FA04144</t>
  </si>
  <si>
    <t>KANJULA HEMA</t>
  </si>
  <si>
    <t>hemakamjula123@gmail.com</t>
  </si>
  <si>
    <t>1-94,Sivalayam Street,Nelaturu Village,Maddipadu(M),Prakasam(Dist)-523211</t>
  </si>
  <si>
    <t>191FA04145</t>
  </si>
  <si>
    <t>KHYATHISRI KANDIPATI</t>
  </si>
  <si>
    <t>kyathisri20@gmail.com</t>
  </si>
  <si>
    <t>4-289,beside Satya enclave, sivalayam road pedakakani post and mandal, guntur district</t>
  </si>
  <si>
    <t>banglore, Hyderabad</t>
  </si>
  <si>
    <t>191FA04146</t>
  </si>
  <si>
    <t>KONAKALLA MADHUNANDAN ABHISHEK</t>
  </si>
  <si>
    <t>abhishek.konakalla@gmail.com</t>
  </si>
  <si>
    <t>39-4-290, 10th line, Sivalayam Road, Weavers colony, Nehru Nagar, Guntur</t>
  </si>
  <si>
    <t>191FA04147</t>
  </si>
  <si>
    <t>KONDAVETI SUPRAJA</t>
  </si>
  <si>
    <t>suprajakondaveti@gmail.com</t>
  </si>
  <si>
    <t>19-4-2, DayanandaVariStreet, MuttemSettiVariPalem, Tenali</t>
  </si>
  <si>
    <t>191FA04148</t>
  </si>
  <si>
    <t>KOPPARAPU BHARATH</t>
  </si>
  <si>
    <t>bharathkopparapu6@gmail.com</t>
  </si>
  <si>
    <t>5-171b, koneti bazar, Markapur, Prakasam</t>
  </si>
  <si>
    <t>191FA04149</t>
  </si>
  <si>
    <t>KOTHA PREMAKASH</t>
  </si>
  <si>
    <t>premakashkotha@gmail.com</t>
  </si>
  <si>
    <t>7-441/1A near CTO Office line piduguralla,522413 palnadu dist</t>
  </si>
  <si>
    <t>191FA04150</t>
  </si>
  <si>
    <t>KURICHETI HARSHITHA</t>
  </si>
  <si>
    <t>harshithakuricheti@gmail.com</t>
  </si>
  <si>
    <t>9/38,Near panchayat office,main road,Addanki-523201,Prakasam dist</t>
  </si>
  <si>
    <t>191FA04151</t>
  </si>
  <si>
    <t>KURRI DHARANI</t>
  </si>
  <si>
    <t>dharanireddy51@gmail.com</t>
  </si>
  <si>
    <t>4-6-36/A yakkaluri apartments koritepadu 1st lane, guntur</t>
  </si>
  <si>
    <t>191FA04152</t>
  </si>
  <si>
    <t>LANKIREDDY INDU REDDY</t>
  </si>
  <si>
    <t>lankireddyindureddy@gmail.com</t>
  </si>
  <si>
    <t>Flat no-G4,Rishank heights, KUNCHANAPALLI,522501</t>
  </si>
  <si>
    <t>191FA04153</t>
  </si>
  <si>
    <t>MACHAVARAPU DINESH KUMAR</t>
  </si>
  <si>
    <t>dineshkumarmachavarapu462@gmail.com</t>
  </si>
  <si>
    <t>3-90A, Lemallipadu village, Vatticherukuru, Guntur, 522212</t>
  </si>
  <si>
    <t>SLK software</t>
  </si>
  <si>
    <t>191FA04154</t>
  </si>
  <si>
    <t>MALLAMPATI SAI BHAVYA SREE</t>
  </si>
  <si>
    <t>bhavyasreemallampati@gmail.com</t>
  </si>
  <si>
    <t>14-11-14 Venkateswara Nagar GBC road Ponnur</t>
  </si>
  <si>
    <t>191FA04155</t>
  </si>
  <si>
    <t>MANDALAPU ADARSH BABU</t>
  </si>
  <si>
    <t>mandalapuadarsh111@gmail.com</t>
  </si>
  <si>
    <t>Nagaraju palli center,martur-522301</t>
  </si>
  <si>
    <t>191FA04156</t>
  </si>
  <si>
    <t>MANNAVA VIGNESH</t>
  </si>
  <si>
    <t>mannavavignesh814@gmail.com</t>
  </si>
  <si>
    <t>F.no:203,Sri anjenaya apartment, saraswati heights, anjenaya nagar 2nd line,jkc college, guntur</t>
  </si>
  <si>
    <t>TCS, Global logic</t>
  </si>
  <si>
    <t>UMKC</t>
  </si>
  <si>
    <t>191FA04157</t>
  </si>
  <si>
    <t>MOHAMMAD AFSHA</t>
  </si>
  <si>
    <t>mdafsha971@gmail.com</t>
  </si>
  <si>
    <t>5-35, Ramalayam road, Kusumanchi, Khammam-507159</t>
  </si>
  <si>
    <t>191FA04158</t>
  </si>
  <si>
    <t>MOHAMMED ARSHAD AHMAD</t>
  </si>
  <si>
    <t>Msdianahmad@gmail.com</t>
  </si>
  <si>
    <t>D.no:7-241,gowdapalem,pedakakani,522509</t>
  </si>
  <si>
    <t>191FA04159</t>
  </si>
  <si>
    <t>MUNIPALLE VENKATA LAKSHMI SUPRAJA</t>
  </si>
  <si>
    <t>suprajamunipalle@gmail.com</t>
  </si>
  <si>
    <t>Cisco Systems</t>
  </si>
  <si>
    <t>191FA04160</t>
  </si>
  <si>
    <t>NERELLA JYOTHI SWAROOP</t>
  </si>
  <si>
    <t>n.j.swaroop2000@gmail.com</t>
  </si>
  <si>
    <t>D.No:09-507, C.R.Colony 4th line, Chilakaluripet,Guntur(Dist)-522616</t>
  </si>
  <si>
    <t>Accenture,TCS,Focus Edumatics</t>
  </si>
  <si>
    <t>191FA04161</t>
  </si>
  <si>
    <t>PASUPULETI LAKSHMI DURGA SATYA PRIYA</t>
  </si>
  <si>
    <t>saipriya9044@gmail.com</t>
  </si>
  <si>
    <t>D.No:8-1-10,Ramalyam Street,kovvur,East godavari district, Andhra Pradesh.</t>
  </si>
  <si>
    <t>Concentrix Catalyst,Focus Edumatics</t>
  </si>
  <si>
    <t>191FA04163</t>
  </si>
  <si>
    <t>PATIBANDLA LAVANYA</t>
  </si>
  <si>
    <t>lavanyapatibandla2002@gmail.com</t>
  </si>
  <si>
    <t>D.No:4-30, kantheru, center lane, Guntur, Andhra pradesh</t>
  </si>
  <si>
    <t>191FA04164</t>
  </si>
  <si>
    <t>POTTELLA YASWANTH</t>
  </si>
  <si>
    <t>pottellayaswanth@gmail.com</t>
  </si>
  <si>
    <t>D.no:31-102, abudhaya nagar, addanki</t>
  </si>
  <si>
    <t>191FA04165</t>
  </si>
  <si>
    <t>PRASANNA BANDALAPATI</t>
  </si>
  <si>
    <t>prasannabandalapati@gmail.com</t>
  </si>
  <si>
    <t>D.No 1-107 , near water tank ,Chinnapalakaluru, Guntur - 522005</t>
  </si>
  <si>
    <t>191FA04167</t>
  </si>
  <si>
    <t>RAVI LAHARI</t>
  </si>
  <si>
    <t>lahari.ravi88@gmail.com</t>
  </si>
  <si>
    <t>D.No 402,near Mahindra showroom,sulthanabadh,Tenali-522201</t>
  </si>
  <si>
    <t>191FA04168</t>
  </si>
  <si>
    <t>SAI BHAVANA CHERUKURI</t>
  </si>
  <si>
    <t>saibhavanacherukuri@gmail.com</t>
  </si>
  <si>
    <t>D.no:9-142,Godamula bazar karamchedu,Prakasam district-523168</t>
  </si>
  <si>
    <t>191FA04170</t>
  </si>
  <si>
    <t>SESHAGIRI VATSALYA</t>
  </si>
  <si>
    <t>s.vatsalya17@gmail.com</t>
  </si>
  <si>
    <t>D.no:84-19-1491/1,Srinivasarao pet, 7th lane,Guntur-522004</t>
  </si>
  <si>
    <t>191FA04171</t>
  </si>
  <si>
    <t>SHAIK SUMAYYA FATHIMA</t>
  </si>
  <si>
    <t>sksf17@gmail.com</t>
  </si>
  <si>
    <t>76-8/1-31/1 Lalithanagar Bhavanipuram Vijayawada Krishna district</t>
  </si>
  <si>
    <t>191FA04172</t>
  </si>
  <si>
    <t>SUDARSANAM LAKSHMI DEEPTHI</t>
  </si>
  <si>
    <t>lakshmideepthi2002@gmail.com</t>
  </si>
  <si>
    <t>D.no-5-121, Ramalayam street jeelakarragudem,Eluru,534449</t>
  </si>
  <si>
    <t>191FA04173</t>
  </si>
  <si>
    <t>THALLURI NAVEEN</t>
  </si>
  <si>
    <t>tallurinaveen12345@gmail.com</t>
  </si>
  <si>
    <t>1_59, motamarri, khammam,507204</t>
  </si>
  <si>
    <t>191FA04174</t>
  </si>
  <si>
    <t>UPPALA NAVEEN KUMAR</t>
  </si>
  <si>
    <t>uppalanaveenkumar6219@gmail.com</t>
  </si>
  <si>
    <t>1-53-2 Mopidevi Lanka, Krishna district 521125</t>
  </si>
  <si>
    <t>Cognizant, Accenture</t>
  </si>
  <si>
    <t>191FA04175</t>
  </si>
  <si>
    <t>USTHAPALLI THARUN</t>
  </si>
  <si>
    <t>utharun96@gmail.com</t>
  </si>
  <si>
    <t>H No: 28/39A One Town, Kurnool, Andhra Pradesh - 518001</t>
  </si>
  <si>
    <t>191FA04176</t>
  </si>
  <si>
    <t>VAJRALA BHAGYA LAKSHMI</t>
  </si>
  <si>
    <t>vajralabhagyalakshmi@gmail.com</t>
  </si>
  <si>
    <t>flatno: i-1 A block 2nd floor sai villa apartments,chuttugunta center,guntur,522004</t>
  </si>
  <si>
    <t>191FA04177</t>
  </si>
  <si>
    <t>VANIPENTA MANASA</t>
  </si>
  <si>
    <t>vmanasareddy555@gmail.com</t>
  </si>
  <si>
    <t>Door no 5-302,M V Narayanapuram,chilakaluripet, 522616</t>
  </si>
  <si>
    <t>191FA04178</t>
  </si>
  <si>
    <t>VIPPALA GNANESWARA REDDY</t>
  </si>
  <si>
    <t>gnanudad2001@gmail.com</t>
  </si>
  <si>
    <t>191FA04179</t>
  </si>
  <si>
    <t>VUPPUTURI GOWTHAMI</t>
  </si>
  <si>
    <t>vupputurigowthamireddy123@gmail.com</t>
  </si>
  <si>
    <t>flat no 204, Krishna tulasi apartments, mutyala Reddy Nagar 6th lane , Guntur,522007</t>
  </si>
  <si>
    <t>Tcs, Accenture</t>
  </si>
  <si>
    <t>191FA04180</t>
  </si>
  <si>
    <t>YALAMATI YASASWI</t>
  </si>
  <si>
    <t>yalamatiyasaswi@gmail.com</t>
  </si>
  <si>
    <t>D-No:3-80, Jangareddy gudem Road, Ramalayam Street, Dubacherla, 534112</t>
  </si>
  <si>
    <t>TCS ,Wabtec</t>
  </si>
  <si>
    <t>191FA04181</t>
  </si>
  <si>
    <t>ALASAKANI PREM RAKESH</t>
  </si>
  <si>
    <t>rakesh14082001@gmail.com</t>
  </si>
  <si>
    <t>9-8/17A madhavi nagar colony, hydershakote gandipet mandal rangareddy dist hyderabad telangana, 500091</t>
  </si>
  <si>
    <t>191FA04184</t>
  </si>
  <si>
    <t>ANNA VENKATA MOUNIKA</t>
  </si>
  <si>
    <t>avmounika97@gmail.com</t>
  </si>
  <si>
    <t>vasavi homes thapaswini block flat no:301, gandhipet, chilakaluripet,palnadu dist</t>
  </si>
  <si>
    <t>cognizant,hcl</t>
  </si>
  <si>
    <t>191FA04185</t>
  </si>
  <si>
    <t>ANNE GAYATHRI</t>
  </si>
  <si>
    <t>gayathrianne12@gmail.com</t>
  </si>
  <si>
    <t>D.No:5-24, Main Road, vemuru</t>
  </si>
  <si>
    <t>191FA04186</t>
  </si>
  <si>
    <t>ARESHHYA PATTAN</t>
  </si>
  <si>
    <t>areshhyapattan0404@gmail.com</t>
  </si>
  <si>
    <t>stamabalagaruvu, guntur</t>
  </si>
  <si>
    <t>191FA04187</t>
  </si>
  <si>
    <t>B. VENKATA JAYANTH</t>
  </si>
  <si>
    <t>jayanthchowdary283@gmail.com</t>
  </si>
  <si>
    <t>D.D.Palem, sattenapalle, Guntur-522403</t>
  </si>
  <si>
    <t>191FA04188</t>
  </si>
  <si>
    <t>BAVIRISETTY VINOD</t>
  </si>
  <si>
    <t>vinodbavirisetty8@gmail.com</t>
  </si>
  <si>
    <t>11-40 old state bank road kolluru</t>
  </si>
  <si>
    <t>191FA04189</t>
  </si>
  <si>
    <t>CHALASANI PRIYA KRISHNA</t>
  </si>
  <si>
    <t>Priyakrishnachalasani9963@gmail.com</t>
  </si>
  <si>
    <t>nujiveedu 521201 krishna dist hanumanthota</t>
  </si>
  <si>
    <t>191FA04191</t>
  </si>
  <si>
    <t>D V S S P GARGEYI</t>
  </si>
  <si>
    <t>gargeyidontaraju@gmail.com</t>
  </si>
  <si>
    <t>flat no:301 surya towers, rk puram road no. 7,hyderabad</t>
  </si>
  <si>
    <t>TCs, CGi</t>
  </si>
  <si>
    <t>191FA04193</t>
  </si>
  <si>
    <t>DUGGEMPUDI VIJAYA DEEPIKA REDDY</t>
  </si>
  <si>
    <t>vijayadeeikaduggempudi@gmail.com</t>
  </si>
  <si>
    <t>1-102, Ramalayam Street, Nallapadu, Guntur, 522005</t>
  </si>
  <si>
    <t>191FA04194</t>
  </si>
  <si>
    <t>GANDIKOTA SRAVANI</t>
  </si>
  <si>
    <t>sravanigandikota8@gmail.com</t>
  </si>
  <si>
    <t>D.no-117-7-376, store bazar, Nallapadu,Guntur, 522005</t>
  </si>
  <si>
    <t>191FA04195</t>
  </si>
  <si>
    <t>GOGINENI GAYATHRI</t>
  </si>
  <si>
    <t>gayathrigogineni02@gmail.com</t>
  </si>
  <si>
    <t>4-19A,near ramalayam temple,bethapudi,repalle,guntur dist,522265.</t>
  </si>
  <si>
    <t>191FA04196</t>
  </si>
  <si>
    <t>GUNJI SIDDI SAAI</t>
  </si>
  <si>
    <t>gunjisiddhu@gmail.com</t>
  </si>
  <si>
    <t>G-4, Sri sai villa appartments, Chuttugunta center, Guntur - 522004</t>
  </si>
  <si>
    <t>191FA04198</t>
  </si>
  <si>
    <t>HARI SHWETA NIMMADI</t>
  </si>
  <si>
    <t>harishwetanimmadi@gmail.com</t>
  </si>
  <si>
    <t>Balaji nagar 7/A, old guntur, Guntur, 522002</t>
  </si>
  <si>
    <t>191FA04199</t>
  </si>
  <si>
    <t>INAVOLU AVINASH</t>
  </si>
  <si>
    <t>avinashinavolu2002@gmail.com</t>
  </si>
  <si>
    <t>3-34-5, NGO colony,5th lane, Narasaraopet,palnadu district</t>
  </si>
  <si>
    <t>Focus Edumatics,Concentrix</t>
  </si>
  <si>
    <t>191FA04200</t>
  </si>
  <si>
    <t>JAMPALA NIKHIL KRISHNA CHOWDARY</t>
  </si>
  <si>
    <t>jampalanikhil2002@gmail.com</t>
  </si>
  <si>
    <t>8-86/2, balaj Street kondapalli</t>
  </si>
  <si>
    <t>191FA04201</t>
  </si>
  <si>
    <t>JAVANGULA UPAGNAA</t>
  </si>
  <si>
    <t>honeyjavangula@gmail.com</t>
  </si>
  <si>
    <t>12-14-17 , Opp Sivalayam Street, Kothapet, Guntur, 522001</t>
  </si>
  <si>
    <t>191FA04202</t>
  </si>
  <si>
    <t>JAYAVARAPU SIVA ABHITESH</t>
  </si>
  <si>
    <t>abhiteshjayavarapu@gmail.com</t>
  </si>
  <si>
    <t>52-10-881, opp kothapet head post office, sub post office road, kothapet, guntur, 522001</t>
  </si>
  <si>
    <t>191FA04203</t>
  </si>
  <si>
    <t>JYOTHI KRISHNA MANNAVA</t>
  </si>
  <si>
    <t>jeshumannava@gmail.com</t>
  </si>
  <si>
    <t>8-52,main road, veerapuram,Piduguralla,Guntur,522437</t>
  </si>
  <si>
    <t>191FA04204</t>
  </si>
  <si>
    <t>KAMINENI PRATHYUSHA</t>
  </si>
  <si>
    <t>prathyushakamineni99@gmail.com</t>
  </si>
  <si>
    <t>D.no : 4-68 ,Watertank Road , near Canara Bank ,Narakoduru , Guntur , 522212</t>
  </si>
  <si>
    <t>191FA04205</t>
  </si>
  <si>
    <t>KAPA KRISHNA PRIYA</t>
  </si>
  <si>
    <t>krishnapriyakapa2019@gmail.com</t>
  </si>
  <si>
    <t>12-12-12/1 , Panduranga pet , Tenali , Guntur District , 522202</t>
  </si>
  <si>
    <t>191FA04206</t>
  </si>
  <si>
    <t>KOMMERA NAGA LAKSHMI</t>
  </si>
  <si>
    <t>kommeranagalakshmi@gmail.com</t>
  </si>
  <si>
    <t>17-128, veerabadralayam veedi, kommaravallipadu, chilakaluripet, 522616</t>
  </si>
  <si>
    <t>191FA04207</t>
  </si>
  <si>
    <t>KORRAPATI PALLAVI</t>
  </si>
  <si>
    <t>korrapatipallavi4275@gmail.com</t>
  </si>
  <si>
    <t>D.NO: 6-15, Narakoduru, Chebrolu (mandal),Guntur(district),522212</t>
  </si>
  <si>
    <t>191FA04208</t>
  </si>
  <si>
    <t>MAKINENI KETHAN SAI</t>
  </si>
  <si>
    <t>kethansai1218@gmail.com</t>
  </si>
  <si>
    <t>D.No: 17/710-D, Thilak nagar, Guntakal, Ananthapur (dist), 515801</t>
  </si>
  <si>
    <t>Stevens</t>
  </si>
  <si>
    <t>191FA04209</t>
  </si>
  <si>
    <t>MALLARAPU POOJITHA</t>
  </si>
  <si>
    <t>poojithamallarapu@gmail.com</t>
  </si>
  <si>
    <t>D-NO: 3-10-2, Davulurivari street, Rajakapet, Nehru road, Tenali, Guntur District, AP, 522201</t>
  </si>
  <si>
    <t>Lowe's, TCS, Infosys</t>
  </si>
  <si>
    <t>191FA04210</t>
  </si>
  <si>
    <t>MEDURI NEERAJ GOPI</t>
  </si>
  <si>
    <t>neerajgopiinfo123@gmail.com</t>
  </si>
  <si>
    <t>Lakshmipuram, 1-354, sattenapalli mandal guntur district, 522403</t>
  </si>
  <si>
    <t>191FA04211</t>
  </si>
  <si>
    <t>MOHAMMAD SADIKHA</t>
  </si>
  <si>
    <t>sadikhamohammad@gmail.com</t>
  </si>
  <si>
    <t>door no.2-4-64,vadla battula vari street,near peerla panja,repalle,522265</t>
  </si>
  <si>
    <t>191FA04212</t>
  </si>
  <si>
    <t>MOTHADAKALA RAMYA</t>
  </si>
  <si>
    <t>ramyamothadakala@gmail.com</t>
  </si>
  <si>
    <t>1-127 Inugantivaripeta Seethanagaram Mandal</t>
  </si>
  <si>
    <t>Accenture TCS</t>
  </si>
  <si>
    <t>191FA04213</t>
  </si>
  <si>
    <t>MULE BALA SAI CHETHAN REDDY</t>
  </si>
  <si>
    <t>mchethan5000@gmail.com</t>
  </si>
  <si>
    <t>4-14-84/1 amaravati road Anjaneya pet 2nd lane ,Guntur-522002</t>
  </si>
  <si>
    <t>191FA04214</t>
  </si>
  <si>
    <t>MUVVA LAVANYA</t>
  </si>
  <si>
    <t>lavanyamuvva1@gmail.com</t>
  </si>
  <si>
    <t>7-2-4/1, Vidhyanagar, Ponnur, Guntur, Andhra Pradesh -522124</t>
  </si>
  <si>
    <t>Epam, TCS</t>
  </si>
  <si>
    <t>191FA04215</t>
  </si>
  <si>
    <t>NALABOTHU JASMIKA</t>
  </si>
  <si>
    <t>jasmikanalabothu@gmail.com</t>
  </si>
  <si>
    <t>73, Teachers Colony 3 road,Vijayawada,520008, Krishna dt</t>
  </si>
  <si>
    <t>Intellipaat</t>
  </si>
  <si>
    <t>191FA04216</t>
  </si>
  <si>
    <t>PARIMI HEMA PAVAN KUMAR</t>
  </si>
  <si>
    <t>parimipavankumar23@gmail.com</t>
  </si>
  <si>
    <t>Dr no:9-318, vinayak nagar,tenali,guntur,522202</t>
  </si>
  <si>
    <t>stevens</t>
  </si>
  <si>
    <t>usa</t>
  </si>
  <si>
    <t>191FA04217</t>
  </si>
  <si>
    <t>PASUPULETI JAYATRA</t>
  </si>
  <si>
    <t>jayatrajay@gmail.com</t>
  </si>
  <si>
    <t>1-134,near arch center, Chinapalakaluru,Guntur-522005</t>
  </si>
  <si>
    <t>Accolite Digital ,TCS</t>
  </si>
  <si>
    <t>191FA04218</t>
  </si>
  <si>
    <t>PAVULURI JYOTHIKA</t>
  </si>
  <si>
    <t>jyothikapavuluri321@gmail.com</t>
  </si>
  <si>
    <t>33-541 Purushottam patanam, vinayak Nagar, chilakaluripet</t>
  </si>
  <si>
    <t>191FA04219</t>
  </si>
  <si>
    <t>PINNAMANENI GAYATHRI</t>
  </si>
  <si>
    <t>gayathripinnamaneni13@gmail.com</t>
  </si>
  <si>
    <t>chinnayagudem,devarapelli,west godavari ,534316</t>
  </si>
  <si>
    <t>191FA04221</t>
  </si>
  <si>
    <t>POLISETTY KAVYA PRATHYUSHA</t>
  </si>
  <si>
    <t>prathyushapolisetty376@gmail.com</t>
  </si>
  <si>
    <t>4-81 water tank street,athota,522306</t>
  </si>
  <si>
    <t>191FA04223</t>
  </si>
  <si>
    <t>PONUGETI VYSHNAVI</t>
  </si>
  <si>
    <t>vyshnavi1405@gmail.com</t>
  </si>
  <si>
    <t>At agraharam 4th line,Meenakshi flora apartments,flat no:102</t>
  </si>
  <si>
    <t>Accenture Tcs</t>
  </si>
  <si>
    <t>191FA04224</t>
  </si>
  <si>
    <t>PORANKI RAJ KUMAR</t>
  </si>
  <si>
    <t>porankirajkumar.999@gmail.com</t>
  </si>
  <si>
    <t>Dr no:56-10-13,High school road, opposite Sai Balaji sweets, patamata, vijayawada</t>
  </si>
  <si>
    <t>191FA04225</t>
  </si>
  <si>
    <t>RAJAVARAPU VISSWATEZA</t>
  </si>
  <si>
    <t>visswatezarajavarapu@gmail.com</t>
  </si>
  <si>
    <t>10-93/1A, Old Rice Mill Road, Selapadu, Chebrolu, Guntur Dt, Andhra Pradesh, 522213.</t>
  </si>
  <si>
    <t>Accolite Digital</t>
  </si>
  <si>
    <t>191FA04228</t>
  </si>
  <si>
    <t>SAI SIRI VENNELA RAVULAPALLI</t>
  </si>
  <si>
    <t>191FA04229</t>
  </si>
  <si>
    <t>SHAIK RUMIYA</t>
  </si>
  <si>
    <t>skrumiya786744@gmail.com</t>
  </si>
  <si>
    <t>House no -14/4 sampath Nagar colony, kothapeta,chirala ,523155</t>
  </si>
  <si>
    <t>191FA04232</t>
  </si>
  <si>
    <t>TULLURI VAISHNAVI</t>
  </si>
  <si>
    <t>vaishnavitulluri@gmail.com</t>
  </si>
  <si>
    <t>Vedantam Vari Veedhi 10-14-132/1 Repalle-522265</t>
  </si>
  <si>
    <t>191FA04233</t>
  </si>
  <si>
    <t>VAKKALAGADDA NIKHITA</t>
  </si>
  <si>
    <t>vakkalagaddanikhita@gmail.com</t>
  </si>
  <si>
    <t>24-10-40, R.Agraharam, Velaga chettu street, Guntur, 522003</t>
  </si>
  <si>
    <t>191FA04234</t>
  </si>
  <si>
    <t>VARIKUTI PRATHYUSHA</t>
  </si>
  <si>
    <t>191FA04234@gmail.com</t>
  </si>
  <si>
    <t>4-166,Sivalayam road, Vijayalakshmi general store, Athota,Guntur dist,522306.</t>
  </si>
  <si>
    <t>191FA04237</t>
  </si>
  <si>
    <t>VEMULAPALLI LAKSHMI SATWIKA</t>
  </si>
  <si>
    <t>vsatwika28@gmail.com</t>
  </si>
  <si>
    <t>Houseno:1-39 Nandigama kunavaram road bhadrachalam east godavari district yettapaka mandal</t>
  </si>
  <si>
    <t>191FA04238</t>
  </si>
  <si>
    <t>VUTLA RAMA KRISHNA</t>
  </si>
  <si>
    <t>ramakrishnavutla1402@gmail.com</t>
  </si>
  <si>
    <t>5-374 , sajjapuram,kopparam post, Prakasam dist,523302</t>
  </si>
  <si>
    <t>191FA04239</t>
  </si>
  <si>
    <t>YAYAVARAM N.H.L. JAGANNADHA SASTRY</t>
  </si>
  <si>
    <t>jagansharma2002@gmail.com</t>
  </si>
  <si>
    <t>5-151/a,Vivekananda nagar,Near old museum, Amaravathi, Pal</t>
  </si>
  <si>
    <t>191FA04240</t>
  </si>
  <si>
    <t>YEDURU SRINIVASA REDDY</t>
  </si>
  <si>
    <t>191fa04240@gmail.com</t>
  </si>
  <si>
    <t>H-No:3-65,N.bonthapalli , Nallaguntla Komarole mandal prakasham AP</t>
  </si>
  <si>
    <t>191FA04243</t>
  </si>
  <si>
    <t>AVULA NAVYA</t>
  </si>
  <si>
    <t>Navya.avy@gmail.com</t>
  </si>
  <si>
    <t>Flat no:304 Mamata regency, alapatinagar , sultanabadh,tenali</t>
  </si>
  <si>
    <t>191FA04244</t>
  </si>
  <si>
    <t>BOGGAVARAPU KESAVA KARTHIK</t>
  </si>
  <si>
    <t>kesavakarthik2002@gmail.com</t>
  </si>
  <si>
    <t>8-272 ms peta naryanapuram dachepalli</t>
  </si>
  <si>
    <t>191FA04245</t>
  </si>
  <si>
    <t>BOLISETTY LAKSHMI RAMYA SRI</t>
  </si>
  <si>
    <t>ramya.b245@gmail.com</t>
  </si>
  <si>
    <t>flat no:501,Navya Sai Residency, Narasimha Swamy Temple Road,Nazerpet,Tenali</t>
  </si>
  <si>
    <t>191FA04246</t>
  </si>
  <si>
    <t>BOMMISETTY PRIYANKA</t>
  </si>
  <si>
    <t>priyankabommisetty712@gmail.com</t>
  </si>
  <si>
    <t>4-34/e manjusha medical stores,near union bank of india ,karlapalem,bapatla AndhraPradesh</t>
  </si>
  <si>
    <t>Epam,TCS</t>
  </si>
  <si>
    <t>191FA04247</t>
  </si>
  <si>
    <t>BOPPANA SUBHASH</t>
  </si>
  <si>
    <t>boppanasubhash18@gmail.com</t>
  </si>
  <si>
    <t>Amaravathi homes lane,Ravindra nagar,Narasaraopet.</t>
  </si>
  <si>
    <t>191FA04248</t>
  </si>
  <si>
    <t>BURAGADDA SOUMYA</t>
  </si>
  <si>
    <t>buragaddasoumya@gmail.com</t>
  </si>
  <si>
    <t>mynepalli mansion tf-1, subbarayudu street, Bhavanipuram, vijayawada</t>
  </si>
  <si>
    <t>191FA04250</t>
  </si>
  <si>
    <t>CHAVALI SOWMYA</t>
  </si>
  <si>
    <t>chavalisowmya9024@gmail.com</t>
  </si>
  <si>
    <t>DNo:61-6-160,Tripuramalla vari Street,Old Guntur,Guntur</t>
  </si>
  <si>
    <t>191FA04251</t>
  </si>
  <si>
    <t>CHERUKURI SWATHI</t>
  </si>
  <si>
    <t>s31s26s01@gmail.com</t>
  </si>
  <si>
    <t>sri lakshmi nilayamu, svn colony 2nd lane, guntur,522006.</t>
  </si>
  <si>
    <t>Opentext, Accenture, TCS</t>
  </si>
  <si>
    <t>191FA04252</t>
  </si>
  <si>
    <t>CHIKKALA PUSHPA</t>
  </si>
  <si>
    <t>chikkalapushpa17@gmail.com</t>
  </si>
  <si>
    <t>1-119 , chikkalapeta(village), saripalli(post), pendurthi (mandal), vishakhapatnam (district) -531173</t>
  </si>
  <si>
    <t>Tcs, TEK Systems</t>
  </si>
  <si>
    <t>191FA04253</t>
  </si>
  <si>
    <t>CHILAKA SAIRAM</t>
  </si>
  <si>
    <t>chilakasairam@gmail.com</t>
  </si>
  <si>
    <t>7-136, near vinayaka temple, chinnayagudem, devarapalli mandal, east godavari dist, ap, 534316.</t>
  </si>
  <si>
    <t>191FA04254</t>
  </si>
  <si>
    <t>CHILUKURI TARUN</t>
  </si>
  <si>
    <t>chilukuri.tarun00@gmail.com</t>
  </si>
  <si>
    <t>Khaparkheda(village),Aroli(post),Moudha(Tal),Nagpur(DIST),Maharashtra-441106</t>
  </si>
  <si>
    <t>191FA04255</t>
  </si>
  <si>
    <t>DANDA KRISHNA CHAITANYA</t>
  </si>
  <si>
    <t>chaitanyadanda02@gmail.com</t>
  </si>
  <si>
    <t>1-20,Sivalayam Street,Thimidithapadu,Karamchedu,Prakasam-523170</t>
  </si>
  <si>
    <t>None</t>
  </si>
  <si>
    <t>191FA04256</t>
  </si>
  <si>
    <t>DATTI FRANCIS XAVIER</t>
  </si>
  <si>
    <t>francis09datti@gmail.com</t>
  </si>
  <si>
    <t>25/97, Jagannadhapuram buttaipeta, machilipatnam</t>
  </si>
  <si>
    <t>Infosys, TCS</t>
  </si>
  <si>
    <t>191FA04259</t>
  </si>
  <si>
    <t>GANGURI ABHITA CHOWDARY</t>
  </si>
  <si>
    <t>abhitachowdary@gmail.com</t>
  </si>
  <si>
    <t>flt.no:103, kalyan santhosh residency, pattabhipuram, guntur 522006</t>
  </si>
  <si>
    <t>191FA04260</t>
  </si>
  <si>
    <t>GOTTIMUKKALA LAHARI SUPRIYA</t>
  </si>
  <si>
    <t>laharigottimukkala@gmail.com</t>
  </si>
  <si>
    <t>Dno:56/1,5th ward,penumudi, Repalle-522265</t>
  </si>
  <si>
    <t>Hcl Infra</t>
  </si>
  <si>
    <t>191FA04261</t>
  </si>
  <si>
    <t>JOGI SIVA NAGA RAJU</t>
  </si>
  <si>
    <t>siva8374703339@gmail.com</t>
  </si>
  <si>
    <t>dno:9-12,gowda palem,krapa,kollur,guntur,522324</t>
  </si>
  <si>
    <t>191FA04262</t>
  </si>
  <si>
    <t>KAKARLA KAVYASRI</t>
  </si>
  <si>
    <t>kakarlakavyasri26@gmail.com</t>
  </si>
  <si>
    <t>DNo:5-370 Alluri Sita Ramaraju Street,Ongole Prakasam District -523001</t>
  </si>
  <si>
    <t>191FA04263</t>
  </si>
  <si>
    <t>KAKUMANU SAI KAVYA</t>
  </si>
  <si>
    <t>saikavya.kakumanu@gmail.com</t>
  </si>
  <si>
    <t>bavaji nagar 6th line guntur</t>
  </si>
  <si>
    <t>191FA04265</t>
  </si>
  <si>
    <t>KANCHARLA CHSALLET CHRISTINA</t>
  </si>
  <si>
    <t>kchsalletchristina@gmail.com</t>
  </si>
  <si>
    <t>4-2-699/52 vidya nagar Bapatla 522101</t>
  </si>
  <si>
    <t>191FA04266</t>
  </si>
  <si>
    <t>KANCHERLA VENKATA SAI PRANATHI</t>
  </si>
  <si>
    <t>pranathi.kancherla@gmail.com</t>
  </si>
  <si>
    <t>25-211, Darga Street, Subbaiah thota,Chilakaluripet, Guntur district-522616</t>
  </si>
  <si>
    <t>191FA04267</t>
  </si>
  <si>
    <t>KANDIMALLA GNANESH VENKAT</t>
  </si>
  <si>
    <t>gnaneshvenkat.15112000@gmail.com</t>
  </si>
  <si>
    <t>plot no 401,Sri balaji towers,chimakurthy(523226),Andhra pradesh</t>
  </si>
  <si>
    <t>191FA04268</t>
  </si>
  <si>
    <t>KAPALAVAI HARSHAVARDHAN</t>
  </si>
  <si>
    <t>harshavardhan2876@gmail.com</t>
  </si>
  <si>
    <t>4-134/9,Old Post Office Road,Near Water Plant,Gollapudi, Vijayawada.521225</t>
  </si>
  <si>
    <t>191FA04269</t>
  </si>
  <si>
    <t>KARUMANCHI PRANITH CHOWDARY</t>
  </si>
  <si>
    <t>pranithtpm@gmail.com</t>
  </si>
  <si>
    <t>4-97, Padamata bazar, Thimmapuram post, Edlapadu mandal, Palanadu Dist</t>
  </si>
  <si>
    <t>191FA04270</t>
  </si>
  <si>
    <t>KASAGANA NAGA NANDINI</t>
  </si>
  <si>
    <t>naganandinikasagana@gmail.com</t>
  </si>
  <si>
    <t>28-4-12/A,Santhi nagar,11th road ,Eluru,West Godavari,pincode:534007</t>
  </si>
  <si>
    <t>191FA04271</t>
  </si>
  <si>
    <t>KATTA VAMSI SAI KRISHNA</t>
  </si>
  <si>
    <t>vamsi.vsk68@gmail.com</t>
  </si>
  <si>
    <t>1-108-1,Pandillapalli, Vetapalem (mandal), Andhra pradesh - 523184</t>
  </si>
  <si>
    <t>cognizant,L&amp;T</t>
  </si>
  <si>
    <t>191FA04272</t>
  </si>
  <si>
    <t>KETHA SAI ANUSHA</t>
  </si>
  <si>
    <t>anushaketha2002@gmail.com</t>
  </si>
  <si>
    <t>27-37,vankatalla cheruvu, Achanta,West Godavari dist,534123</t>
  </si>
  <si>
    <t>191FA04273</t>
  </si>
  <si>
    <t>KILARU SAI HARIKA</t>
  </si>
  <si>
    <t>kilaruharika07@gmail.com</t>
  </si>
  <si>
    <t>2-3 , Pandaripuram, water tank road , chilakaluripet 522616</t>
  </si>
  <si>
    <t>191FA04274</t>
  </si>
  <si>
    <t>KOPPULA ANAND</t>
  </si>
  <si>
    <t>anandkoppula2000@gmail.com</t>
  </si>
  <si>
    <t>2-24,polesamma street,irlapdau,palnadu(district),Nadendla(mandal),522611</t>
  </si>
  <si>
    <t>191FA04275</t>
  </si>
  <si>
    <t>KOYYALAMUDI MANI RATNAKAR</t>
  </si>
  <si>
    <t>maniratnakarkoyyalamudi@gmail.com</t>
  </si>
  <si>
    <t>1-84 OC Area Kurukuru Village Devarapalli Mandal West Godavari District</t>
  </si>
  <si>
    <t>191FA04276</t>
  </si>
  <si>
    <t>MAJETY SAI SIVANI</t>
  </si>
  <si>
    <t>majety.saisivani@gmail.com</t>
  </si>
  <si>
    <t>flatno:112,sitaram sapphires Old Guntur balaji nagar zero line.522001</t>
  </si>
  <si>
    <t>191FA04277</t>
  </si>
  <si>
    <t>MORAMPUDI KRISHNA PRASANNA</t>
  </si>
  <si>
    <t>morampudi4277@gmail.com</t>
  </si>
  <si>
    <t>KCP Siddhartha school quarters, Flat-104, kanuru, Vijayawada</t>
  </si>
  <si>
    <t>191FA04278</t>
  </si>
  <si>
    <t>MUNGARA TANUJA</t>
  </si>
  <si>
    <t>191fa04278mt@gmail.com</t>
  </si>
  <si>
    <t>1-82,near ankamma temple,nayanipalli, vetapalem, bapatla district -523187,</t>
  </si>
  <si>
    <t>wabtec, Accenture, Tcs</t>
  </si>
  <si>
    <t>191FA04279</t>
  </si>
  <si>
    <t>MUVVA BHAVYA</t>
  </si>
  <si>
    <t>191fa04279.b@gmail.com</t>
  </si>
  <si>
    <t>4-3-38/2, East Satram Yadavapalem, Near New Bus stand, Bapatla - 522101, Andhra Pradesh.</t>
  </si>
  <si>
    <t>EPAM Systems,TCS Digital</t>
  </si>
  <si>
    <t>191FA04280</t>
  </si>
  <si>
    <t>NAGALLA YUKTHA</t>
  </si>
  <si>
    <t>yukthanagalla979@gmail.com</t>
  </si>
  <si>
    <t>Flat no-501 Maheswari Apartment Ganganamma peta ,Tenali-522201</t>
  </si>
  <si>
    <t>Concentrix catalyst</t>
  </si>
  <si>
    <t>191FA04281</t>
  </si>
  <si>
    <t>NAGULAPATI TEJASWINI</t>
  </si>
  <si>
    <t>ntejaswini12345@gmail.com</t>
  </si>
  <si>
    <t>1-11, Shivalayam Road, Library Centre, Velpur(P), Savalyapuram (M), Palnadu(D)-522646</t>
  </si>
  <si>
    <t>PWC</t>
  </si>
  <si>
    <t>191FA04283</t>
  </si>
  <si>
    <t>PANGA VENKATA LAKSHMI</t>
  </si>
  <si>
    <t>pangavenkatalakshmi1807@gmail.com</t>
  </si>
  <si>
    <t>Ananthavarappadu, highschool opposite road</t>
  </si>
  <si>
    <t>191FA04284</t>
  </si>
  <si>
    <t>PARUCHURI YAMINI</t>
  </si>
  <si>
    <t>Paruchuriyamini16@gmail.com</t>
  </si>
  <si>
    <t>Rangabommastreet,Near MLA house,D.NO:7-11-104/1,14th ward,REPALLE, 522265</t>
  </si>
  <si>
    <t>191FA04287</t>
  </si>
  <si>
    <t>PRAVEEN SRIKANTA</t>
  </si>
  <si>
    <t>praveensrikanta333@gmail.com</t>
  </si>
  <si>
    <t>18-13-8,Jogaiah Vari Street,Muttimsettypalem,Tenali-522201</t>
  </si>
  <si>
    <t>191FA04289</t>
  </si>
  <si>
    <t>RAVI VIHITHA</t>
  </si>
  <si>
    <t>ravivihitha@gmail.com</t>
  </si>
  <si>
    <t>Flat no:405,Akshaya Jewel Apartment, Sarala Nagar, Sulthanabadh,Tenali-522201</t>
  </si>
  <si>
    <t>Hexaware , TCS</t>
  </si>
  <si>
    <t>191FA04291</t>
  </si>
  <si>
    <t>RAVIPUDI SIVANI</t>
  </si>
  <si>
    <t>sivaniravipudi03@gmail.com</t>
  </si>
  <si>
    <t>door no.6-60, Vidyanagar, martur -523301</t>
  </si>
  <si>
    <t>HCL Infra</t>
  </si>
  <si>
    <t>191FA04292</t>
  </si>
  <si>
    <t>SAI GOVARDHANA REDDY VUYYURU</t>
  </si>
  <si>
    <t>saigovardhan28@gmail.com</t>
  </si>
  <si>
    <t>siva green valley, Flat no 009, C-block, gorantla, guntur</t>
  </si>
  <si>
    <t>Darwinbox</t>
  </si>
  <si>
    <t>191FA04293</t>
  </si>
  <si>
    <t>SANDIREDDY PRIYANKA</t>
  </si>
  <si>
    <t>sandireddypriyanka123@gmail.com</t>
  </si>
  <si>
    <t>uppalapadu,addanki mandal,Bapatla district-523201</t>
  </si>
  <si>
    <t>Legato healthcare technologies</t>
  </si>
  <si>
    <t>191FA04294</t>
  </si>
  <si>
    <t>SEGU VYMEESHA</t>
  </si>
  <si>
    <t>vymeeshasegu@gmail.com</t>
  </si>
  <si>
    <t>Flat no-502,Pakanati Estates,near Nallacheruvu Lorry stand,Chakaligunta,Guntur-522003</t>
  </si>
  <si>
    <t>191FA04295</t>
  </si>
  <si>
    <t>SHAIK MOHAMMAD NAZEERUDDIN</t>
  </si>
  <si>
    <t>sknazeer0006@gmail.com</t>
  </si>
  <si>
    <t>Srinivasraopet 11th lane 4th cross road, guntur, 522004</t>
  </si>
  <si>
    <t>HCL, Acmegrade</t>
  </si>
  <si>
    <t>191FA04296</t>
  </si>
  <si>
    <t>SHAIK RIZWANA</t>
  </si>
  <si>
    <t>rizwanask078@gmail.com</t>
  </si>
  <si>
    <t>D.no:3-72,Vadmaludi-522213,Near big mosque.</t>
  </si>
  <si>
    <t>Concentrix Catalyst</t>
  </si>
  <si>
    <t>191FA04297</t>
  </si>
  <si>
    <t>SHAIK RUCKSANA</t>
  </si>
  <si>
    <t>rucksana078@gmail.com</t>
  </si>
  <si>
    <t>D.no:5-155, pakalapadu, sattenapalli mandal- 522403</t>
  </si>
  <si>
    <t>Accenture, TCS</t>
  </si>
  <si>
    <t>191FA04298</t>
  </si>
  <si>
    <t>SRIPATHI AISHWARYA</t>
  </si>
  <si>
    <t>aishwaryarao.sripathi@gmail.com</t>
  </si>
  <si>
    <t>FlatNo. 203, Madhu nandan Apartments, 2/13 Brodipet, Guntur-522002</t>
  </si>
  <si>
    <t>191FA04299</t>
  </si>
  <si>
    <t>TALAM SAI KUMAR</t>
  </si>
  <si>
    <t>saikumar123rock@gmail.com</t>
  </si>
  <si>
    <t>2-3 Kalarayanagudem, Lingapalem mandal,Eluru-534462</t>
  </si>
  <si>
    <t>191FA04300</t>
  </si>
  <si>
    <t>THUMMA SUNIL REDDY</t>
  </si>
  <si>
    <t>sunilreddythumma9988@gmail.com</t>
  </si>
  <si>
    <t>3-302 Thallacheruvu, Atchampet,Guntur ,522409</t>
  </si>
  <si>
    <t>191FA04301</t>
  </si>
  <si>
    <t>ALLA VENU SAI REDDY</t>
  </si>
  <si>
    <t>venusaireddya@gmail.com</t>
  </si>
  <si>
    <t>12-12-149, ganapati Nagar atmakuru,mangalagiri, guntur -522503</t>
  </si>
  <si>
    <t>191FA04302</t>
  </si>
  <si>
    <t>BITRAGUNTA TARAKA RAMU</t>
  </si>
  <si>
    <t>btramu2001@gmail.com</t>
  </si>
  <si>
    <t>13th lane, A.T.Agraharam, Guntur -522004</t>
  </si>
  <si>
    <t>191FA04304</t>
  </si>
  <si>
    <t>CH SASIDHAR REDDY</t>
  </si>
  <si>
    <t>sasichalla2002@gmail.com</t>
  </si>
  <si>
    <t>DR-NO : 1-5,RAMALAYAM STREET, NALLAPADU,GUNTUR -522005, ANDHRA PRADESH.</t>
  </si>
  <si>
    <t>191FA04305</t>
  </si>
  <si>
    <t>CHANDU ANDRA</t>
  </si>
  <si>
    <t>andrachandu35@gmail.com</t>
  </si>
  <si>
    <t>DR-NO : 8-165, Pulladigunta, vatticherukuru (md),GUNTUR -522017, ANDHRA PRADESH</t>
  </si>
  <si>
    <t>191FA04306</t>
  </si>
  <si>
    <t>CHUKKAPALLI DIVYA</t>
  </si>
  <si>
    <t>divyachukkapalli90@gmail.com</t>
  </si>
  <si>
    <t>D. No: 3-161, Vemuru, Andhrapradesh-522261</t>
  </si>
  <si>
    <t>191FA04307</t>
  </si>
  <si>
    <t>DAADI BALA GANGADHAR</t>
  </si>
  <si>
    <t>balagangadhar333@gmail.com</t>
  </si>
  <si>
    <t>D.No : 3-103, East Street, Munnangi, Kollipara (mandal), Guntur(dt), 522304</t>
  </si>
  <si>
    <t>Global logic</t>
  </si>
  <si>
    <t>191FA04308</t>
  </si>
  <si>
    <t>DEVARAPALLI HARIKA</t>
  </si>
  <si>
    <t>devarapalliharika01@gmail.com</t>
  </si>
  <si>
    <t>4-5-29/120/4, Vidya Nagar 2nd line,Guntur</t>
  </si>
  <si>
    <t>PwC,HCl, Cognizant</t>
  </si>
  <si>
    <t>191FA04310</t>
  </si>
  <si>
    <t>ELURI RAGHNI</t>
  </si>
  <si>
    <t>raghnieluri.9@gmail.com</t>
  </si>
  <si>
    <t>4-9-5, Patel Nagar 1st lane, Bapatla-522101</t>
  </si>
  <si>
    <t>191FA04311</t>
  </si>
  <si>
    <t>GADIPILLI SHASANK</t>
  </si>
  <si>
    <t>gadipillishasank@gmail.com</t>
  </si>
  <si>
    <t>plot no: 4/5 part, padmavathi nagar, near DPEP government school, Vizianagram, 535002</t>
  </si>
  <si>
    <t>191FA04312</t>
  </si>
  <si>
    <t>GAJAVALLI LAHARI</t>
  </si>
  <si>
    <t>lahari.gajavalli2002@gmail.com</t>
  </si>
  <si>
    <t>19-1-19,pulupula vari street, near kota bazar,Narasaraopet,Palnadu district</t>
  </si>
  <si>
    <t>191FA04313</t>
  </si>
  <si>
    <t>GALLA VAISHNAVI</t>
  </si>
  <si>
    <t>vaishnavigalla@gmail.com</t>
  </si>
  <si>
    <t>5-13/3,Patibandla , pedakurapadu (mandal),palnadu district</t>
  </si>
  <si>
    <t>191FA04314</t>
  </si>
  <si>
    <t>GOGINENI NAGA VENKATA VAISHNAVI</t>
  </si>
  <si>
    <t>vysh.chowdary2313@gmail.com</t>
  </si>
  <si>
    <t>Door no:514, 5th floor, Sivam enclave,sultanabad, Tenali</t>
  </si>
  <si>
    <t>191FA04315</t>
  </si>
  <si>
    <t>JANAPANENI HARSHA VARDHAN</t>
  </si>
  <si>
    <t>harshanaidu264@gmail.com</t>
  </si>
  <si>
    <t>8-92B, Duggirala,Guntur(dt) 522330</t>
  </si>
  <si>
    <t>191FA04316</t>
  </si>
  <si>
    <t>JULURI SAIVANAJA</t>
  </si>
  <si>
    <t>saivanaja2580@gmail.com</t>
  </si>
  <si>
    <t>4-39 75-Tyalluru Main Road Pedakurapadu Mandal Guntur Andhra Pradesh - 522436</t>
  </si>
  <si>
    <t>191FA04317</t>
  </si>
  <si>
    <t>JUPALLI MANIKANTA</t>
  </si>
  <si>
    <t>jupallimanikanta55@gmail.com</t>
  </si>
  <si>
    <t>12-13-27/4,60 feet road,prakashnagar,Narasaraopet</t>
  </si>
  <si>
    <t>Carelon, TCS</t>
  </si>
  <si>
    <t>191FA04318</t>
  </si>
  <si>
    <t>K SAIVARMA</t>
  </si>
  <si>
    <t>saivarma41.koduru@gmail.com</t>
  </si>
  <si>
    <t>5-509 , Abdul Kalam Road, Near Ayappa Swami Temple, Katevaram, Tenali. pin-522201</t>
  </si>
  <si>
    <t>191FA04319</t>
  </si>
  <si>
    <t>KALARI NANDINI SWETHA</t>
  </si>
  <si>
    <t>kalarinandiniswetha@gmail.com</t>
  </si>
  <si>
    <t>1-153, North Street (near community hall), Tadikonda (post)(Mandal), Guntur (Dist), Pin - 522236</t>
  </si>
  <si>
    <t>191FA04322</t>
  </si>
  <si>
    <t>KONDA SIVA KOTIREDDY</t>
  </si>
  <si>
    <t>sivakotireddy378@gmail.com</t>
  </si>
  <si>
    <t>5-76,Near Kalayanamandapam,Thumuluru,Kollipara(M),Guntur(d),522304</t>
  </si>
  <si>
    <t>191FA04323</t>
  </si>
  <si>
    <t>KURETI DEEPIKA</t>
  </si>
  <si>
    <t>kuretideepika2002@gmail.com</t>
  </si>
  <si>
    <t>3-50, Kuretivaripalem, Allavaripalem(post) via Kanagala,522259</t>
  </si>
  <si>
    <t>ALLSEC</t>
  </si>
  <si>
    <t>191FA04324</t>
  </si>
  <si>
    <t>KURRA LAKSHMI ALEKHYA</t>
  </si>
  <si>
    <t>Ishithaishh777@gmail.com</t>
  </si>
  <si>
    <t>191FA04325</t>
  </si>
  <si>
    <t>M KARTHIKEYA</t>
  </si>
  <si>
    <t>karthikeyamanchikalapudi55@gmail.com</t>
  </si>
  <si>
    <t>11-2-27, Pandurangapet, Tenali,522202</t>
  </si>
  <si>
    <t>191FA04326</t>
  </si>
  <si>
    <t>MANOHAR REDDY ADURI</t>
  </si>
  <si>
    <t>manohar326@gmail.com</t>
  </si>
  <si>
    <t>1- 180 Thallacheruvu,Atchampeta,Guntur,Andhra Pradesh-522409</t>
  </si>
  <si>
    <t>191FA04327</t>
  </si>
  <si>
    <t>MANUKONDA SUKANYA</t>
  </si>
  <si>
    <t>sukanyamanukonda27@gmail.com</t>
  </si>
  <si>
    <t>2-222-1,Ananthavarappadu,Vatticherukuru(mdl),Guntur-522017</t>
  </si>
  <si>
    <t>191FA04328</t>
  </si>
  <si>
    <t>MUDDANA NANDINI CHOWDARY</t>
  </si>
  <si>
    <t>mnandinichowdary@gmail.com</t>
  </si>
  <si>
    <t>7- 82, Thimmasamudram,Chirala Raod,Prakasan District, Andhra Pradesh - 523185</t>
  </si>
  <si>
    <t>191FA04329</t>
  </si>
  <si>
    <t>MULAKALAPALLI HEMA SREE</t>
  </si>
  <si>
    <t>mulakalapallihemasree88@gmail.com</t>
  </si>
  <si>
    <t>2-20 Near Ganesh temple road Thotaravulapadu Krishna district , Andhra Pradesh</t>
  </si>
  <si>
    <t>All sec technology</t>
  </si>
  <si>
    <t>191FA04330</t>
  </si>
  <si>
    <t>MUNUKOTI HARSHITHA</t>
  </si>
  <si>
    <t>harshithamunukoti662@gmail.com</t>
  </si>
  <si>
    <t>191FA04331</t>
  </si>
  <si>
    <t>MUPPALLA VEERA SANDEEP</t>
  </si>
  <si>
    <t>191fa04331@gmail.com</t>
  </si>
  <si>
    <t>29-2370/9/B seethaiah nagar,vinukonda,522647</t>
  </si>
  <si>
    <t>191FA04332</t>
  </si>
  <si>
    <t>MUVVA SAI DURGA VARAPRASAD</t>
  </si>
  <si>
    <t>saimuvva234@gmail.com</t>
  </si>
  <si>
    <t>131-4-1320,Porumalla bazar,Near Ramalayam Temple,Gorantla,Guntur - 522034</t>
  </si>
  <si>
    <t>FDU</t>
  </si>
  <si>
    <t>191FA04333</t>
  </si>
  <si>
    <t>NAGA PRUDHVI GOLLAPUDI</t>
  </si>
  <si>
    <t>prudhvignp@gmail.com</t>
  </si>
  <si>
    <t>5-149A ,ATHOTA ,KOLLIPARA (M),GUNTUR(D),522306</t>
  </si>
  <si>
    <t>191FA04334</t>
  </si>
  <si>
    <t>NEELI LAKSHMI HYNDAVI</t>
  </si>
  <si>
    <t>hyndavi9866.neeli@gmail.com</t>
  </si>
  <si>
    <t>406-DIAMOND TOWERS, YENUGUPALEM ROAD VINUKONDA - GUNTUR 522647</t>
  </si>
  <si>
    <t>191FA04335</t>
  </si>
  <si>
    <t>NILLA RENUKA</t>
  </si>
  <si>
    <t>renuka.nilla2311@gmail.com</t>
  </si>
  <si>
    <t>3-193,Near Weavers Society,Bhaggeswaram,Palakollu mandal,West Godavari-534260</t>
  </si>
  <si>
    <t>191FA04336</t>
  </si>
  <si>
    <t>NIMMANAGOTI SRUTHI</t>
  </si>
  <si>
    <t>nimmanagotisruthi5@gmail.com</t>
  </si>
  <si>
    <t>20-18-263, DS Nagar,7th line, Etukuru Road, Guntur</t>
  </si>
  <si>
    <t>191FA04337</t>
  </si>
  <si>
    <t>PALAVANCHA THANMAYEE SRIYA</t>
  </si>
  <si>
    <t>thanmayeesriya158@gmail.com</t>
  </si>
  <si>
    <t>Flat No-201, Vibha Residency, Katuru Road, Gandigunta, Vuyyuru, Krishna dt., AP, 521165</t>
  </si>
  <si>
    <t>191FA04339</t>
  </si>
  <si>
    <t>PIDIKITI SHAMITHA SREE</t>
  </si>
  <si>
    <t>shamithapidikiti4@gmail.com</t>
  </si>
  <si>
    <t>Flatno-109, Bhagyarekha Residency, Sadhak road, Ibrahimpatnam, Vijayawada, AP-521456</t>
  </si>
  <si>
    <t>Opentext, Accenture</t>
  </si>
  <si>
    <t>191FA04341</t>
  </si>
  <si>
    <t>PONNAGANTI SIVA PRASAD</t>
  </si>
  <si>
    <t>sivarock1516@gmail.com</t>
  </si>
  <si>
    <t>5-128, thoorpu bazar, Turakapalem, pedapalakaluru, Guntur</t>
  </si>
  <si>
    <t>Exotic learning</t>
  </si>
  <si>
    <t>191FA04342</t>
  </si>
  <si>
    <t>PRAJEET KODI</t>
  </si>
  <si>
    <t>prajeetkodi@gmail.com</t>
  </si>
  <si>
    <t>Door No. 32-2-125, Nathayyapalem, Visakhapatnam, Andhra Pradesh 530012</t>
  </si>
  <si>
    <t>191FA04343</t>
  </si>
  <si>
    <t>PUVVADA CHARAN VENKATA SAI</t>
  </si>
  <si>
    <t>puvvadacharansai123@gmail.com</t>
  </si>
  <si>
    <t>4-180-B, Car Street, Markapur, Prakasam District, Andhrapradesh-523316</t>
  </si>
  <si>
    <t>ACMEGRADE</t>
  </si>
  <si>
    <t>191FA04344</t>
  </si>
  <si>
    <t>PYNENI JAHNAVI CHOWDARY</t>
  </si>
  <si>
    <t>jahnavipyneni.9@gmail.com</t>
  </si>
  <si>
    <t>Flat No:201, Jasper Arcade, Vishnu Nagar 1st lane, Guntur-522007</t>
  </si>
  <si>
    <t>191FA04345</t>
  </si>
  <si>
    <t>SADINENI NAGA SANDEEP CHOWDARY</t>
  </si>
  <si>
    <t>191FA04346</t>
  </si>
  <si>
    <t>SAYED ALTHAF BASHA</t>
  </si>
  <si>
    <t>altafsyed646@gmail.com</t>
  </si>
  <si>
    <t>1-35-107 Naayibrahmancolney 3rd line maruthinagar guntur 522006</t>
  </si>
  <si>
    <t>191FA04347</t>
  </si>
  <si>
    <t>SHAIK AFROZ</t>
  </si>
  <si>
    <t>skafroz786744@gmail.com</t>
  </si>
  <si>
    <t>14/4 Sampathnagar colony Kothapeta chirala-523155</t>
  </si>
  <si>
    <t>191FA04349</t>
  </si>
  <si>
    <t>SUNKAVALLI LAKSHMI NARASIMHA RAYUDU</t>
  </si>
  <si>
    <t>sunkavallirayudu585@gmail.com</t>
  </si>
  <si>
    <t>13-51/2, sunkavalli Street, nachugunta,unguturu mandal-534411,WD.dt</t>
  </si>
  <si>
    <t>A&amp;M</t>
  </si>
  <si>
    <t>masters</t>
  </si>
  <si>
    <t>191FA04350</t>
  </si>
  <si>
    <t>SURISETTY SRI SAI CHARAN TEJA</t>
  </si>
  <si>
    <t>saisurisetty7@gmail.com</t>
  </si>
  <si>
    <t>2-78 , Near Lord Hanuman Temple, Upparapalem, Ponnur(M) , Guntur (Dist) , Andhra Pradesh 522124</t>
  </si>
  <si>
    <t>BITAPPS</t>
  </si>
  <si>
    <t>191FA04351</t>
  </si>
  <si>
    <t>SWAYAMPU SAI CHANDANA</t>
  </si>
  <si>
    <t>chandanachowdary789@gmail.com</t>
  </si>
  <si>
    <t>5- 14 , Pedda bazaar Mahalakshmi street Panguluru Prakasam (dt)</t>
  </si>
  <si>
    <t>191FA04352</t>
  </si>
  <si>
    <t>TALASILA NIKITHA</t>
  </si>
  <si>
    <t>nikithatalasila52@gmail.com</t>
  </si>
  <si>
    <t>8-310, beside Brundavan ricemill, Yadlapalli road, Angalakuduru, Tenali, Guntur - 522211</t>
  </si>
  <si>
    <t>PwC</t>
  </si>
  <si>
    <t>191FA04353</t>
  </si>
  <si>
    <t>TANNIRU LAKSHMI GAYATHRI</t>
  </si>
  <si>
    <t>lakshmigayatritanniru@gmail.com</t>
  </si>
  <si>
    <t>D.No: 84-21-1703, Srinivasarao Pet, 7th Line, Guntur, 522004</t>
  </si>
  <si>
    <t>Legato, Focus Edumatics</t>
  </si>
  <si>
    <t>Hyderabad / Bangalore</t>
  </si>
  <si>
    <t>191FA04354</t>
  </si>
  <si>
    <t>TANNIRU PURNA VAMSI KRISHNA</t>
  </si>
  <si>
    <t>tpvkrish2301@gmail.com</t>
  </si>
  <si>
    <t>86-5-1492, 3/2 lane, kvp colony, Chuttugunta, Guntur</t>
  </si>
  <si>
    <t>191FA04355</t>
  </si>
  <si>
    <t>THUMMA ABHINAYA SRI</t>
  </si>
  <si>
    <t>abhinayathumma@gmail.com</t>
  </si>
  <si>
    <t>5-20,ravela(V),tadikonda(M), guntur (District),522018</t>
  </si>
  <si>
    <t>191FA04357</t>
  </si>
  <si>
    <t>VANUKURI THAPASWINI</t>
  </si>
  <si>
    <t>thapaswini.vanukuri@gmail.com</t>
  </si>
  <si>
    <t>5-28,TTD kalyana mandap Street, Edlapadu, Edlapadu mandal,palnadu dist</t>
  </si>
  <si>
    <t>191FA04358</t>
  </si>
  <si>
    <t>VEERAVALLI SURYA TEJA</t>
  </si>
  <si>
    <t>suryateja4512@gmail.com</t>
  </si>
  <si>
    <t>32-9-531 Donkaroad 9th line Guntur 522002</t>
  </si>
  <si>
    <t>191FA04359</t>
  </si>
  <si>
    <t>VEMULA UJWALA</t>
  </si>
  <si>
    <t>ujwala12v@gmail.com</t>
  </si>
  <si>
    <t>191FA04360</t>
  </si>
  <si>
    <t>VENDIDANDLA SAIKUMAR REDDY</t>
  </si>
  <si>
    <t>sairockzz5153@gmail.com</t>
  </si>
  <si>
    <t>1-62,uppalur village,kasinayana mandal,Kadapa district,516217</t>
  </si>
  <si>
    <t>191FA04361</t>
  </si>
  <si>
    <t>ALAVALA.SAI VENKATA PRAVEEN</t>
  </si>
  <si>
    <t>alavalasaipraveen12@gmail.com</t>
  </si>
  <si>
    <t>4-126/A,Bodrai center,Obulesunipalle ,Durgi,Guntur.522612</t>
  </si>
  <si>
    <t>191FA04362</t>
  </si>
  <si>
    <t>ALLURI SYAMALA PRIYA</t>
  </si>
  <si>
    <t>191FA04363</t>
  </si>
  <si>
    <t>AMMISETTI POOJITHA</t>
  </si>
  <si>
    <t>poojiammisetti@gmail.com</t>
  </si>
  <si>
    <t>4-71,kakarlamudi,vemuru(m.d),bapatla(d.t)</t>
  </si>
  <si>
    <t>191FA04364</t>
  </si>
  <si>
    <t>BHIMAVARAPU SAI KRISHNA REDDY</t>
  </si>
  <si>
    <t>Saikrishnareddy296@gmail.com</t>
  </si>
  <si>
    <t>5-95,Thumuluru, kollipara(M.D), Guntur(D.T)</t>
  </si>
  <si>
    <t>191FA04365</t>
  </si>
  <si>
    <t>BHUVANAGIRI VENKATA SUBRAHMANYA SASTRY</t>
  </si>
  <si>
    <t>subbubhuvanagiri2001@gmail.com</t>
  </si>
  <si>
    <t>3-81/1, post office street, Munugodu</t>
  </si>
  <si>
    <t>191FA04366</t>
  </si>
  <si>
    <t>BURGULA NAVEEN KUMAR</t>
  </si>
  <si>
    <t>nkumar96068@gmail.com</t>
  </si>
  <si>
    <t>5-1162-b Putta bazar, kurichedu road,Darsi 523247 AP</t>
  </si>
  <si>
    <t>191FA04368</t>
  </si>
  <si>
    <t>CHANDU LAKSHMI SIREESHA</t>
  </si>
  <si>
    <t>lakshmisireesha971@gmail.com</t>
  </si>
  <si>
    <t>5-141,Burripalem,Tenali(M.D),Guntur(d.t)</t>
  </si>
  <si>
    <t>191FA04369</t>
  </si>
  <si>
    <t>CHAVA JAHNAVI</t>
  </si>
  <si>
    <t>jahnavichava42@gmail.com</t>
  </si>
  <si>
    <t>4-61, Andukuru, Krosur mandal, palnadu district</t>
  </si>
  <si>
    <t>191FA04371</t>
  </si>
  <si>
    <t>CHINNI SAI GANGADHAR</t>
  </si>
  <si>
    <t>saigangadhar001@gmail.com</t>
  </si>
  <si>
    <t>5-75A,main road,near centre,Emani, Guntur (D.T),pin:-522308</t>
  </si>
  <si>
    <t>TCS,OPENTEXT</t>
  </si>
  <si>
    <t>191FA04372</t>
  </si>
  <si>
    <t>DASIGA RAGHUNANDAN</t>
  </si>
  <si>
    <t>raghunandandasiga@gmail.com</t>
  </si>
  <si>
    <t>Plot no.12, Soujanya colony, Bowenpally, Secunderabad</t>
  </si>
  <si>
    <t>191FA04374</t>
  </si>
  <si>
    <t>DORNADULA SAI THANEESH</t>
  </si>
  <si>
    <t>saitanish45@gmail.com</t>
  </si>
  <si>
    <t>FF02,Sai Krishna Apartments,6/13A,Brodipet,Guntur</t>
  </si>
  <si>
    <t>191FA04375</t>
  </si>
  <si>
    <t>DULLA SRINIVAS</t>
  </si>
  <si>
    <t>dullasrinivas205@gmail.com</t>
  </si>
  <si>
    <t>veeranayakuni palem, chebrolu mandal, Guntur district</t>
  </si>
  <si>
    <t>191FA04376</t>
  </si>
  <si>
    <t>ELAPROLU RANI PRATHYUSHA</t>
  </si>
  <si>
    <t>raniprathyusha9.7@gmail,com</t>
  </si>
  <si>
    <t>Patchalatadiparru, Near ponnur</t>
  </si>
  <si>
    <t>IBM,TCS</t>
  </si>
  <si>
    <t>191FA04377</t>
  </si>
  <si>
    <t>GARIKAPATI JHANSI</t>
  </si>
  <si>
    <t>jhanu1803@gmail.com</t>
  </si>
  <si>
    <t>siri clinic road,pedapalakaluru, guntur</t>
  </si>
  <si>
    <t>191FA04378</t>
  </si>
  <si>
    <t>GOLLAPUDI HEMAVALLI</t>
  </si>
  <si>
    <t>hemagollapudi2001@gmail.com</t>
  </si>
  <si>
    <t>1-163, Nagulapadu, pedanandipadu,Guntur-522235</t>
  </si>
  <si>
    <t>191FA04379</t>
  </si>
  <si>
    <t>GOTTIPATI PRAGNASAI</t>
  </si>
  <si>
    <t>gpragnasai@gmail.com</t>
  </si>
  <si>
    <t>flat no: 308,UV Residency, Stambalagaruvu, Guntur,522006</t>
  </si>
  <si>
    <t>Focus Edumatics, Sutherland</t>
  </si>
  <si>
    <t>191FA04380</t>
  </si>
  <si>
    <t>GRANDHE JAYANTH</t>
  </si>
  <si>
    <t>jayanth.grandhe@gmail.com</t>
  </si>
  <si>
    <t>191FA04381</t>
  </si>
  <si>
    <t>GURAJALA KRISHNA VAMSI</t>
  </si>
  <si>
    <t>gurajalakrishnavamsi456@gmail.com</t>
  </si>
  <si>
    <t>1-37-21/1A, Nazarpet, anugolu vari street, Sankavari kotla bazar, Tenali,522201</t>
  </si>
  <si>
    <t>none</t>
  </si>
  <si>
    <t>191FA04382</t>
  </si>
  <si>
    <t>HRUSHITHA MARELLA</t>
  </si>
  <si>
    <t>hrushithachoudhary@gmail.com</t>
  </si>
  <si>
    <t>Flat No.307, RamaKrishna Towers,Vidyanagar 1st line, Guntur.</t>
  </si>
  <si>
    <t>191FA04383</t>
  </si>
  <si>
    <t>ILLA SAI SRI AKHILESH</t>
  </si>
  <si>
    <t>illa.akhilesh@gmail.com</t>
  </si>
  <si>
    <t>flat no.205/G.V.S heights/Singh Nagar/vijayawada,pin:520015</t>
  </si>
  <si>
    <t>TCS, Legato health technologies</t>
  </si>
  <si>
    <t>191FA04384</t>
  </si>
  <si>
    <t>JAMPANI PRIYANKA</t>
  </si>
  <si>
    <t>jampanipriyanka24@gmail.com</t>
  </si>
  <si>
    <t>15-26,Kanagala,Cherukupalli(Mandal),Guntur District,Pin:522259</t>
  </si>
  <si>
    <t>191FA04385</t>
  </si>
  <si>
    <t>KALYAN VIKASH KANDE</t>
  </si>
  <si>
    <t>Kalyanvikashkande8@gmail.com</t>
  </si>
  <si>
    <t>3-2-106, Vidyanagar extension, Balaji Nagar, Ponnur, Guntur dt, AP, 522124</t>
  </si>
  <si>
    <t>191FA04387</t>
  </si>
  <si>
    <t>KOSURI VENKATA SESHA NARASIMHA RAJAN</t>
  </si>
  <si>
    <t>kosurirajan@gmail.com</t>
  </si>
  <si>
    <t>Flat No:- 108 Vanamas Bommarillu apartment Ipd colony sangadigunta Guntur 522003 AP</t>
  </si>
  <si>
    <t>Legato Health Technologies</t>
  </si>
  <si>
    <t>191FA04388</t>
  </si>
  <si>
    <t>MAMILLAPALLI CHANDRA LEKHA</t>
  </si>
  <si>
    <t>mclekha2711@gmail.com</t>
  </si>
  <si>
    <t>Door no:203, meena little appartments, ponnur, 522124</t>
  </si>
  <si>
    <t>Delta Tech</t>
  </si>
  <si>
    <t>191FA04389</t>
  </si>
  <si>
    <t>MANDADAPU VIJAYA LAKSHMI</t>
  </si>
  <si>
    <t>vijjimandadapu@gmail.com</t>
  </si>
  <si>
    <t>123-14-500,Mukunda residency,Taraka rama nagar 1st line,SVN Colony,Guntur</t>
  </si>
  <si>
    <t>191FA04390</t>
  </si>
  <si>
    <t>MANGINA GEETIKA VAISHNAVI</t>
  </si>
  <si>
    <t>vaishnavi.mangina4@gmail.com</t>
  </si>
  <si>
    <t>Door no:402, Lucky homes appartments, Sitanagar, Guntur, 522001.</t>
  </si>
  <si>
    <t>191FA04392</t>
  </si>
  <si>
    <t>MEDAPATI JESLINA SONALI</t>
  </si>
  <si>
    <t>jeslinasonali1@gmail.com</t>
  </si>
  <si>
    <t>Plot no:- 106 Lakshmi Gardens Johrapuram road Kurnool 518002 AP</t>
  </si>
  <si>
    <t>191FA04393</t>
  </si>
  <si>
    <t>MEKALA BABY NAGA VENKATA UTTARA</t>
  </si>
  <si>
    <t>uttarachoudary@gmail.com</t>
  </si>
  <si>
    <t>9-31, Chandarlapdu,Krishna District (521182)</t>
  </si>
  <si>
    <t>191FA04394</t>
  </si>
  <si>
    <t>MUKKAPATI NAGAVASU</t>
  </si>
  <si>
    <t>nagavasu10@gmail.com</t>
  </si>
  <si>
    <t>2-12 Garikapadu,Guntur(D) Bollapalle (M). Pin 522614</t>
  </si>
  <si>
    <t>191FA04395</t>
  </si>
  <si>
    <t>MULAKALAPALLI GEETHA</t>
  </si>
  <si>
    <t>geethachoudary113@gmail.com</t>
  </si>
  <si>
    <t>2-80,Thotaravulapadu,Chandarlapadu Mandal-521183, Krishna district</t>
  </si>
  <si>
    <t>191FA04396</t>
  </si>
  <si>
    <t>MUPPARAJU VIVEK</t>
  </si>
  <si>
    <t>vivek.mupparaju47@gmail.com</t>
  </si>
  <si>
    <t>1-4-949/1,LBS Nagar, Backside of Sri Sai Baba temple, Bodhan(503185), Nizamabad, Telangana</t>
  </si>
  <si>
    <t>191FA04397</t>
  </si>
  <si>
    <t>MUTUKUNDU LAKSHMI VENKATA CHARAN REDDY</t>
  </si>
  <si>
    <t>charanreddy4vr@gmail.com</t>
  </si>
  <si>
    <t>5-10,c/o V.Sriramula Reddy, manne vari street, kolluru,Bapatla district</t>
  </si>
  <si>
    <t>191FA04398</t>
  </si>
  <si>
    <t>NAGABOYANA DIVYA</t>
  </si>
  <si>
    <t>divyanagaboyana2001@gmail.com</t>
  </si>
  <si>
    <t>Dronadula (v),martur mandal,Bapatla district</t>
  </si>
  <si>
    <t>191FA04399</t>
  </si>
  <si>
    <t>NALLABOTHU GOPI KRISHNA</t>
  </si>
  <si>
    <t>nkrishna9801@gmail.com</t>
  </si>
  <si>
    <t>1-210,Dhulipalla(V),sattenapalli (M.D), Guntur (Dist)-522403</t>
  </si>
  <si>
    <t>191FA04401</t>
  </si>
  <si>
    <t>NOOKA YASWANTH</t>
  </si>
  <si>
    <t>191fa04401@gmail.com</t>
  </si>
  <si>
    <t>11-63-43/1, brahmin street , one town ,vijaywada -520001</t>
  </si>
  <si>
    <t>191FA04403</t>
  </si>
  <si>
    <t>PALLA VENKATESH</t>
  </si>
  <si>
    <t>191fa04403@gmail.com</t>
  </si>
  <si>
    <t>7-180/3 Anandapeta,police station road,Rentachintala,pin:522421</t>
  </si>
  <si>
    <t>191FA04405</t>
  </si>
  <si>
    <t>PARUCHURI SHREYA</t>
  </si>
  <si>
    <t>shreyaparuchuri1422@gmail.com</t>
  </si>
  <si>
    <t>8-77,kothapallivari veedhi, Amarthaluru (522325), bapatla district</t>
  </si>
  <si>
    <t>191FA04406</t>
  </si>
  <si>
    <t>PATAN TAJUDDIN</t>
  </si>
  <si>
    <t>patantajuddin96@gmail.com</t>
  </si>
  <si>
    <t>191FA04407</t>
  </si>
  <si>
    <t>PENUMATCHA LAKSHMIPATHI RAJU</t>
  </si>
  <si>
    <t>lakshmipathiraju6881@gmail.com</t>
  </si>
  <si>
    <t>2-80,mainroad,2nd street,manthenavaripalem,pittlavanipalem mandal,bapatla district</t>
  </si>
  <si>
    <t>191FA04409</t>
  </si>
  <si>
    <t>POTHINENI SRINIVASA RAO</t>
  </si>
  <si>
    <t>pothinenisrinu14@gmail.com</t>
  </si>
  <si>
    <t>5-103A,muvva vari Street, ganapavaram, Nadendla mandal ,522619,guntur district</t>
  </si>
  <si>
    <t>All sec</t>
  </si>
  <si>
    <t>191FA04410</t>
  </si>
  <si>
    <t>PRASADAM LIKITH KUMAR</t>
  </si>
  <si>
    <t>likithlucky1719@gmail.com</t>
  </si>
  <si>
    <t>1-156, davuluru Nagaraju palem, thumuluru (post), kollipara (MD), Guntur (Dist), Tenali -522304</t>
  </si>
  <si>
    <t>191FA04411</t>
  </si>
  <si>
    <t>PUVVADA MADHURI</t>
  </si>
  <si>
    <t>puvvadamadhuri2001@gmail.com</t>
  </si>
  <si>
    <t>My homes, flat no:201, Brundavan Gardens, opp Oxford school back gate,Guntur- 522007</t>
  </si>
  <si>
    <t>AllSec,Focus edumatics</t>
  </si>
  <si>
    <t>191FA04414</t>
  </si>
  <si>
    <t>191FA04414@gmail.com</t>
  </si>
  <si>
    <t>7-6887b, Back side of PKR JR College, Karlapalem (MD, Post), Bapatla (Dist), 522111</t>
  </si>
  <si>
    <t>TCS, Focus Edumetics</t>
  </si>
  <si>
    <t>191FA04415</t>
  </si>
  <si>
    <t>SHAIK TEJ MUNNISA BEGUM</t>
  </si>
  <si>
    <t>tejmbshaik15@gmail.com</t>
  </si>
  <si>
    <t>nandulapet near ekalavya statue, teacher's colony, Tenali 522201,guntur district</t>
  </si>
  <si>
    <t>191FA04416</t>
  </si>
  <si>
    <t>SOMEPALLI PRASHANTHI</t>
  </si>
  <si>
    <t>prashanthi.somepalli@gmail.com</t>
  </si>
  <si>
    <t>1-131,near siva Latham,thatapudi,Chilakaluripeta,palnadu dist,522626</t>
  </si>
  <si>
    <t>191FA04417</t>
  </si>
  <si>
    <t>SUNKARA MANASA</t>
  </si>
  <si>
    <t>manasasunkara2002@gmail.com</t>
  </si>
  <si>
    <t>beside manasa tailors lalupuram Guntur 522017</t>
  </si>
  <si>
    <t>191FA04418</t>
  </si>
  <si>
    <t>TALLURI SRIDHAR</t>
  </si>
  <si>
    <t>sridhar.chowdary2409@gmail.com</t>
  </si>
  <si>
    <t>2-47,Mangapuram Camp, Pedda agraharam,piduguralla,guntur-522437</t>
  </si>
  <si>
    <t>191FA04419</t>
  </si>
  <si>
    <t>TELUGU SAGAR PAVAN KALYAN</t>
  </si>
  <si>
    <t>tsagarpkalyan@gmail.com</t>
  </si>
  <si>
    <t>Satyanarayana street 3rd cross road old guntur guntur</t>
  </si>
  <si>
    <t>191FA04420</t>
  </si>
  <si>
    <t>UPPALAPATI MOHAN SAI</t>
  </si>
  <si>
    <t>uppalapatimohan02@gmail.com</t>
  </si>
  <si>
    <t>26-38-94,14th lane,A.T.Agraharam,Guntur-522004</t>
  </si>
  <si>
    <t>191FA04421</t>
  </si>
  <si>
    <t>AMATHI ANUDEEPA</t>
  </si>
  <si>
    <t>anudeepaamathi@gmail.com</t>
  </si>
  <si>
    <t>Paladugu, Medikonduru (M), Guntur (D)</t>
  </si>
  <si>
    <t>191FA04422</t>
  </si>
  <si>
    <t>ANNAPAREDDY GOPI CHANDRA SHEKAR REDDY</t>
  </si>
  <si>
    <t>chandureddy2313@gmail.com</t>
  </si>
  <si>
    <t>6-207, Chaganti Vari Palem,
  522408, Guntur, India</t>
  </si>
  <si>
    <t>191FA04423</t>
  </si>
  <si>
    <t>ARIKATLA ANITHA</t>
  </si>
  <si>
    <t>arikatlaanitha4423@gmail.com</t>
  </si>
  <si>
    <t>D/N:4-78,Pondugala, Amaravati (M), Palnadu(Dt)</t>
  </si>
  <si>
    <t>Allsec, Concentrix</t>
  </si>
  <si>
    <t>191FA04424</t>
  </si>
  <si>
    <t>AVULA PRATHYUSHA REDDY</t>
  </si>
  <si>
    <t>reddyprathyusha7733@gmail.com</t>
  </si>
  <si>
    <t>1-81 kothapalli macherla mandal guntur Dt 522426</t>
  </si>
  <si>
    <t>191FA04425</t>
  </si>
  <si>
    <t>BADIREDDY UDAYKIRAN</t>
  </si>
  <si>
    <t>udaykiran3831@gmail.com</t>
  </si>
  <si>
    <t>rajahmundry,korkonda road.</t>
  </si>
  <si>
    <t>BENGULURU</t>
  </si>
  <si>
    <t>191FA04426</t>
  </si>
  <si>
    <t>BAGAM LAHARI</t>
  </si>
  <si>
    <t>laharichowdary567@gmail.com</t>
  </si>
  <si>
    <t>Sri Sri nagar line, back side mro office Manuguru ,TS,570117</t>
  </si>
  <si>
    <t>191FA04427</t>
  </si>
  <si>
    <t>BARU SRI SAI CHARITHA</t>
  </si>
  <si>
    <t>191fa04427@gmail.com</t>
  </si>
  <si>
    <t>8-145a/201,Ravuri complex 1 ,CM road ,Raithupeta,Nandigama,NTR District ,Andrapradesh,521185</t>
  </si>
  <si>
    <t>191FA04428</t>
  </si>
  <si>
    <t>BAYYAVARAPU UMESH</t>
  </si>
  <si>
    <t>191FA04428@gmail.com</t>
  </si>
  <si>
    <t>1-19,Timber Depot,Macharla Road,piduguralla, palnadu district.</t>
  </si>
  <si>
    <t>HCL-Infra</t>
  </si>
  <si>
    <t>191FA04429</t>
  </si>
  <si>
    <t>BOLLIMUNTHA HIMAJA</t>
  </si>
  <si>
    <t>bollimunthahimaja1656@gmail.com</t>
  </si>
  <si>
    <t>H.no:1-127, Chadalawada,Vemuru(m),Bapatla(Dt), Andhrapradesh,522301</t>
  </si>
  <si>
    <t>191FA04430</t>
  </si>
  <si>
    <t>CHANDRAGIRI USHA SREE SARANYA</t>
  </si>
  <si>
    <t>saranyachandragiri09@gmail.com</t>
  </si>
  <si>
    <t>19-14-196/A old rajarajeswari peta,main road vijayawada krishna district -520001</t>
  </si>
  <si>
    <t>Bengaluru</t>
  </si>
  <si>
    <t>Lambton</t>
  </si>
  <si>
    <t>191FA04431</t>
  </si>
  <si>
    <t>CHAPPIDI AVINASH CHOWDARY</t>
  </si>
  <si>
    <t>191FA04431@gmail.com</t>
  </si>
  <si>
    <t>0-81,ADDANKI,PRAKASAM,A.P,523201</t>
  </si>
  <si>
    <t>191FA04432</t>
  </si>
  <si>
    <t>CHEBROLU AJAY</t>
  </si>
  <si>
    <t>chebrolunani9849@gmail.com</t>
  </si>
  <si>
    <t>Badrachalam.Telengana</t>
  </si>
  <si>
    <t>Acmegrade and focus edumatic</t>
  </si>
  <si>
    <t>benguluru</t>
  </si>
  <si>
    <t>191FA04433</t>
  </si>
  <si>
    <t>CHENNAM PRASADBABU</t>
  </si>
  <si>
    <t>prasadbabuchennam334@gmail.com</t>
  </si>
  <si>
    <t>Barampeta,Back of Enugullabazar Narasaraopeta-522601,D.no_2-8-17/23</t>
  </si>
  <si>
    <t>191FA04434</t>
  </si>
  <si>
    <t>CHUNDURI LEELA MANOHAR</t>
  </si>
  <si>
    <t>leelamanohar2108@gmail.com</t>
  </si>
  <si>
    <t>Dno:1-131,Karumanchi, Guntur , Andhrapradesh-522646</t>
  </si>
  <si>
    <t>191FA04436</t>
  </si>
  <si>
    <t>GADDAM SRIKANTH</t>
  </si>
  <si>
    <t>sreegaddam319@gmail.com</t>
  </si>
  <si>
    <t>1-389,Atmakur,ulavapadu.A.P,523292</t>
  </si>
  <si>
    <t>191FA04437</t>
  </si>
  <si>
    <t>GADDIPATI DEVENDRA KUMAR</t>
  </si>
  <si>
    <t>dk0760755@gmail.com</t>
  </si>
  <si>
    <t>3-119,Near SBI Bank,Gudavalli,Guntur Dt</t>
  </si>
  <si>
    <t>191FA04438</t>
  </si>
  <si>
    <t>GADE MEENAKSHI PRIYA</t>
  </si>
  <si>
    <t>meenakshipriya01@gmail.com</t>
  </si>
  <si>
    <t>4-15-33, Bharatpeta 6/3, Near Ambedkar Statue, Amaravati Road, Guntur-522002 , Andhra Pradesh</t>
  </si>
  <si>
    <t>191FA04439</t>
  </si>
  <si>
    <t>GADIPUDI AKHILA</t>
  </si>
  <si>
    <t>akhilagadipudiak@gmail.com</t>
  </si>
  <si>
    <t>peda nemalipuri rajupalem mandal guntur district Andhra Pradesh</t>
  </si>
  <si>
    <t>191FA04440</t>
  </si>
  <si>
    <t>GOTTIPATI DHANUSH CHOUDARY</t>
  </si>
  <si>
    <t>dhanushchoudary6@gmail.com</t>
  </si>
  <si>
    <t>11-31-10/c , CHATLAVARI STREET, KAVALI, NELLORE DISTRICT</t>
  </si>
  <si>
    <t>191FA04441</t>
  </si>
  <si>
    <t>GUJJULA VASANTH KUMAR REDDY</t>
  </si>
  <si>
    <t>vasanthreddy3003@gmail.com</t>
  </si>
  <si>
    <t>7th line redla bazar, SangadiGunta,Guntur</t>
  </si>
  <si>
    <t>191FA04442</t>
  </si>
  <si>
    <t>GUNDA MURARI VENKATA</t>
  </si>
  <si>
    <t>murari.gunda.1@gmail.com</t>
  </si>
  <si>
    <t>1-11-10, sing road , nazerpet, tenali guntur dr</t>
  </si>
  <si>
    <t>191FA04443</t>
  </si>
  <si>
    <t>HARSHITH VENKATARAGHAVA VUTUKURI</t>
  </si>
  <si>
    <t>harshithvutukuri@gmail.com</t>
  </si>
  <si>
    <t>8-9-124, 2nd Line Nehru Nagar, Guntur, Andhrapradesh</t>
  </si>
  <si>
    <t>191FA04444</t>
  </si>
  <si>
    <t>JAHNAVICHOWDARY.MUPPARAJU</t>
  </si>
  <si>
    <t>mupparajujahnavichowdary2002@gmail.com</t>
  </si>
  <si>
    <t>12-1-37,Near Kalari Hospital,Pandurangapet,Tenali,Guntur(Dist)-522202</t>
  </si>
  <si>
    <t>191FA04445</t>
  </si>
  <si>
    <t>JILLEPALLI SAI CHARAN</t>
  </si>
  <si>
    <t>saicharan0409@gmail.com</t>
  </si>
  <si>
    <t>20-5-445,Mutyala Reddy nagar 8th line,sri anjaneya residency ,Guntur- andhrapradesh-522007</t>
  </si>
  <si>
    <t>focus</t>
  </si>
  <si>
    <t>191FA04446</t>
  </si>
  <si>
    <t>KAMANABOINA PUSHPA</t>
  </si>
  <si>
    <t>kamanaboinapushpa8802@gmail.com</t>
  </si>
  <si>
    <t>2-486/A,21st ward,old town,macherla,Guntur(dist)-522426</t>
  </si>
  <si>
    <t>191FA04447</t>
  </si>
  <si>
    <t>KANAPARTHI NAGA POOJITHA</t>
  </si>
  <si>
    <t>kanaparthinagapoojitha2001@gmail.com</t>
  </si>
  <si>
    <t>25-6-7/1,front of Veera anjanya swamy temple beside nagarjuna diabetes hospital line 3rd house , ponnur</t>
  </si>
  <si>
    <t>acmegarde</t>
  </si>
  <si>
    <t>bengaluru</t>
  </si>
  <si>
    <t>191FA04448</t>
  </si>
  <si>
    <t>KAPU NAVYA SREE</t>
  </si>
  <si>
    <t>navyasrikapu@gmail.com</t>
  </si>
  <si>
    <t>5-2-3,indira gandhi road,sattenapalle,palnadu district</t>
  </si>
  <si>
    <t>acmegrade</t>
  </si>
  <si>
    <t>191FA04449</t>
  </si>
  <si>
    <t>KARANAM HEMA</t>
  </si>
  <si>
    <t>hemakaranam160@gmail.com</t>
  </si>
  <si>
    <t>2-178 near anjaneyaswamy temple main road Kondamanjuluru,JPanguluru(M),Bapatla(Dist)-523261</t>
  </si>
  <si>
    <t>191FA04450</t>
  </si>
  <si>
    <t>KATRAGADDA UMASRI</t>
  </si>
  <si>
    <t>umasrikatragadda2001@gmail.com</t>
  </si>
  <si>
    <t>8-56/1,munusubgari street,opp sbi ,perecherla,Guntur-522005</t>
  </si>
  <si>
    <t>191FA04451</t>
  </si>
  <si>
    <t>KOLLI ESWAR TEJA</t>
  </si>
  <si>
    <t>191fa04451@gmail.com</t>
  </si>
  <si>
    <t>1-45/2,near ramayalam,surepalli, Eluru (dist) -521207</t>
  </si>
  <si>
    <t>congnizant,TCS</t>
  </si>
  <si>
    <t>191FA04452</t>
  </si>
  <si>
    <t>KONDA SUPRAJA VANI</t>
  </si>
  <si>
    <t>suprajaredie500@gmail.com</t>
  </si>
  <si>
    <t>15-18-132 ,Maruthi nagar 2nd line near manihotel center ,old guntur,guntur-522001</t>
  </si>
  <si>
    <t>191FA04453</t>
  </si>
  <si>
    <t>KOTA GNANA NIKHILA</t>
  </si>
  <si>
    <t>gnananikhila@gmail.com</t>
  </si>
  <si>
    <t>4-49,Keshava madaswami temple,Peravali,522261</t>
  </si>
  <si>
    <t>191FA04454</t>
  </si>
  <si>
    <t>KOTA HARSHINI</t>
  </si>
  <si>
    <t>harshinikrishna1409@gmail.com</t>
  </si>
  <si>
    <t>Reddy Nagar 1st line, Vinukonda, Andhrapradesh</t>
  </si>
  <si>
    <t>TCS,legato</t>
  </si>
  <si>
    <t>191FA04455</t>
  </si>
  <si>
    <t>KOTHA BHAGYA LAKSHMI</t>
  </si>
  <si>
    <t>bannukotha01@gmail.com</t>
  </si>
  <si>
    <t>Near akshara concept school piduguralla, Andhra Pradesh</t>
  </si>
  <si>
    <t>CGI, Acmegrade, Focus Edumatics</t>
  </si>
  <si>
    <t>191FA04456</t>
  </si>
  <si>
    <t>KURNELLA SAI SASANK</t>
  </si>
  <si>
    <t>sasankkurnella315@gmail.com</t>
  </si>
  <si>
    <t>8-496, Bhargavapeta, Mangalagiri, Andhra Pradesh,522503</t>
  </si>
  <si>
    <t>191FA04457</t>
  </si>
  <si>
    <t>MADDULA CHETANA</t>
  </si>
  <si>
    <t>chethanamaddula@gmail.com</t>
  </si>
  <si>
    <t>1-8-32,kothapeta, basinepalle, bestawaripeta mandal, praksam district, cumbum, andhrapradesh</t>
  </si>
  <si>
    <t>hcl, CGI, acmegrade, focus edumatics</t>
  </si>
  <si>
    <t>191FA04458</t>
  </si>
  <si>
    <t>MADHAMANCHI NIKITHA</t>
  </si>
  <si>
    <t>nikithamadamanchi20@gmail.com</t>
  </si>
  <si>
    <t>29-1481, Vidya Nagar 4th line, kothapeta, vinukonda</t>
  </si>
  <si>
    <t>191FA04459</t>
  </si>
  <si>
    <t>MAKINENI GIREESH</t>
  </si>
  <si>
    <t>gireeshmakineni@gmail.com</t>
  </si>
  <si>
    <t>5-118, Abbineniguntapalem, pedanandipadu (MD),Guntur(Dt)</t>
  </si>
  <si>
    <t>191FA04460</t>
  </si>
  <si>
    <t>MALASANI MANJU SRI</t>
  </si>
  <si>
    <t>malasanimanjusri@gmail.com</t>
  </si>
  <si>
    <t>Flat 401 Maruthi enclave ,opp to kendriya vidyalaya model town 11 lane housing board colony bhagya nagar 4 lane , Ongole Prakasam district Andhra Pradesh</t>
  </si>
  <si>
    <t>Tcs,PwC</t>
  </si>
  <si>
    <t>191FA04463</t>
  </si>
  <si>
    <t>MANYAM TEJA</t>
  </si>
  <si>
    <t>tejamanyam555@gmail.com</t>
  </si>
  <si>
    <t>rajiv Gandhi nagar 6th line, guntur</t>
  </si>
  <si>
    <t>191FA04464</t>
  </si>
  <si>
    <t>MARURI SIVA RAMALINGA REDDY</t>
  </si>
  <si>
    <t>sivamaruri083@gmail.com</t>
  </si>
  <si>
    <t>7-5, Chagantivaripalem, Muppalla, Palnadu, Andhra Pradesh, 522408</t>
  </si>
  <si>
    <t>Concetrix</t>
  </si>
  <si>
    <t>191FA04465</t>
  </si>
  <si>
    <t>MUVVA PRATAP KUMAR</t>
  </si>
  <si>
    <t>muvvapratapkumar@gmail.com</t>
  </si>
  <si>
    <t>22-7-238,pandaripuram 5th line,near kfc,522007</t>
  </si>
  <si>
    <t>191FA04467</t>
  </si>
  <si>
    <t>NARISETTY HARSHITHA</t>
  </si>
  <si>
    <t>narisetty10@gmail.com</t>
  </si>
  <si>
    <t>6-25A, Ravipadu, Narasaraopet, Guntur -522603</t>
  </si>
  <si>
    <t>191FA04468</t>
  </si>
  <si>
    <t>PATHAN DADA KHAN</t>
  </si>
  <si>
    <t>dadakhan1912@gmail.com</t>
  </si>
  <si>
    <t>3-71, Masjid Bazar, Davuluru, Kollipara Mandal - 522304</t>
  </si>
  <si>
    <t>191FA04469</t>
  </si>
  <si>
    <t>PATHAN FASIHA FATHIMA</t>
  </si>
  <si>
    <t>fasihafathima0507@gmail.com</t>
  </si>
  <si>
    <t>16-107 near urdu primary school, Telaprolu, Tenali -522202</t>
  </si>
  <si>
    <t>191FA04470</t>
  </si>
  <si>
    <t>PELLURI SIVA GOPI</t>
  </si>
  <si>
    <t>pellurisivagopi999@gmail.com</t>
  </si>
  <si>
    <t>11-39,Gollapallem, Chebrolu -522212</t>
  </si>
  <si>
    <t>191FA04471</t>
  </si>
  <si>
    <t>PINNELLI PHANI MAHESH</t>
  </si>
  <si>
    <t>phanimahesh2001@gmail.com</t>
  </si>
  <si>
    <t>210 Green Tower Appartment Macherla Palnadu Andhra Pradesh</t>
  </si>
  <si>
    <t>191FA04472</t>
  </si>
  <si>
    <t>SAILESH PULUKURI</t>
  </si>
  <si>
    <t>saileshpulukuri.740@gmail.com</t>
  </si>
  <si>
    <t>2-22,pulipadu near Vinayaka temple,gurazala mandal,palnadu district</t>
  </si>
  <si>
    <t>191FA04473</t>
  </si>
  <si>
    <t>SAYED BAJI</t>
  </si>
  <si>
    <t>sayedbaji22@gmail.com</t>
  </si>
  <si>
    <t>28-859/25 jalalpet, Machilipatnam, krishna, (AP) -521001</t>
  </si>
  <si>
    <t>191FA04474</t>
  </si>
  <si>
    <t>SHAIK AFZAL HUSSAIN</t>
  </si>
  <si>
    <t>afzalgtr@gmail.com</t>
  </si>
  <si>
    <t>4-61, Hussain street, vadlamudi, 522213</t>
  </si>
  <si>
    <t>191FA04476</t>
  </si>
  <si>
    <t>SOMAROUTHU SAI DURGA</t>
  </si>
  <si>
    <t>ssdurga2001@gmail.com</t>
  </si>
  <si>
    <t>D.no:2-36-18/4A,flat no:301 ,venkateswara plaza,janda chettu road,Nandul pet,Tenali</t>
  </si>
  <si>
    <t>TCS,Wabtec</t>
  </si>
  <si>
    <t>Hyderabad,Banglore</t>
  </si>
  <si>
    <t>191FA04477</t>
  </si>
  <si>
    <t>SUGGULA DHEERAJ</t>
  </si>
  <si>
    <t>sugguladheeraj@gmail.com</t>
  </si>
  <si>
    <t>Sri Lakshmi Srinivasa Apartments FLAT NO:301,Kollur,Bapatla Dist,A.P 522324</t>
  </si>
  <si>
    <t>Trying for drives</t>
  </si>
  <si>
    <t>191FA04478</t>
  </si>
  <si>
    <t>SUHA NARMEEN</t>
  </si>
  <si>
    <t>suhanarmeen2001@gmail.com</t>
  </si>
  <si>
    <t>Dr No:2/7/24, Flat No:005, 1st Floor, Balaji Towers, Near Kaviraja Park Road, Nandulapet, Tenali - 522201</t>
  </si>
  <si>
    <t>Try To Get a Job</t>
  </si>
  <si>
    <t>191FA04479</t>
  </si>
  <si>
    <t>SUNDU SRIKARTHIK</t>
  </si>
  <si>
    <t>srikarthiksundu@gmail.com</t>
  </si>
  <si>
    <t>120-4-142,1st line ST colony, Peda palakaluru , Guntur - 522009</t>
  </si>
  <si>
    <t>191FA04480</t>
  </si>
  <si>
    <t>SURE SAINATH</t>
  </si>
  <si>
    <t>sainathsure123@gmail.com</t>
  </si>
  <si>
    <t>2-200a mainroad yerragondapalem prakasam dst,523327</t>
  </si>
  <si>
    <t>191FA04481</t>
  </si>
  <si>
    <t>AMUDALA PALLI VAMSHI KRISHNA</t>
  </si>
  <si>
    <t>vamshi2581vlsv@gmail.com</t>
  </si>
  <si>
    <t>hno:- 1-23-269/2 ,plot no 345 ,Telecom colony , Secunderabad, Telangana ,500015</t>
  </si>
  <si>
    <t>191FA04483</t>
  </si>
  <si>
    <t>APPASANI REVANTH</t>
  </si>
  <si>
    <t>revanth.appasani2301@gmail.com</t>
  </si>
  <si>
    <t>2-202,rangabomma center ,Takkellapadu guntur, 522509</t>
  </si>
  <si>
    <t>191FA04484</t>
  </si>
  <si>
    <t>BALISETTI GOPI KRISHNA</t>
  </si>
  <si>
    <t>gk.balisetti1@gmail.com</t>
  </si>
  <si>
    <t>8-72/1, Sangam Jagarlamudi Village,Tenali mandal</t>
  </si>
  <si>
    <t>191FA04485</t>
  </si>
  <si>
    <t>BHARGAV KONERU</t>
  </si>
  <si>
    <t>bhargakoneru@gmail.com</t>
  </si>
  <si>
    <t>Plot No:-103, 21-6-8,Harihara Prasad Plaza
 Ramalingeswarpet,Tenali
 TENALI, ANDHRA PRADESH 522201
 India</t>
  </si>
  <si>
    <t>191FA04487</t>
  </si>
  <si>
    <t>BURRAMUKKU SAMUEL KIRAN REDDY</t>
  </si>
  <si>
    <t>samuelkiranreddy1000@gmail.com</t>
  </si>
  <si>
    <t>2-177,kaza,Mangalagiri(mnd),Guntur(dst)</t>
  </si>
  <si>
    <t>9490554722-</t>
  </si>
  <si>
    <t>191FA04488</t>
  </si>
  <si>
    <t>BURRI.MOUNIKA</t>
  </si>
  <si>
    <t>mounikaburri14@gmail.com</t>
  </si>
  <si>
    <t>Srinivasrao thota 11th line, Guntur</t>
  </si>
  <si>
    <t>191FA04489</t>
  </si>
  <si>
    <t>CHAVA PRASANTH</t>
  </si>
  <si>
    <t>prasanthchchowdary@gmail.com</t>
  </si>
  <si>
    <t>Andukur,Krosur(md),Guntur(dt)</t>
  </si>
  <si>
    <t>191FA04491</t>
  </si>
  <si>
    <t>CHILUKOTI MOUNIKA</t>
  </si>
  <si>
    <t>mounikachilukoti17@gmail.com</t>
  </si>
  <si>
    <t>19-3-20, Bhavanarushi Nagar, kothepeta, Sattenapalli, palnadu district</t>
  </si>
  <si>
    <t>191FA04492</t>
  </si>
  <si>
    <t>CHITTINENI.MEGHANA</t>
  </si>
  <si>
    <t>meghanachittineni08@gmail.com</t>
  </si>
  <si>
    <t>1-61,near high school,veerannapalem,parchur mandal,bapatla district</t>
  </si>
  <si>
    <t>191FA04493</t>
  </si>
  <si>
    <t>CHODEM MANASA</t>
  </si>
  <si>
    <t>manasareddy0982@gmail.com</t>
  </si>
  <si>
    <t>D-no:4-49/1,near sai baba temple ,gayamvaripalem,ponnur</t>
  </si>
  <si>
    <t>191FA04495</t>
  </si>
  <si>
    <t>DEVARASETTY KRISHNA SAI</t>
  </si>
  <si>
    <t>dvssairam1999@gmail.com</t>
  </si>
  <si>
    <t>Ravindra nagar 3rd line,guntur,522006</t>
  </si>
  <si>
    <t>191FA04496</t>
  </si>
  <si>
    <t>GADDAM BHUVAN KUMAR</t>
  </si>
  <si>
    <t>bhu1bk212@gmail.com</t>
  </si>
  <si>
    <t>Chalapathi street,kothapetha, Rayachoty,Kadapa dist</t>
  </si>
  <si>
    <t>191FA04497</t>
  </si>
  <si>
    <t>GADIPARTHI AKASH</t>
  </si>
  <si>
    <t>akashg96046@gmail.com</t>
  </si>
  <si>
    <t>Vikas nagar 0 line, Guntur</t>
  </si>
  <si>
    <t>191FA04498</t>
  </si>
  <si>
    <t>GANIPISETTY ESWAR VEERA SEKHAR</t>
  </si>
  <si>
    <t>eswarganipisetty@gmail.com</t>
  </si>
  <si>
    <t>1-125,Vellaluru, Ponnur (Md), Guntur (Dt),522212</t>
  </si>
  <si>
    <t>TCS Ninja</t>
  </si>
  <si>
    <t>191FA04500</t>
  </si>
  <si>
    <t>GURRAM NIRANJAN KUMAR</t>
  </si>
  <si>
    <t>niranjankumarg07@gmail.com</t>
  </si>
  <si>
    <t>6-130, Guttavaripalem, pedapulivarru, Bhattiprolu (md), Guntur (dt),522257</t>
  </si>
  <si>
    <t>TCS ninja, Focus edumatics</t>
  </si>
  <si>
    <t>191FA04501</t>
  </si>
  <si>
    <t>JAMPA MONIKA LAKSHMI SAI SOWMYA</t>
  </si>
  <si>
    <t>sowmyajampa501@gmail.com</t>
  </si>
  <si>
    <t>21-13-90D, Madhuranagar, Vijaywada, Krishna -520011</t>
  </si>
  <si>
    <t>191FA04502</t>
  </si>
  <si>
    <t>JASWITHA VELAMURI</t>
  </si>
  <si>
    <t>jaswithavelamuri@gmail.com</t>
  </si>
  <si>
    <t>1-104/2a, Vidyanagar 5th line, mulaguntapadu, singarayakonda,523101, Prakasam district</t>
  </si>
  <si>
    <t>TCS Digital,Focus Edumatics</t>
  </si>
  <si>
    <t>191FA04503</t>
  </si>
  <si>
    <t>JAVVADI VINAY GOPAL</t>
  </si>
  <si>
    <t>vinaygopal527@gmail.com</t>
  </si>
  <si>
    <t>8-107,kotha veedhi, Viravada, pithapuram mandal, kakinada district, Andhra Pradesh,533450</t>
  </si>
  <si>
    <t>191FA04504</t>
  </si>
  <si>
    <t>JAYASREE NALLURI</t>
  </si>
  <si>
    <t>jayasreenalluri8@gmail.com</t>
  </si>
  <si>
    <t>1-58, kondepadu, prathipadu mandal, guntur district</t>
  </si>
  <si>
    <t>191FA04505</t>
  </si>
  <si>
    <t>KAKANI VAISHNAVI</t>
  </si>
  <si>
    <t>vaishnavikakani2002@gmail.com</t>
  </si>
  <si>
    <t>9-119,Radham Bazaar,Prathipadu,Guntur(Dist),Andhra Pradesh-522019</t>
  </si>
  <si>
    <t>191FA04506</t>
  </si>
  <si>
    <t>KALAKONDA ANILCHANDU</t>
  </si>
  <si>
    <t>anilkalakonda123@gmail.com</t>
  </si>
  <si>
    <t>1-12-83/3,bangla road,ponnur-522124</t>
  </si>
  <si>
    <t>Allsec</t>
  </si>
  <si>
    <t>191FA04507</t>
  </si>
  <si>
    <t>KANCHARLA SANDEEP</t>
  </si>
  <si>
    <t>sandeepkancharla74@gmail.com</t>
  </si>
  <si>
    <t>4-157,near Hanuman temple,tenali-kolluru road,Guntur -522324</t>
  </si>
  <si>
    <t>191FA04508</t>
  </si>
  <si>
    <t>KAVURU LOHIT</t>
  </si>
  <si>
    <t>lohitkavuru14@gmail.com</t>
  </si>
  <si>
    <t>10-19,Doddapaneni vari Street, Valiveru, 522211</t>
  </si>
  <si>
    <t>191FA04509</t>
  </si>
  <si>
    <t>KAVYAREDDY ALLAM</t>
  </si>
  <si>
    <t>abhignatinku999@gmail.com</t>
  </si>
  <si>
    <t>4-99,75 tyallur,pedakurapadu mandal, palnadu district</t>
  </si>
  <si>
    <t>191FA04511</t>
  </si>
  <si>
    <t>KORITALA ABHINAV CHOWDARY</t>
  </si>
  <si>
    <t>abhinavkoritala@gmail.com</t>
  </si>
  <si>
    <t>407- Lalith homes, Chilakaluripet, Guntur(Dt).</t>
  </si>
  <si>
    <t>TCS, Focus Edumatics</t>
  </si>
  <si>
    <t>191FA04512</t>
  </si>
  <si>
    <t>KOTHAPALLI VISWA PRAKASH</t>
  </si>
  <si>
    <t>viswaprakashk@gmail.com</t>
  </si>
  <si>
    <t>20/700-145, viswabrahmin colony, lakshmanaraopuram, Machilipatnam-521002</t>
  </si>
  <si>
    <t>191FA04513</t>
  </si>
  <si>
    <t>KUSAMPUDI SUJATHA</t>
  </si>
  <si>
    <t>kusampudisujatha@gmail.com</t>
  </si>
  <si>
    <t>4-1, khajipalem, opposite yennadamma thalli temple,522329</t>
  </si>
  <si>
    <t>Cognizant, Focus Edumatics</t>
  </si>
  <si>
    <t>191FA04514</t>
  </si>
  <si>
    <t>MEKAPOTHULA MOHAN SAI SRUJAN</t>
  </si>
  <si>
    <t>mohan.saisrujan4@gmail.com</t>
  </si>
  <si>
    <t>28-90, Bose road, chilakaluripet H/O purushota patnam,Chilakaluripet,Guntur,Andhra Pradesh.</t>
  </si>
  <si>
    <t>TCS Digital</t>
  </si>
  <si>
    <t>191FA04515</t>
  </si>
  <si>
    <t>MOKSHITA SRI SAI GADDIPATI</t>
  </si>
  <si>
    <t>sgaddipati185@gmail.com</t>
  </si>
  <si>
    <t>2-52/1 Pyaparru Guntur Andhra Pradesh - 522341</t>
  </si>
  <si>
    <t>191FA04516</t>
  </si>
  <si>
    <t>MORAMPUDI VRAJA CHAND</t>
  </si>
  <si>
    <t>mvrajchand@gmail.com</t>
  </si>
  <si>
    <t>Kcp Siddhartha school quarters door no-104 ,Kanuru,Vijayawada</t>
  </si>
  <si>
    <t>TCS Digital, Focus Edumatics</t>
  </si>
  <si>
    <t>191FA04517</t>
  </si>
  <si>
    <t>MUKKALA JASWANTH</t>
  </si>
  <si>
    <t>jassu1405@gmail.com</t>
  </si>
  <si>
    <t>1-60,Ravipadu, Guntur-522015</t>
  </si>
  <si>
    <t>191FA04518</t>
  </si>
  <si>
    <t>MULLURI PRASANNANJANEYULU</t>
  </si>
  <si>
    <t>prasannanjaneyulu2001@gmail.com</t>
  </si>
  <si>
    <t>1-23, doddarappadu village, maddipadu mandal, Prakasam dist, pin 523211</t>
  </si>
  <si>
    <t>191FA04519</t>
  </si>
  <si>
    <t>MUMMADI NANDINI</t>
  </si>
  <si>
    <t>nandinimummadi3@gmail.com</t>
  </si>
  <si>
    <t>Flat no:402,Padmaja towers,Housing board colony extension,Kundula road, Guntur-522004</t>
  </si>
  <si>
    <t>Accenture,L&amp;T,Focus Edumatics</t>
  </si>
  <si>
    <t>191FA04520</t>
  </si>
  <si>
    <t>MUNAMAKULA LAKSHMI NARAYANA</t>
  </si>
  <si>
    <t>narayana77020@gmail.com</t>
  </si>
  <si>
    <t>3-121, main road Obulesunipalle, durgi mandal</t>
  </si>
  <si>
    <t>try to get job</t>
  </si>
  <si>
    <t>191FA04523</t>
  </si>
  <si>
    <t>NARNE SREE ARAVIND</t>
  </si>
  <si>
    <t>sreearavindnarne@gmail.com</t>
  </si>
  <si>
    <t>Venkateswara nagar 2nd line</t>
  </si>
  <si>
    <t>191FA04524</t>
  </si>
  <si>
    <t>NAVYA JADA</t>
  </si>
  <si>
    <t>navyajada.0207@gmail.com</t>
  </si>
  <si>
    <t>16-19-5 Near Anjenaya Swamy Temple,Main Road,Old Guntur,Guntur 522001</t>
  </si>
  <si>
    <t>Cognizant,HCL</t>
  </si>
  <si>
    <t>191FA04525</t>
  </si>
  <si>
    <t>NUNNA SAI DIVYA</t>
  </si>
  <si>
    <t>saidivya4525@gmail.com</t>
  </si>
  <si>
    <t>1-1-9,beside municipal office , vyshanvi nagar,ponnur</t>
  </si>
  <si>
    <t>191FA04526</t>
  </si>
  <si>
    <t>P KARTHIK REDDY</t>
  </si>
  <si>
    <t>karthikreddy32290@gmail.com</t>
  </si>
  <si>
    <t>3/35-B,Tamirisa,Nandivada(MD),Krishna(DT), Andhrapradesh</t>
  </si>
  <si>
    <t>191FA04527</t>
  </si>
  <si>
    <t>PAMULAPATI SAI KIRAN REDDY</t>
  </si>
  <si>
    <t>saikiranreddy4527@gmail.com</t>
  </si>
  <si>
    <t>2-6,near ysr statue,pedanandipadu mandal,guntur district,</t>
  </si>
  <si>
    <t>191FA04528</t>
  </si>
  <si>
    <t>PARUCHURI LIKITHA</t>
  </si>
  <si>
    <t>likithachowdary07@gmail.com</t>
  </si>
  <si>
    <t>5-23/1,Madanpalle Camp,Makloor, Nizamabad</t>
  </si>
  <si>
    <t>191FA04529</t>
  </si>
  <si>
    <t>POTHANA RAGA SANTHI SREE</t>
  </si>
  <si>
    <t>shanthishann888@gmail.com</t>
  </si>
  <si>
    <t>Beside narasimha swamy temple,Guduru Mandal,Guduru,Krishna District</t>
  </si>
  <si>
    <t>TCS Ninja,Focus Edumatics</t>
  </si>
  <si>
    <t>191FA04530</t>
  </si>
  <si>
    <t>POTNURU SAIKUMAR</t>
  </si>
  <si>
    <t>saikpotnuru@gmail.com</t>
  </si>
  <si>
    <t>mill khurigam,kashingar dist, odisha state</t>
  </si>
  <si>
    <t>191FA04532</t>
  </si>
  <si>
    <t>SANAGAPALLI AASITHA VENKATA LAKSHMI</t>
  </si>
  <si>
    <t>aasithasanagapalli@gmail.com</t>
  </si>
  <si>
    <t>28-12-495 6/21 brodipet guntur 522002</t>
  </si>
  <si>
    <t>Keus, TCS</t>
  </si>
  <si>
    <t>191FA04533</t>
  </si>
  <si>
    <t>SANDHYA RANI SURAPANENI</t>
  </si>
  <si>
    <t>sandhyasurapaneni28@gmail.com</t>
  </si>
  <si>
    <t>7-17-540,Gopala krishnaih colony 2nd lane, Guntur,</t>
  </si>
  <si>
    <t>Concentrix,Focusedumatics</t>
  </si>
  <si>
    <t>191FA04535</t>
  </si>
  <si>
    <t>SHAIK REHANA PARVEEN</t>
  </si>
  <si>
    <t>rehanask1712@gmail.com</t>
  </si>
  <si>
    <t>Sri Nandaki Nivas apartment, Flat no:304, Annapurna Nagar 5th line, Gorantla, Guntur. 522034</t>
  </si>
  <si>
    <t>TCS, Accenture, Focus Edumatics</t>
  </si>
  <si>
    <t>191FA04536</t>
  </si>
  <si>
    <t>SHAIK RISHIYA</t>
  </si>
  <si>
    <t>skrishiya@gmail.com</t>
  </si>
  <si>
    <t>84-27-2309/3, Srinivasaraopet 11th line, 60ft road, Guntur, 522003</t>
  </si>
  <si>
    <t>TCS, Accenture, IBM</t>
  </si>
  <si>
    <t>191FA04537</t>
  </si>
  <si>
    <t>SRAVANI KANCHETI</t>
  </si>
  <si>
    <t>sravanikancheti2001@gmail.com</t>
  </si>
  <si>
    <t>4-11-27,Naidupet 2nd lane, amaravati road, guntur</t>
  </si>
  <si>
    <t>TCS, focus edumatics</t>
  </si>
  <si>
    <t>191FA04538</t>
  </si>
  <si>
    <t>SUSHMA PATI</t>
  </si>
  <si>
    <t>patisushma.2001@gmail.com</t>
  </si>
  <si>
    <t>1- 18,chowdavaram,Guntur rural Mandal, 522019</t>
  </si>
  <si>
    <t>TCS,Focus edumatic</t>
  </si>
  <si>
    <t>191FA04539</t>
  </si>
  <si>
    <t>TAMIRISA VISHNU VARDHAN</t>
  </si>
  <si>
    <t>vishnuvardhantamirisa2002@gmail.com</t>
  </si>
  <si>
    <t>4-54-123. venu gopala swamy temple ithanagar tenali</t>
  </si>
  <si>
    <t>Tcs, Infosys focus edumatics</t>
  </si>
  <si>
    <t>191FA04540</t>
  </si>
  <si>
    <t>TATINENI VAISHNAVI</t>
  </si>
  <si>
    <t>tatinenivaishnavi12@gmail.com</t>
  </si>
  <si>
    <t>Tenali-522201,JayaPrakash Nagar,5-23-68</t>
  </si>
  <si>
    <t>CTS,Acmegrade</t>
  </si>
  <si>
    <t>191FA04541</t>
  </si>
  <si>
    <t>TADIVAKA VAMSI KRISHNA</t>
  </si>
  <si>
    <t>tvk2626@gmail.com</t>
  </si>
  <si>
    <t>Ramalingaswera Peta,tenali</t>
  </si>
  <si>
    <t>191FA04542</t>
  </si>
  <si>
    <t>THIPPARTHI PAVANI SUDHA</t>
  </si>
  <si>
    <t>191fa04542@gmail.com</t>
  </si>
  <si>
    <t>D.no-59p STBL colony near Mallikarjuna school,gannavaram</t>
  </si>
  <si>
    <t>Deltax,TCS</t>
  </si>
  <si>
    <t>191FA04544</t>
  </si>
  <si>
    <t>TIYYAGURA TEJASWI</t>
  </si>
  <si>
    <t>tejaswireddy2244@gmail.com</t>
  </si>
  <si>
    <t>flat no.506 Royal residency apartments near Veera bhadra swamy temple nallapadu guntur</t>
  </si>
  <si>
    <t>191FA04545</t>
  </si>
  <si>
    <t>TONDAPI SAI HARIKA</t>
  </si>
  <si>
    <t>tondapisaiharika2002@gmail.com</t>
  </si>
  <si>
    <t>Dr:29-1626/2 Vidyanagar 0th line,kothapeta near st hostel,vinukonda mandal palnadu district 522647</t>
  </si>
  <si>
    <t>St Louis university</t>
  </si>
  <si>
    <t>191FA04546</t>
  </si>
  <si>
    <t>UNNAM LAKSHMI MADHURI</t>
  </si>
  <si>
    <t>lakshmimadhuri1403@gmail.com</t>
  </si>
  <si>
    <t>kakumaanu vaari thota 5th line, dr no:7-11-204, guntur</t>
  </si>
  <si>
    <t>191FA04547</t>
  </si>
  <si>
    <t>V SASIDHAR REDDY</t>
  </si>
  <si>
    <t>sasidharreddy921@gmail.com</t>
  </si>
  <si>
    <t>flat-104,subodaya apartment,sai nagar colony,kr palli</t>
  </si>
  <si>
    <t>191FA04548</t>
  </si>
  <si>
    <t>VADLAMUDI KALPANA</t>
  </si>
  <si>
    <t>kalpanachowdary259@gmail.com</t>
  </si>
  <si>
    <t>D.no:1-191, Balemarru, Krosuru (Mandal), Guntur (Dist), Andhrapradesh</t>
  </si>
  <si>
    <t>191FA04549</t>
  </si>
  <si>
    <t>VASAVI LAKSHMI ADDEPALLI</t>
  </si>
  <si>
    <t>vasaviaddepalli2002@gmail.com</t>
  </si>
  <si>
    <t>D.no 117-1-8, opp to MBTS Govt polytechnic college, nallapadu, Guntur 522005</t>
  </si>
  <si>
    <t>191FA04550</t>
  </si>
  <si>
    <t>VATTIKUTI SAI NIHITHA</t>
  </si>
  <si>
    <t>sainihitha2002@gmail.com</t>
  </si>
  <si>
    <t>D.NO 5-23-5G,Jaya prakash Nagar,Tenali-522201</t>
  </si>
  <si>
    <t>191FA04551</t>
  </si>
  <si>
    <t>VEERA VISHNU VINAYAK</t>
  </si>
  <si>
    <t>vishnuveera2002@gmail.com</t>
  </si>
  <si>
    <t>D.NO 18-14/6,MDS Residency,Vidhyanagar,Eluru,534001</t>
  </si>
  <si>
    <t>191FA04552</t>
  </si>
  <si>
    <t>VEERAPANENI GOPI CHAND</t>
  </si>
  <si>
    <t>chanduveerapaneni619@gmail.com</t>
  </si>
  <si>
    <t>2-1-197, Ashok nagar,opp:Lic office,Manuguru,Bhadradri kothagudem dist,Telangana</t>
  </si>
  <si>
    <t>191FA04553</t>
  </si>
  <si>
    <t>VEERLAPATI NAGADEEPTHI</t>
  </si>
  <si>
    <t>veerlapatideepthishetty02@gmail.com</t>
  </si>
  <si>
    <t>1787/1,Hanumapeta,Miryalaguda, Nalgonda,Telangana-508207</t>
  </si>
  <si>
    <t>191FA04555</t>
  </si>
  <si>
    <t>VINTHA MADHUSUDHANA REDDY</t>
  </si>
  <si>
    <t>191fa04555@gmail.com</t>
  </si>
  <si>
    <t>5-168,Vijayawada (Nunna),cheruvu center Library road pin-521212</t>
  </si>
  <si>
    <t>191FA04556</t>
  </si>
  <si>
    <t>VINUTHNA RAVIPATI</t>
  </si>
  <si>
    <t>vinuthunaravipati29@gmail.com</t>
  </si>
  <si>
    <t>Tf1 essel homes sriram nagar 6th lane,amravati road,Guntur</t>
  </si>
  <si>
    <t>191FA04557</t>
  </si>
  <si>
    <t>VISHNUMOLAKALA MOUNIKA</t>
  </si>
  <si>
    <t>vishnumolakalamounika@gmail.com</t>
  </si>
  <si>
    <t>Flat no 401 namithas fort panchavati colony, Manikonda, Hyderabad, Telangana-500089</t>
  </si>
  <si>
    <t>Tcs, Carelon</t>
  </si>
  <si>
    <t>191FA04559</t>
  </si>
  <si>
    <t>Y SAI GOKUL SAAVEER</t>
  </si>
  <si>
    <t>saaveery2002@gmail.com</t>
  </si>
  <si>
    <t>Dno 2-37-16/3,Adapavari street,Gandhi Nagar,Tenali,522201</t>
  </si>
  <si>
    <t>191FA04561</t>
  </si>
  <si>
    <t>MEKA GNANA SIVANI</t>
  </si>
  <si>
    <t>sivanikyungsoo1293@gmail.com</t>
  </si>
  <si>
    <t>Kurapati's Enclave, Salem Nagar, Narasaraopet</t>
  </si>
  <si>
    <t>191FA04562</t>
  </si>
  <si>
    <t>JASHTI SUMITHA CHOWDARY</t>
  </si>
  <si>
    <t>sumithachowdary55@gmail.com</t>
  </si>
  <si>
    <t>Nagarajupalli center,Martur</t>
  </si>
  <si>
    <t>191FA04564</t>
  </si>
  <si>
    <t>NALLA TEJASWI</t>
  </si>
  <si>
    <t>nalla.tejaswi@gmail.com</t>
  </si>
  <si>
    <t>D.no:6-214/2,opp HDFC Bank,Tiruvuru, Andhra Pradesh pin code:521235</t>
  </si>
  <si>
    <t>191FA04565</t>
  </si>
  <si>
    <t>GELLA NAVEEN KUMAR GUPTHA</t>
  </si>
  <si>
    <t>gellanaveen02@gmail.com</t>
  </si>
  <si>
    <t>H.no:11-57,Mangapuram(vil), Nelakondapalli(man),Khammam(dist),Telangana state pin:507169</t>
  </si>
  <si>
    <t>191FA04567</t>
  </si>
  <si>
    <t>THOTA N VENKATA LAXMI SRAVYA</t>
  </si>
  <si>
    <t>thotasravya9@gmail.com</t>
  </si>
  <si>
    <t>1-5-87/2/3 Mandalapalli, dammapeta mandal,Bhadradri kothagudem, Telangana 507306</t>
  </si>
  <si>
    <t>191FA04568</t>
  </si>
  <si>
    <t>GUDAPATI SUPRAJA</t>
  </si>
  <si>
    <t>suprajas1379@gmail.com</t>
  </si>
  <si>
    <t>18-31-22, Mantri vari Street, Sangadigunta, Guntur-522004.</t>
  </si>
  <si>
    <t>CGI, CTS</t>
  </si>
  <si>
    <t>191FA04569</t>
  </si>
  <si>
    <t>VADRANAM LAKSHMI PRAVALLIKA</t>
  </si>
  <si>
    <t>lakshmipravallikav@gmail.com</t>
  </si>
  <si>
    <t>vaddimukala</t>
  </si>
  <si>
    <t>191FA04570</t>
  </si>
  <si>
    <t>KURUGANTI PRIYANKA</t>
  </si>
  <si>
    <t>priyankareddykuruganti@gmail.com</t>
  </si>
  <si>
    <t>likitha arcade -202, prakash Nagar, narasaraopet, Guntur district</t>
  </si>
  <si>
    <t>191FA04571</t>
  </si>
  <si>
    <t>CHINNALA SNEHITH</t>
  </si>
  <si>
    <t>chinnala1234@gmail.com</t>
  </si>
  <si>
    <t>19-21-111/7,markendeya colony,godavarikhani,ramagundam,karimnagar,telangana,505209</t>
  </si>
  <si>
    <t>191FA04572</t>
  </si>
  <si>
    <t>DULLA GOWRI NAGA TEJASWINI YADAV</t>
  </si>
  <si>
    <t>dulla.tejaswini@gmail.com</t>
  </si>
  <si>
    <t>8-38/1 Zanda chettu Street erukalapudi, Tenali ,522306</t>
  </si>
  <si>
    <t>TCS , Accenture</t>
  </si>
  <si>
    <t>191FA04573</t>
  </si>
  <si>
    <t>VUKANTI SRI NAGA CHANDRIKA</t>
  </si>
  <si>
    <t>srinagachandrika4@gmail.com</t>
  </si>
  <si>
    <t>10-14-12,prabhalavari street,near venkateswara temple,Repalle,Guntur,Andhrapradesh, 522265</t>
  </si>
  <si>
    <t>191FA04574</t>
  </si>
  <si>
    <t>ACHUTHA VENKATA SAI VIVEK</t>
  </si>
  <si>
    <t>saivivekachutha096@gmail.com</t>
  </si>
  <si>
    <t>Ragraharam Patnam Bazar 7th lane Guntur</t>
  </si>
  <si>
    <t>191FA04575</t>
  </si>
  <si>
    <t>HUKUM DEVAL</t>
  </si>
  <si>
    <t>devalhukum@gmail.com</t>
  </si>
  <si>
    <t>mohala:-Niyay,P.O:- Muradabad, P.S:-Agrer, Sasaram, Rohtas, Bihar 82113</t>
  </si>
  <si>
    <t>191FA04576</t>
  </si>
  <si>
    <t>TAMMA VISWANATH GOWTAM REDDY</t>
  </si>
  <si>
    <t>gowtamr59@gmail.com</t>
  </si>
  <si>
    <t>22-38B, K B palem,kollipara(M),Guntur(D),Andhra Pradesh-522304</t>
  </si>
  <si>
    <t>191FA04577</t>
  </si>
  <si>
    <t>GANESH VAIBHAV REDDY THUMU</t>
  </si>
  <si>
    <t>ganesh23299@gmail.com</t>
  </si>
  <si>
    <t>1-61A, Beside post office main road,Tallur mandal ,Tallur, Prakasam dist 523264</t>
  </si>
  <si>
    <t>TCS, Wabtec</t>
  </si>
  <si>
    <t>191FA04579</t>
  </si>
  <si>
    <t>PULI SHINEE</t>
  </si>
  <si>
    <t>shinypuli2002@gmail.com</t>
  </si>
  <si>
    <t>C-2-137,venkatapuram,G.konduru, Krishna</t>
  </si>
  <si>
    <t>191FA04581</t>
  </si>
  <si>
    <t>AMAN KUMAR</t>
  </si>
  <si>
    <t>amankr2929@gmail.com</t>
  </si>
  <si>
    <t>pachna road, chandani chowk, kanu tola, ward no.-17 Lakhisarai, bihar, 811311</t>
  </si>
  <si>
    <t>Tcs, Focus Edumatics</t>
  </si>
  <si>
    <t>191FA04582</t>
  </si>
  <si>
    <t>ANKIT SUMAN</t>
  </si>
  <si>
    <t>ankitsuman13@gmail.com</t>
  </si>
  <si>
    <t>In front of Malti hospital in street Pakri Chowk Arrah, Bhojpur,Bihar,802301</t>
  </si>
  <si>
    <t>191FA04583</t>
  </si>
  <si>
    <t>KOTA YASASWI SAI LAKSHMI</t>
  </si>
  <si>
    <t>yasaswikota123@gmail.com</t>
  </si>
  <si>
    <t>6-1,boddurai center, ravela, guntur</t>
  </si>
  <si>
    <t>191FA04584</t>
  </si>
  <si>
    <t>RAMKRISHNA MAHTO</t>
  </si>
  <si>
    <t>rkraj10300@gmail.com</t>
  </si>
  <si>
    <t>AT-udhava(bara),P.O+P.S-Laukaha.dist-Madhubani,Bihar,847421</t>
  </si>
  <si>
    <t>191FA04585</t>
  </si>
  <si>
    <t>ABHAY KUMAR</t>
  </si>
  <si>
    <t>abhay7004513807@gmail.com</t>
  </si>
  <si>
    <t>Bengalore</t>
  </si>
  <si>
    <t>191FA04586</t>
  </si>
  <si>
    <t>AJAY KUMAR</t>
  </si>
  <si>
    <t>ajaykmrssap418@gmail.com</t>
  </si>
  <si>
    <t>Bazarsamiti Patna, Bihar-800006</t>
  </si>
  <si>
    <t>CTS, Acmegrade</t>
  </si>
  <si>
    <t>191FA04587</t>
  </si>
  <si>
    <t>MODEPALLI BRAHMATEJA</t>
  </si>
  <si>
    <t>brahmatej2952002@gmail.com</t>
  </si>
  <si>
    <t>1-56,Kalavalla, v v palem(M) Prakasam district,Andhra pradesh</t>
  </si>
  <si>
    <t>191FA04588</t>
  </si>
  <si>
    <t>JONNALA DHARANI</t>
  </si>
  <si>
    <t>dharanijonnala3@gmail.com</t>
  </si>
  <si>
    <t>D.No:10-121,South center, Namburu,Guntur-522508</t>
  </si>
  <si>
    <t>191FA04589</t>
  </si>
  <si>
    <t>DOKKU POOJITHA</t>
  </si>
  <si>
    <t>dokkupoojitha2507@gmail.com</t>
  </si>
  <si>
    <t>8-24/1, opposite panchayat road, Peteru, Guntur district 522265</t>
  </si>
  <si>
    <t>work from home</t>
  </si>
  <si>
    <t>191FA04590</t>
  </si>
  <si>
    <t>ABHISHEK ANAND</t>
  </si>
  <si>
    <t>abhishekanand15oct2000@gmail.com</t>
  </si>
  <si>
    <t>VILL:-Dedour,PO+PS:-Bakhitiyarpur, Ward No:-10 , District:-Patna, Pin Code:-803212 , State:-Bihar</t>
  </si>
  <si>
    <t>191FA04591</t>
  </si>
  <si>
    <t>KURMALA GNANA CHAITANYA KUMAR</t>
  </si>
  <si>
    <t>kurmalachaitanya19@gmail.com</t>
  </si>
  <si>
    <t>15-18-14-2, Side line of TMB Bank, Munthavari center, Chirala, Prakasam - 523155, AP</t>
  </si>
  <si>
    <t>Latentview</t>
  </si>
  <si>
    <t>191FA04592</t>
  </si>
  <si>
    <t>POTTI VENKATA VIJAYA SAI RAGHURAM</t>
  </si>
  <si>
    <t>raghuram.potti@gmail.com</t>
  </si>
  <si>
    <t>12-8,Deenamma Dibba,Kothapeta, Chirala -523155</t>
  </si>
  <si>
    <t>191FA04593</t>
  </si>
  <si>
    <t>MANTHENA LAKSHMI HARIKA</t>
  </si>
  <si>
    <t>harikamanthena79@gmail.com</t>
  </si>
  <si>
    <t>3-273, khajipalem,bapatla-522329</t>
  </si>
  <si>
    <t>191FA04594</t>
  </si>
  <si>
    <t>GADDE SAMBASIVARAO</t>
  </si>
  <si>
    <t>sivagadde12@gmail.com</t>
  </si>
  <si>
    <t>15-2-59 ,old bus stand, sattenapalli, Guntur district, Andhra Pradesh</t>
  </si>
  <si>
    <t>191FA04595</t>
  </si>
  <si>
    <t>KSHITIJ</t>
  </si>
  <si>
    <t>skshitij540@gmail.com</t>
  </si>
  <si>
    <t>Road No.5 Teacher's Colony, Near Shanti Market , Transport Nagar, Kumhrar, Patna, Bihar- 800026</t>
  </si>
  <si>
    <t>191fa04597</t>
  </si>
  <si>
    <t>THOTAKURA VINODKUMAR</t>
  </si>
  <si>
    <t>vinodkumarthotakura2112@gmail.com</t>
  </si>
  <si>
    <t>1-115, lingannapalem,wyra,khammam,Telangana-507165</t>
  </si>
  <si>
    <t>191fa04598</t>
  </si>
  <si>
    <t>KODALI TEJA MANIKANTA</t>
  </si>
  <si>
    <t>tejamanikanta.k@gmail.com</t>
  </si>
  <si>
    <t>8-131,Mantripalem,Nagaram,Guntur,AP-522262</t>
  </si>
  <si>
    <t>191fa04599</t>
  </si>
  <si>
    <t>VAJRALA RUDRA SAI SASANK REDDY</t>
  </si>
  <si>
    <t>rudrasaiv@gmail.com</t>
  </si>
  <si>
    <t>Flat No.301 Charishma Residency C R Colony 1st lane Chilakaluripet 522616</t>
  </si>
  <si>
    <t>TCS,Accenture,Latentview</t>
  </si>
  <si>
    <t>191FA04601</t>
  </si>
  <si>
    <t>HARIYAPUREDDY KARTHIK REDDY</t>
  </si>
  <si>
    <t>hkreddy_7@yahoo.com</t>
  </si>
  <si>
    <t>Flat No:111 Victory Apartments Ym Palli Kadapa,516004</t>
  </si>
  <si>
    <t>201LA04001</t>
  </si>
  <si>
    <t>ATTALURI NAVEEN KUMAR</t>
  </si>
  <si>
    <t>naveenkumarattaluri9999@gmaip.com</t>
  </si>
  <si>
    <t>2-18/1,Chimalamarri(v),Nakarikallu(m),guntur(d).</t>
  </si>
  <si>
    <t>191fa04425</t>
  </si>
  <si>
    <t>B.Uday Kiran</t>
  </si>
  <si>
    <t>191FA04580</t>
  </si>
  <si>
    <t>SATISH KUMAR KAMAT</t>
  </si>
  <si>
    <t>191fa04580@gmail.com</t>
  </si>
  <si>
    <t>Harari-baskhora, supail bihar 847452</t>
  </si>
  <si>
    <t>#ERROR!</t>
  </si>
  <si>
    <t>email</t>
  </si>
  <si>
    <t>StudentMobile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</si>
</sst>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8">
    <font>
      <sz val="11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u/>
      <sz val="10"/>
      <color rgb="FF0000FF"/>
      <name val="Verdana"/>
      <family val="2"/>
    </font>
    <font>
      <u/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u/>
      <sz val="10"/>
      <color rgb="FF0000FF"/>
      <name val="Verdana"/>
      <family val="2"/>
    </font>
    <font>
      <u/>
      <sz val="10"/>
      <color rgb="FF000000"/>
      <name val="Verdana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u/>
      <sz val="10"/>
      <color rgb="FF000000"/>
      <name val="Verdana"/>
      <family val="2"/>
    </font>
    <font>
      <u/>
      <sz val="10"/>
      <color rgb="FF000000"/>
      <name val="Verdana"/>
      <family val="2"/>
    </font>
    <font>
      <u/>
      <sz val="10"/>
      <color rgb="FF000000"/>
      <name val="Verdana"/>
      <family val="2"/>
    </font>
    <font>
      <u/>
      <sz val="10"/>
      <color rgb="FF0000FF"/>
      <name val="Verdana"/>
      <family val="2"/>
    </font>
    <font>
      <u/>
      <sz val="10"/>
      <color rgb="FF0000FF"/>
      <name val="Verdana"/>
      <family val="2"/>
    </font>
    <font>
      <u/>
      <sz val="10"/>
      <color rgb="FF000000"/>
      <name val="Verdana"/>
      <family val="2"/>
    </font>
    <font>
      <u/>
      <sz val="10"/>
      <color rgb="FF0000FF"/>
      <name val="Verdana"/>
      <family val="2"/>
    </font>
    <font>
      <u/>
      <sz val="10"/>
      <color rgb="FF0000FF"/>
      <name val="Arial"/>
      <family val="2"/>
    </font>
    <font>
      <sz val="10"/>
      <color rgb="FF000000"/>
      <name val="Calibri"/>
      <family val="2"/>
    </font>
    <font>
      <u/>
      <sz val="10"/>
      <color rgb="FF000000"/>
      <name val="Verdana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东文宋体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800000"/>
      <name val="东文宋体"/>
    </font>
    <font>
      <sz val="11"/>
      <color rgb="FF800000"/>
      <name val="Calibri"/>
      <family val="2"/>
    </font>
    <font>
      <b/>
      <sz val="12"/>
      <color rgb="FF000000"/>
      <name val="&quot;Times New Roman&quot;"/>
    </font>
    <font>
      <sz val="11"/>
      <color rgb="FF000000"/>
      <name val="Calibri"/>
      <family val="2"/>
      <scheme val="minor"/>
    </font>
    <font>
      <sz val="11"/>
      <color rgb="FF000000"/>
      <name val="&quot;Times New Roman&quot;"/>
    </font>
    <font>
      <u/>
      <sz val="11"/>
      <color rgb="FF000000"/>
      <name val="&quot;Times New Roman&quot;"/>
    </font>
    <font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1"/>
      <color rgb="FF000000"/>
      <name val="&quot;\&quot;\\\&quot;Times New Roman\\\&quot;\&quot;&quot;"/>
    </font>
    <font>
      <b/>
      <sz val="12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u/>
      <sz val="12"/>
      <color rgb="FF000000"/>
      <name val="Calibri"/>
      <family val="2"/>
    </font>
    <font>
      <sz val="12"/>
      <color rgb="FF000000"/>
      <name val="Roboto"/>
    </font>
    <font>
      <b/>
      <sz val="10"/>
      <color theme="1"/>
      <name val="SimSun"/>
    </font>
    <font>
      <sz val="10"/>
      <color theme="1"/>
      <name val="SimSun"/>
    </font>
    <font>
      <sz val="9"/>
      <color rgb="FF000000"/>
      <name val="Arial"/>
      <family val="2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8"/>
      <color theme="1"/>
      <name val="Cambria"/>
      <family val="1"/>
    </font>
    <font>
      <b/>
      <sz val="11"/>
      <color rgb="FF000000"/>
      <name val="Cambria"/>
      <family val="1"/>
    </font>
    <font>
      <b/>
      <sz val="11"/>
      <color rgb="FF666666"/>
      <name val="Cambria"/>
      <family val="1"/>
    </font>
    <font>
      <b/>
      <sz val="11"/>
      <color rgb="FF000000"/>
      <name val="&quot;Times New Roman&quot;"/>
    </font>
    <font>
      <u/>
      <sz val="11"/>
      <color rgb="FF000000"/>
      <name val="&quot;Times New Roman&quot;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&quot;\&quot;Times New Roman\&quot;&quot;"/>
    </font>
    <font>
      <sz val="11"/>
      <color rgb="FFFF0000"/>
      <name val="Arial"/>
      <family val="2"/>
    </font>
    <font>
      <b/>
      <sz val="11"/>
      <color rgb="FF000000"/>
      <name val="&quot;\&quot;Times New Roman\&quot;&quot;"/>
    </font>
    <font>
      <b/>
      <sz val="11"/>
      <color rgb="FFFF0000"/>
      <name val="Arial"/>
      <family val="2"/>
    </font>
    <font>
      <sz val="11"/>
      <color rgb="FF000000"/>
      <name val="Cambria"/>
      <family val="1"/>
    </font>
    <font>
      <sz val="11"/>
      <color rgb="FF000000"/>
      <name val="Caladea"/>
    </font>
    <font>
      <sz val="13"/>
      <color rgb="FF333333"/>
      <name val="Consolas"/>
      <family val="3"/>
    </font>
    <font>
      <b/>
      <sz val="8"/>
      <color rgb="FF000000"/>
      <name val="Arial"/>
      <family val="2"/>
    </font>
    <font>
      <sz val="11"/>
      <color rgb="FF000000"/>
      <name val="&quot;Times New Roman&quot;"/>
    </font>
    <font>
      <sz val="11"/>
      <color rgb="FF555555"/>
      <name val="Roboto"/>
    </font>
    <font>
      <sz val="11"/>
      <color rgb="FF000000"/>
      <name val="Roboto"/>
    </font>
    <font>
      <sz val="9"/>
      <color rgb="FF1F1F1F"/>
      <name val="&quot;\&quot;Google Sans\&quot;&quot;"/>
    </font>
    <font>
      <b/>
      <i/>
      <u/>
      <sz val="11"/>
      <color rgb="FF000000"/>
      <name val="Arial"/>
      <family val="2"/>
    </font>
    <font>
      <sz val="11"/>
      <color rgb="FF5F6368"/>
      <name val="Roboto"/>
    </font>
    <font>
      <u/>
      <sz val="11"/>
      <color rgb="FF1155CC"/>
      <name val="Arial"/>
      <family val="2"/>
    </font>
    <font>
      <u/>
      <sz val="11"/>
      <color rgb="FF1155CC"/>
      <name val="Arial"/>
      <family val="2"/>
    </font>
    <font>
      <b/>
      <sz val="11"/>
      <color rgb="FF434343"/>
      <name val="Arial"/>
      <family val="2"/>
    </font>
    <font>
      <b/>
      <sz val="14"/>
      <color rgb="FF000000"/>
      <name val="Calibri"/>
      <family val="2"/>
    </font>
    <font>
      <b/>
      <sz val="10"/>
      <color rgb="FF3366FF"/>
      <name val="宋体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D6DCE4"/>
        <bgColor rgb="FFD6DCE4"/>
      </patternFill>
    </fill>
    <fill>
      <patternFill patternType="solid">
        <fgColor rgb="FFF9EEB9"/>
        <bgColor rgb="FFF9EEB9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0" fontId="4" fillId="0" borderId="3" xfId="0" applyFont="1" applyBorder="1"/>
    <xf numFmtId="0" fontId="4" fillId="0" borderId="0" xfId="0" applyFont="1"/>
    <xf numFmtId="0" fontId="2" fillId="0" borderId="2" xfId="0" applyFont="1" applyBorder="1" applyAlignment="1">
      <alignment horizontal="center"/>
    </xf>
    <xf numFmtId="0" fontId="5" fillId="0" borderId="4" xfId="0" applyFont="1" applyBorder="1" applyAlignment="1">
      <alignment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/>
    <xf numFmtId="0" fontId="6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7" fillId="0" borderId="2" xfId="0" applyFont="1" applyBorder="1" applyAlignment="1">
      <alignment wrapText="1"/>
    </xf>
    <xf numFmtId="0" fontId="8" fillId="0" borderId="0" xfId="0" applyFont="1"/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11" fillId="2" borderId="2" xfId="0" applyFont="1" applyFill="1" applyBorder="1"/>
    <xf numFmtId="0" fontId="12" fillId="2" borderId="2" xfId="0" applyFont="1" applyFill="1" applyBorder="1"/>
    <xf numFmtId="0" fontId="5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15" fillId="2" borderId="2" xfId="0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0" fontId="17" fillId="2" borderId="14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/>
    </xf>
    <xf numFmtId="0" fontId="19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21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23" fillId="0" borderId="0" xfId="0" applyFont="1"/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6" xfId="0" applyFont="1" applyBorder="1"/>
    <xf numFmtId="0" fontId="25" fillId="0" borderId="2" xfId="0" applyFont="1" applyBorder="1"/>
    <xf numFmtId="0" fontId="25" fillId="0" borderId="6" xfId="0" applyFont="1" applyBorder="1"/>
    <xf numFmtId="0" fontId="26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wrapText="1"/>
    </xf>
    <xf numFmtId="0" fontId="4" fillId="0" borderId="16" xfId="0" applyFont="1" applyBorder="1"/>
    <xf numFmtId="0" fontId="4" fillId="0" borderId="15" xfId="0" applyFont="1" applyBorder="1"/>
    <xf numFmtId="0" fontId="25" fillId="0" borderId="15" xfId="0" applyFont="1" applyBorder="1"/>
    <xf numFmtId="0" fontId="27" fillId="0" borderId="15" xfId="0" applyFont="1" applyBorder="1" applyAlignment="1">
      <alignment horizontal="left" vertical="top" wrapText="1"/>
    </xf>
    <xf numFmtId="0" fontId="27" fillId="0" borderId="15" xfId="0" applyFont="1" applyBorder="1" applyAlignment="1">
      <alignment horizontal="center" vertical="top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wrapText="1"/>
    </xf>
    <xf numFmtId="0" fontId="4" fillId="3" borderId="17" xfId="0" applyFont="1" applyFill="1" applyBorder="1"/>
    <xf numFmtId="0" fontId="4" fillId="3" borderId="15" xfId="0" applyFont="1" applyFill="1" applyBorder="1"/>
    <xf numFmtId="0" fontId="28" fillId="0" borderId="15" xfId="0" applyFont="1" applyBorder="1"/>
    <xf numFmtId="0" fontId="4" fillId="0" borderId="15" xfId="0" applyFont="1" applyBorder="1" applyAlignment="1">
      <alignment horizontal="left" vertical="center"/>
    </xf>
    <xf numFmtId="0" fontId="29" fillId="3" borderId="15" xfId="0" applyFont="1" applyFill="1" applyBorder="1"/>
    <xf numFmtId="0" fontId="25" fillId="0" borderId="16" xfId="0" applyFont="1" applyBorder="1"/>
    <xf numFmtId="0" fontId="31" fillId="0" borderId="2" xfId="0" applyFont="1" applyBorder="1" applyAlignment="1">
      <alignment horizontal="left"/>
    </xf>
    <xf numFmtId="0" fontId="32" fillId="0" borderId="2" xfId="0" applyFont="1" applyBorder="1" applyAlignment="1">
      <alignment horizontal="left"/>
    </xf>
    <xf numFmtId="0" fontId="32" fillId="0" borderId="2" xfId="0" applyFont="1" applyBorder="1" applyAlignment="1">
      <alignment horizontal="left" vertical="top"/>
    </xf>
    <xf numFmtId="0" fontId="33" fillId="0" borderId="2" xfId="0" applyFont="1" applyBorder="1" applyAlignment="1">
      <alignment horizontal="left"/>
    </xf>
    <xf numFmtId="0" fontId="34" fillId="0" borderId="2" xfId="0" applyFont="1" applyBorder="1" applyAlignment="1">
      <alignment horizontal="left" vertical="top"/>
    </xf>
    <xf numFmtId="0" fontId="34" fillId="0" borderId="2" xfId="0" applyFont="1" applyBorder="1" applyAlignment="1">
      <alignment horizontal="left"/>
    </xf>
    <xf numFmtId="0" fontId="35" fillId="0" borderId="2" xfId="0" applyFont="1" applyBorder="1" applyAlignment="1">
      <alignment horizontal="left"/>
    </xf>
    <xf numFmtId="0" fontId="36" fillId="0" borderId="2" xfId="0" applyFont="1" applyBorder="1" applyAlignment="1">
      <alignment horizontal="left"/>
    </xf>
    <xf numFmtId="0" fontId="37" fillId="0" borderId="2" xfId="0" applyFont="1" applyBorder="1" applyAlignment="1">
      <alignment horizontal="left"/>
    </xf>
    <xf numFmtId="0" fontId="38" fillId="0" borderId="2" xfId="0" applyFont="1" applyBorder="1" applyAlignment="1">
      <alignment horizontal="left"/>
    </xf>
    <xf numFmtId="0" fontId="39" fillId="0" borderId="2" xfId="0" applyFont="1" applyBorder="1" applyAlignment="1">
      <alignment horizontal="left"/>
    </xf>
    <xf numFmtId="0" fontId="38" fillId="2" borderId="2" xfId="0" applyFont="1" applyFill="1" applyBorder="1" applyAlignment="1">
      <alignment horizontal="left"/>
    </xf>
    <xf numFmtId="0" fontId="32" fillId="2" borderId="2" xfId="0" applyFont="1" applyFill="1" applyBorder="1" applyAlignment="1">
      <alignment horizontal="left"/>
    </xf>
    <xf numFmtId="0" fontId="34" fillId="2" borderId="2" xfId="0" applyFont="1" applyFill="1" applyBorder="1" applyAlignment="1">
      <alignment horizontal="left" vertical="top"/>
    </xf>
    <xf numFmtId="0" fontId="34" fillId="2" borderId="2" xfId="0" applyFont="1" applyFill="1" applyBorder="1" applyAlignment="1">
      <alignment horizontal="left"/>
    </xf>
    <xf numFmtId="0" fontId="40" fillId="2" borderId="2" xfId="0" applyFont="1" applyFill="1" applyBorder="1" applyAlignment="1">
      <alignment horizontal="left"/>
    </xf>
    <xf numFmtId="0" fontId="41" fillId="0" borderId="2" xfId="0" applyFont="1" applyBorder="1" applyAlignment="1">
      <alignment horizontal="left"/>
    </xf>
    <xf numFmtId="0" fontId="23" fillId="0" borderId="2" xfId="0" applyFont="1" applyBorder="1"/>
    <xf numFmtId="0" fontId="23" fillId="0" borderId="2" xfId="0" applyFont="1" applyBorder="1" applyAlignment="1">
      <alignment wrapText="1"/>
    </xf>
    <xf numFmtId="0" fontId="23" fillId="0" borderId="2" xfId="0" applyFont="1" applyBorder="1" applyAlignment="1">
      <alignment horizontal="center" wrapText="1"/>
    </xf>
    <xf numFmtId="0" fontId="42" fillId="0" borderId="2" xfId="0" applyFont="1" applyBorder="1" applyAlignment="1">
      <alignment wrapText="1"/>
    </xf>
    <xf numFmtId="0" fontId="42" fillId="0" borderId="2" xfId="0" applyFont="1" applyBorder="1"/>
    <xf numFmtId="0" fontId="43" fillId="0" borderId="2" xfId="0" applyFont="1" applyBorder="1"/>
    <xf numFmtId="0" fontId="43" fillId="0" borderId="0" xfId="0" applyFont="1"/>
    <xf numFmtId="0" fontId="4" fillId="2" borderId="2" xfId="0" applyFont="1" applyFill="1" applyBorder="1" applyAlignment="1">
      <alignment wrapText="1"/>
    </xf>
    <xf numFmtId="0" fontId="42" fillId="0" borderId="2" xfId="0" applyFont="1" applyBorder="1" applyAlignment="1">
      <alignment horizontal="center"/>
    </xf>
    <xf numFmtId="0" fontId="43" fillId="0" borderId="2" xfId="0" applyFont="1" applyBorder="1" applyAlignment="1">
      <alignment horizontal="center"/>
    </xf>
    <xf numFmtId="0" fontId="43" fillId="0" borderId="2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3" fillId="3" borderId="2" xfId="0" applyFont="1" applyFill="1" applyBorder="1"/>
    <xf numFmtId="0" fontId="12" fillId="0" borderId="2" xfId="0" applyFont="1" applyBorder="1"/>
    <xf numFmtId="0" fontId="4" fillId="3" borderId="2" xfId="0" applyFont="1" applyFill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23" fillId="0" borderId="2" xfId="0" applyFont="1" applyBorder="1" applyAlignment="1">
      <alignment horizontal="left" wrapText="1"/>
    </xf>
    <xf numFmtId="0" fontId="44" fillId="2" borderId="2" xfId="0" applyFont="1" applyFill="1" applyBorder="1" applyAlignment="1">
      <alignment wrapText="1"/>
    </xf>
    <xf numFmtId="0" fontId="44" fillId="0" borderId="2" xfId="0" applyFont="1" applyBorder="1" applyAlignment="1">
      <alignment wrapText="1"/>
    </xf>
    <xf numFmtId="0" fontId="44" fillId="0" borderId="2" xfId="0" applyFont="1" applyBorder="1" applyAlignment="1">
      <alignment horizontal="center"/>
    </xf>
    <xf numFmtId="0" fontId="4" fillId="4" borderId="2" xfId="0" applyFont="1" applyFill="1" applyBorder="1" applyAlignment="1">
      <alignment wrapText="1"/>
    </xf>
    <xf numFmtId="0" fontId="45" fillId="0" borderId="1" xfId="0" applyFont="1" applyBorder="1"/>
    <xf numFmtId="0" fontId="46" fillId="0" borderId="2" xfId="0" applyFont="1" applyBorder="1"/>
    <xf numFmtId="0" fontId="45" fillId="0" borderId="2" xfId="0" applyFont="1" applyBorder="1"/>
    <xf numFmtId="0" fontId="45" fillId="0" borderId="6" xfId="0" applyFont="1" applyBorder="1"/>
    <xf numFmtId="0" fontId="45" fillId="0" borderId="1" xfId="0" applyFont="1" applyBorder="1" applyAlignment="1">
      <alignment horizontal="left"/>
    </xf>
    <xf numFmtId="0" fontId="45" fillId="0" borderId="4" xfId="0" applyFont="1" applyBorder="1"/>
    <xf numFmtId="0" fontId="45" fillId="0" borderId="12" xfId="0" applyFont="1" applyBorder="1" applyAlignment="1">
      <alignment horizontal="left"/>
    </xf>
    <xf numFmtId="0" fontId="45" fillId="0" borderId="12" xfId="0" applyFont="1" applyBorder="1"/>
    <xf numFmtId="0" fontId="45" fillId="0" borderId="2" xfId="0" applyFont="1" applyBorder="1" applyAlignment="1">
      <alignment vertical="center" wrapText="1"/>
    </xf>
    <xf numFmtId="0" fontId="45" fillId="0" borderId="2" xfId="0" applyFont="1" applyBorder="1" applyAlignment="1">
      <alignment vertical="center"/>
    </xf>
    <xf numFmtId="0" fontId="46" fillId="0" borderId="2" xfId="0" applyFont="1" applyBorder="1" applyAlignment="1">
      <alignment vertical="center"/>
    </xf>
    <xf numFmtId="0" fontId="45" fillId="0" borderId="2" xfId="0" applyFont="1" applyBorder="1" applyAlignment="1">
      <alignment wrapText="1"/>
    </xf>
    <xf numFmtId="0" fontId="48" fillId="0" borderId="2" xfId="0" applyFont="1" applyBorder="1"/>
    <xf numFmtId="0" fontId="45" fillId="0" borderId="2" xfId="0" applyFont="1" applyBorder="1" applyAlignment="1">
      <alignment horizontal="left"/>
    </xf>
    <xf numFmtId="0" fontId="49" fillId="0" borderId="2" xfId="0" applyFont="1" applyBorder="1"/>
    <xf numFmtId="0" fontId="50" fillId="5" borderId="2" xfId="0" applyFont="1" applyFill="1" applyBorder="1" applyAlignment="1">
      <alignment horizontal="center"/>
    </xf>
    <xf numFmtId="0" fontId="50" fillId="5" borderId="4" xfId="0" applyFont="1" applyFill="1" applyBorder="1"/>
    <xf numFmtId="0" fontId="50" fillId="5" borderId="4" xfId="0" applyFont="1" applyFill="1" applyBorder="1" applyAlignment="1">
      <alignment horizontal="left"/>
    </xf>
    <xf numFmtId="0" fontId="50" fillId="5" borderId="0" xfId="0" applyFont="1" applyFill="1"/>
    <xf numFmtId="0" fontId="32" fillId="0" borderId="12" xfId="0" applyFont="1" applyBorder="1" applyAlignment="1">
      <alignment horizontal="center"/>
    </xf>
    <xf numFmtId="0" fontId="32" fillId="0" borderId="18" xfId="0" applyFont="1" applyBorder="1"/>
    <xf numFmtId="0" fontId="32" fillId="0" borderId="18" xfId="0" applyFont="1" applyBorder="1" applyAlignment="1">
      <alignment horizontal="left"/>
    </xf>
    <xf numFmtId="0" fontId="32" fillId="0" borderId="18" xfId="0" applyFont="1" applyBorder="1" applyAlignment="1">
      <alignment horizontal="right"/>
    </xf>
    <xf numFmtId="0" fontId="32" fillId="0" borderId="0" xfId="0" applyFont="1"/>
    <xf numFmtId="0" fontId="32" fillId="0" borderId="2" xfId="0" applyFont="1" applyBorder="1"/>
    <xf numFmtId="0" fontId="32" fillId="0" borderId="4" xfId="0" applyFont="1" applyBorder="1"/>
    <xf numFmtId="0" fontId="32" fillId="0" borderId="12" xfId="0" applyFont="1" applyBorder="1"/>
    <xf numFmtId="0" fontId="51" fillId="0" borderId="18" xfId="0" applyFont="1" applyBorder="1"/>
    <xf numFmtId="0" fontId="52" fillId="0" borderId="0" xfId="0" applyFont="1"/>
    <xf numFmtId="0" fontId="50" fillId="0" borderId="19" xfId="0" applyFont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8" xfId="0" applyFont="1" applyFill="1" applyBorder="1"/>
    <xf numFmtId="0" fontId="4" fillId="2" borderId="18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right"/>
    </xf>
    <xf numFmtId="0" fontId="4" fillId="2" borderId="4" xfId="0" applyFont="1" applyFill="1" applyBorder="1"/>
    <xf numFmtId="0" fontId="53" fillId="2" borderId="0" xfId="0" applyFont="1" applyFill="1"/>
    <xf numFmtId="0" fontId="54" fillId="2" borderId="12" xfId="0" applyFont="1" applyFill="1" applyBorder="1" applyAlignment="1">
      <alignment horizontal="center"/>
    </xf>
    <xf numFmtId="0" fontId="54" fillId="2" borderId="18" xfId="0" applyFont="1" applyFill="1" applyBorder="1"/>
    <xf numFmtId="0" fontId="54" fillId="2" borderId="18" xfId="0" applyFont="1" applyFill="1" applyBorder="1" applyAlignment="1">
      <alignment horizontal="left"/>
    </xf>
    <xf numFmtId="0" fontId="54" fillId="2" borderId="18" xfId="0" applyFont="1" applyFill="1" applyBorder="1" applyAlignment="1">
      <alignment horizontal="right"/>
    </xf>
    <xf numFmtId="0" fontId="4" fillId="2" borderId="9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0" xfId="0" applyFont="1" applyFill="1"/>
    <xf numFmtId="0" fontId="4" fillId="2" borderId="12" xfId="0" applyFont="1" applyFill="1" applyBorder="1"/>
    <xf numFmtId="0" fontId="53" fillId="2" borderId="12" xfId="0" applyFont="1" applyFill="1" applyBorder="1"/>
    <xf numFmtId="0" fontId="53" fillId="2" borderId="18" xfId="0" applyFont="1" applyFill="1" applyBorder="1"/>
    <xf numFmtId="0" fontId="53" fillId="2" borderId="4" xfId="0" applyFont="1" applyFill="1" applyBorder="1"/>
    <xf numFmtId="0" fontId="53" fillId="2" borderId="0" xfId="0" applyFont="1" applyFill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center"/>
    </xf>
    <xf numFmtId="0" fontId="4" fillId="2" borderId="19" xfId="0" applyFont="1" applyFill="1" applyBorder="1"/>
    <xf numFmtId="0" fontId="4" fillId="2" borderId="19" xfId="0" applyFont="1" applyFill="1" applyBorder="1" applyAlignment="1">
      <alignment horizontal="left"/>
    </xf>
    <xf numFmtId="0" fontId="4" fillId="2" borderId="19" xfId="0" applyFont="1" applyFill="1" applyBorder="1" applyAlignment="1">
      <alignment horizontal="right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/>
    <xf numFmtId="0" fontId="4" fillId="2" borderId="21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right"/>
    </xf>
    <xf numFmtId="0" fontId="4" fillId="2" borderId="22" xfId="0" applyFont="1" applyFill="1" applyBorder="1"/>
    <xf numFmtId="0" fontId="4" fillId="2" borderId="23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right"/>
    </xf>
    <xf numFmtId="0" fontId="55" fillId="2" borderId="23" xfId="0" applyFont="1" applyFill="1" applyBorder="1" applyAlignment="1">
      <alignment horizontal="center"/>
    </xf>
    <xf numFmtId="0" fontId="55" fillId="2" borderId="22" xfId="0" applyFont="1" applyFill="1" applyBorder="1"/>
    <xf numFmtId="0" fontId="55" fillId="2" borderId="22" xfId="0" applyFont="1" applyFill="1" applyBorder="1" applyAlignment="1">
      <alignment horizontal="left"/>
    </xf>
    <xf numFmtId="0" fontId="55" fillId="2" borderId="22" xfId="0" applyFont="1" applyFill="1" applyBorder="1" applyAlignment="1">
      <alignment horizontal="right"/>
    </xf>
    <xf numFmtId="0" fontId="23" fillId="2" borderId="4" xfId="0" applyFont="1" applyFill="1" applyBorder="1"/>
    <xf numFmtId="0" fontId="23" fillId="2" borderId="18" xfId="0" applyFont="1" applyFill="1" applyBorder="1"/>
    <xf numFmtId="0" fontId="56" fillId="2" borderId="18" xfId="0" applyFont="1" applyFill="1" applyBorder="1"/>
    <xf numFmtId="0" fontId="4" fillId="2" borderId="13" xfId="0" applyFont="1" applyFill="1" applyBorder="1" applyAlignment="1">
      <alignment horizontal="center"/>
    </xf>
    <xf numFmtId="0" fontId="38" fillId="2" borderId="18" xfId="0" applyFont="1" applyFill="1" applyBorder="1"/>
    <xf numFmtId="0" fontId="55" fillId="2" borderId="18" xfId="0" applyFont="1" applyFill="1" applyBorder="1" applyAlignment="1">
      <alignment horizontal="right"/>
    </xf>
    <xf numFmtId="0" fontId="52" fillId="0" borderId="0" xfId="0" applyFont="1" applyAlignment="1">
      <alignment horizontal="left"/>
    </xf>
    <xf numFmtId="0" fontId="57" fillId="0" borderId="2" xfId="0" applyFont="1" applyBorder="1"/>
    <xf numFmtId="0" fontId="57" fillId="0" borderId="4" xfId="0" applyFont="1" applyBorder="1"/>
    <xf numFmtId="0" fontId="57" fillId="0" borderId="4" xfId="0" applyFont="1" applyBorder="1" applyAlignment="1">
      <alignment horizontal="center"/>
    </xf>
    <xf numFmtId="0" fontId="58" fillId="0" borderId="4" xfId="0" applyFont="1" applyBorder="1"/>
    <xf numFmtId="0" fontId="57" fillId="0" borderId="4" xfId="0" applyFont="1" applyBorder="1" applyAlignment="1">
      <alignment horizontal="center" vertical="top"/>
    </xf>
    <xf numFmtId="0" fontId="52" fillId="0" borderId="4" xfId="0" applyFont="1" applyBorder="1"/>
    <xf numFmtId="0" fontId="59" fillId="2" borderId="12" xfId="0" applyFont="1" applyFill="1" applyBorder="1" applyAlignment="1">
      <alignment horizontal="center"/>
    </xf>
    <xf numFmtId="0" fontId="59" fillId="2" borderId="18" xfId="0" applyFont="1" applyFill="1" applyBorder="1" applyAlignment="1">
      <alignment horizontal="center"/>
    </xf>
    <xf numFmtId="0" fontId="59" fillId="2" borderId="18" xfId="0" applyFont="1" applyFill="1" applyBorder="1"/>
    <xf numFmtId="0" fontId="52" fillId="0" borderId="18" xfId="0" applyFont="1" applyBorder="1"/>
    <xf numFmtId="0" fontId="52" fillId="0" borderId="18" xfId="0" applyFont="1" applyBorder="1" applyAlignment="1">
      <alignment horizontal="center" vertical="top"/>
    </xf>
    <xf numFmtId="0" fontId="59" fillId="0" borderId="18" xfId="0" applyFont="1" applyBorder="1" applyAlignment="1">
      <alignment horizontal="center"/>
    </xf>
    <xf numFmtId="0" fontId="59" fillId="0" borderId="18" xfId="0" applyFont="1" applyBorder="1"/>
    <xf numFmtId="0" fontId="60" fillId="0" borderId="18" xfId="0" applyFont="1" applyBorder="1"/>
    <xf numFmtId="0" fontId="61" fillId="2" borderId="18" xfId="0" applyFont="1" applyFill="1" applyBorder="1"/>
    <xf numFmtId="0" fontId="52" fillId="2" borderId="0" xfId="0" applyFont="1" applyFill="1" applyAlignment="1">
      <alignment horizontal="center" vertical="top"/>
    </xf>
    <xf numFmtId="0" fontId="52" fillId="0" borderId="12" xfId="0" applyFont="1" applyBorder="1"/>
    <xf numFmtId="0" fontId="52" fillId="0" borderId="4" xfId="0" applyFont="1" applyBorder="1" applyAlignment="1">
      <alignment horizontal="center" vertical="top"/>
    </xf>
    <xf numFmtId="0" fontId="52" fillId="0" borderId="0" xfId="0" applyFont="1" applyAlignment="1">
      <alignment horizontal="center" vertical="top"/>
    </xf>
    <xf numFmtId="0" fontId="52" fillId="0" borderId="12" xfId="0" applyFont="1" applyBorder="1" applyAlignment="1">
      <alignment horizontal="center" vertical="top"/>
    </xf>
    <xf numFmtId="0" fontId="62" fillId="0" borderId="18" xfId="0" applyFont="1" applyBorder="1"/>
    <xf numFmtId="0" fontId="4" fillId="0" borderId="12" xfId="0" applyFont="1" applyBorder="1"/>
    <xf numFmtId="0" fontId="4" fillId="0" borderId="18" xfId="0" applyFont="1" applyBorder="1" applyAlignment="1">
      <alignment horizontal="center" vertical="top"/>
    </xf>
    <xf numFmtId="11" fontId="63" fillId="0" borderId="0" xfId="0" applyNumberFormat="1" applyFont="1" applyAlignment="1">
      <alignment horizontal="center" vertical="top"/>
    </xf>
    <xf numFmtId="0" fontId="57" fillId="0" borderId="18" xfId="0" applyFont="1" applyBorder="1"/>
    <xf numFmtId="0" fontId="60" fillId="0" borderId="12" xfId="0" applyFont="1" applyBorder="1"/>
    <xf numFmtId="0" fontId="52" fillId="2" borderId="0" xfId="0" applyFont="1" applyFill="1" applyAlignment="1">
      <alignment horizontal="left"/>
    </xf>
    <xf numFmtId="0" fontId="57" fillId="0" borderId="18" xfId="0" applyFont="1" applyBorder="1" applyAlignment="1">
      <alignment horizontal="center" vertical="top"/>
    </xf>
    <xf numFmtId="0" fontId="60" fillId="0" borderId="4" xfId="0" applyFont="1" applyBorder="1"/>
    <xf numFmtId="0" fontId="64" fillId="0" borderId="0" xfId="0" applyFont="1"/>
    <xf numFmtId="0" fontId="4" fillId="0" borderId="0" xfId="0" applyFont="1" applyAlignment="1">
      <alignment horizontal="center" vertical="top"/>
    </xf>
    <xf numFmtId="0" fontId="59" fillId="2" borderId="19" xfId="0" applyFont="1" applyFill="1" applyBorder="1" applyAlignment="1">
      <alignment horizontal="center"/>
    </xf>
    <xf numFmtId="0" fontId="59" fillId="2" borderId="19" xfId="0" applyFont="1" applyFill="1" applyBorder="1"/>
    <xf numFmtId="0" fontId="52" fillId="0" borderId="19" xfId="0" applyFont="1" applyBorder="1"/>
    <xf numFmtId="0" fontId="52" fillId="0" borderId="24" xfId="0" applyFont="1" applyBorder="1"/>
    <xf numFmtId="0" fontId="52" fillId="0" borderId="24" xfId="0" applyFont="1" applyBorder="1" applyAlignment="1">
      <alignment horizontal="center" vertical="top"/>
    </xf>
    <xf numFmtId="0" fontId="52" fillId="0" borderId="19" xfId="0" applyFont="1" applyBorder="1" applyAlignment="1">
      <alignment horizontal="center" vertical="top"/>
    </xf>
    <xf numFmtId="0" fontId="52" fillId="0" borderId="4" xfId="0" applyFont="1" applyBorder="1" applyAlignment="1">
      <alignment horizontal="center"/>
    </xf>
    <xf numFmtId="0" fontId="52" fillId="0" borderId="4" xfId="0" applyFont="1" applyBorder="1" applyAlignment="1">
      <alignment horizontal="left"/>
    </xf>
    <xf numFmtId="0" fontId="52" fillId="0" borderId="18" xfId="0" applyFont="1" applyBorder="1" applyAlignment="1">
      <alignment horizontal="center"/>
    </xf>
    <xf numFmtId="0" fontId="52" fillId="0" borderId="18" xfId="0" applyFont="1" applyBorder="1" applyAlignment="1">
      <alignment horizontal="left"/>
    </xf>
    <xf numFmtId="0" fontId="60" fillId="0" borderId="18" xfId="0" applyFont="1" applyBorder="1" applyAlignment="1">
      <alignment horizontal="center"/>
    </xf>
    <xf numFmtId="0" fontId="65" fillId="6" borderId="0" xfId="0" applyFont="1" applyFill="1" applyAlignment="1">
      <alignment horizontal="left"/>
    </xf>
    <xf numFmtId="0" fontId="66" fillId="0" borderId="0" xfId="0" applyFont="1" applyAlignment="1">
      <alignment horizontal="left"/>
    </xf>
    <xf numFmtId="0" fontId="52" fillId="0" borderId="0" xfId="0" applyFont="1" applyAlignment="1">
      <alignment horizontal="right"/>
    </xf>
    <xf numFmtId="0" fontId="39" fillId="0" borderId="4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7" fillId="0" borderId="1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8" xfId="0" applyFont="1" applyBorder="1"/>
    <xf numFmtId="0" fontId="52" fillId="0" borderId="18" xfId="0" applyFont="1" applyBorder="1" applyAlignment="1">
      <alignment horizontal="right"/>
    </xf>
    <xf numFmtId="0" fontId="67" fillId="0" borderId="18" xfId="0" applyFont="1" applyBorder="1" applyAlignment="1">
      <alignment horizontal="center"/>
    </xf>
    <xf numFmtId="0" fontId="68" fillId="0" borderId="0" xfId="0" applyFont="1" applyAlignment="1">
      <alignment horizontal="left" vertical="top"/>
    </xf>
    <xf numFmtId="0" fontId="52" fillId="0" borderId="12" xfId="0" applyFont="1" applyBorder="1" applyAlignment="1">
      <alignment horizontal="right"/>
    </xf>
    <xf numFmtId="0" fontId="67" fillId="0" borderId="4" xfId="0" applyFont="1" applyBorder="1" applyAlignment="1">
      <alignment horizontal="center"/>
    </xf>
    <xf numFmtId="0" fontId="57" fillId="0" borderId="18" xfId="0" applyFont="1" applyBorder="1" applyAlignment="1">
      <alignment horizontal="right"/>
    </xf>
    <xf numFmtId="0" fontId="52" fillId="0" borderId="4" xfId="0" applyFont="1" applyBorder="1" applyAlignment="1">
      <alignment horizontal="right"/>
    </xf>
    <xf numFmtId="0" fontId="69" fillId="2" borderId="0" xfId="0" applyFont="1" applyFill="1"/>
    <xf numFmtId="0" fontId="70" fillId="2" borderId="0" xfId="0" applyFont="1" applyFill="1"/>
    <xf numFmtId="0" fontId="52" fillId="2" borderId="0" xfId="0" applyFont="1" applyFill="1" applyAlignment="1">
      <alignment horizontal="right"/>
    </xf>
    <xf numFmtId="0" fontId="71" fillId="0" borderId="18" xfId="0" applyFont="1" applyBorder="1"/>
    <xf numFmtId="0" fontId="4" fillId="0" borderId="18" xfId="0" applyFont="1" applyBorder="1" applyAlignment="1">
      <alignment horizontal="right"/>
    </xf>
    <xf numFmtId="0" fontId="23" fillId="0" borderId="12" xfId="0" applyFont="1" applyBorder="1"/>
    <xf numFmtId="0" fontId="63" fillId="0" borderId="0" xfId="0" applyFont="1"/>
    <xf numFmtId="0" fontId="63" fillId="0" borderId="0" xfId="0" applyFont="1" applyAlignment="1">
      <alignment horizontal="right"/>
    </xf>
    <xf numFmtId="0" fontId="72" fillId="2" borderId="0" xfId="0" applyFont="1" applyFill="1"/>
    <xf numFmtId="0" fontId="73" fillId="0" borderId="18" xfId="0" applyFont="1" applyBorder="1"/>
    <xf numFmtId="0" fontId="74" fillId="0" borderId="18" xfId="0" applyFont="1" applyBorder="1"/>
    <xf numFmtId="0" fontId="75" fillId="0" borderId="18" xfId="0" applyFont="1" applyBorder="1"/>
    <xf numFmtId="0" fontId="4" fillId="0" borderId="0" xfId="0" applyFont="1" applyAlignment="1">
      <alignment horizontal="right"/>
    </xf>
    <xf numFmtId="0" fontId="52" fillId="0" borderId="0" xfId="0" applyFont="1" applyAlignment="1">
      <alignment horizontal="center"/>
    </xf>
    <xf numFmtId="0" fontId="23" fillId="0" borderId="6" xfId="0" applyFont="1" applyBorder="1" applyAlignment="1">
      <alignment horizontal="center" vertical="center" wrapText="1"/>
    </xf>
    <xf numFmtId="0" fontId="24" fillId="0" borderId="13" xfId="0" applyFont="1" applyBorder="1"/>
    <xf numFmtId="0" fontId="24" fillId="0" borderId="4" xfId="0" applyFont="1" applyBorder="1"/>
    <xf numFmtId="0" fontId="23" fillId="0" borderId="1" xfId="0" applyFont="1" applyBorder="1" applyAlignment="1">
      <alignment horizontal="center" vertical="center" wrapText="1"/>
    </xf>
    <xf numFmtId="0" fontId="24" fillId="0" borderId="12" xfId="0" applyFont="1" applyBorder="1"/>
    <xf numFmtId="0" fontId="23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left"/>
    </xf>
    <xf numFmtId="0" fontId="24" fillId="0" borderId="10" xfId="0" applyFont="1" applyBorder="1"/>
    <xf numFmtId="0" fontId="46" fillId="0" borderId="1" xfId="0" applyFont="1" applyBorder="1"/>
    <xf numFmtId="0" fontId="46" fillId="0" borderId="12" xfId="0" applyFont="1" applyBorder="1"/>
    <xf numFmtId="0" fontId="46" fillId="0" borderId="14" xfId="0" applyFont="1" applyBorder="1"/>
    <xf numFmtId="0" fontId="46" fillId="0" borderId="5" xfId="0" applyFont="1" applyBorder="1"/>
    <xf numFmtId="0" fontId="45" fillId="0" borderId="1" xfId="0" applyFont="1" applyBorder="1"/>
    <xf numFmtId="0" fontId="45" fillId="0" borderId="12" xfId="0" applyFont="1" applyBorder="1"/>
    <xf numFmtId="0" fontId="47" fillId="0" borderId="1" xfId="0" applyFont="1" applyBorder="1" applyAlignment="1">
      <alignment horizontal="left"/>
    </xf>
    <xf numFmtId="0" fontId="47" fillId="0" borderId="12" xfId="0" applyFont="1" applyBorder="1" applyAlignment="1">
      <alignment horizontal="left"/>
    </xf>
    <xf numFmtId="0" fontId="50" fillId="5" borderId="13" xfId="0" applyFont="1" applyFill="1" applyBorder="1" applyAlignment="1">
      <alignment horizontal="center"/>
    </xf>
    <xf numFmtId="0" fontId="32" fillId="0" borderId="0" xfId="0" applyFont="1"/>
    <xf numFmtId="0" fontId="0" fillId="0" borderId="0" xfId="0"/>
    <xf numFmtId="0" fontId="50" fillId="0" borderId="1" xfId="0" applyFont="1" applyBorder="1" applyAlignment="1">
      <alignment horizontal="center"/>
    </xf>
    <xf numFmtId="0" fontId="50" fillId="0" borderId="1" xfId="0" applyFont="1" applyBorder="1" applyAlignment="1">
      <alignment horizontal="left"/>
    </xf>
    <xf numFmtId="0" fontId="50" fillId="0" borderId="14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0" fillId="0" borderId="5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3" fillId="2" borderId="0" xfId="0" applyFont="1" applyFill="1"/>
    <xf numFmtId="0" fontId="4" fillId="2" borderId="6" xfId="0" applyFont="1" applyFill="1" applyBorder="1"/>
    <xf numFmtId="0" fontId="52" fillId="0" borderId="0" xfId="0" applyFont="1" applyAlignment="1">
      <alignment horizontal="left"/>
    </xf>
    <xf numFmtId="0" fontId="39" fillId="0" borderId="13" xfId="0" applyFont="1" applyBorder="1" applyAlignment="1">
      <alignment horizontal="center"/>
    </xf>
    <xf numFmtId="0" fontId="8" fillId="0" borderId="9" xfId="0" applyFont="1" applyBorder="1"/>
    <xf numFmtId="0" fontId="24" fillId="0" borderId="9" xfId="0" applyFont="1" applyBorder="1"/>
    <xf numFmtId="0" fontId="24" fillId="0" borderId="18" xfId="0" applyFont="1" applyBorder="1"/>
    <xf numFmtId="0" fontId="52" fillId="0" borderId="0" xfId="0" applyFont="1"/>
    <xf numFmtId="0" fontId="39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sz val="11"/>
        <color rgb="FF000000"/>
        <name val="Calibri"/>
      </font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mailto:satyaderivemula.4085@gmail.com" TargetMode="External"/><Relationship Id="rId18" Type="http://schemas.openxmlformats.org/officeDocument/2006/relationships/hyperlink" Target="mailto:maniguduru95@gmail.com" TargetMode="External"/><Relationship Id="rId26" Type="http://schemas.openxmlformats.org/officeDocument/2006/relationships/hyperlink" Target="mailto:navya.madala@gmail.com" TargetMode="External"/><Relationship Id="rId39" Type="http://schemas.openxmlformats.org/officeDocument/2006/relationships/hyperlink" Target="mailto:srinivasa.ega@tcs.com" TargetMode="External"/><Relationship Id="rId21" Type="http://schemas.openxmlformats.org/officeDocument/2006/relationships/hyperlink" Target="mailto:klvs3995@gmail.com" TargetMode="External"/><Relationship Id="rId34" Type="http://schemas.openxmlformats.org/officeDocument/2006/relationships/hyperlink" Target="mailto:nandyalavasanthi@gmail.com" TargetMode="External"/><Relationship Id="rId42" Type="http://schemas.openxmlformats.org/officeDocument/2006/relationships/hyperlink" Target="mailto:mallikarjuna4160@gmail.com" TargetMode="External"/><Relationship Id="rId47" Type="http://schemas.openxmlformats.org/officeDocument/2006/relationships/hyperlink" Target="mailto:bhavyasreekodemela@gmail.com" TargetMode="External"/><Relationship Id="rId50" Type="http://schemas.openxmlformats.org/officeDocument/2006/relationships/hyperlink" Target="mailto:kavyakavya4181@gmail.com" TargetMode="External"/><Relationship Id="rId55" Type="http://schemas.openxmlformats.org/officeDocument/2006/relationships/hyperlink" Target="mailto:tejkamalk17@gmail.com" TargetMode="External"/><Relationship Id="rId7" Type="http://schemas.openxmlformats.org/officeDocument/2006/relationships/hyperlink" Target="mailto:jayasreekosana@gmail.com" TargetMode="External"/><Relationship Id="rId2" Type="http://schemas.openxmlformats.org/officeDocument/2006/relationships/hyperlink" Target="mailto:saikrishna.bhavaraju1@gmail.com" TargetMode="External"/><Relationship Id="rId16" Type="http://schemas.openxmlformats.org/officeDocument/2006/relationships/hyperlink" Target="mailto:jayanthchowdary@gmail.com" TargetMode="External"/><Relationship Id="rId29" Type="http://schemas.openxmlformats.org/officeDocument/2006/relationships/hyperlink" Target="mailto:tejaswininadendla@gmail.com" TargetMode="External"/><Relationship Id="rId11" Type="http://schemas.openxmlformats.org/officeDocument/2006/relationships/hyperlink" Target="mailto:tejahariswaroop.chakka@gmail.com" TargetMode="External"/><Relationship Id="rId24" Type="http://schemas.openxmlformats.org/officeDocument/2006/relationships/hyperlink" Target="mailto:akhilachinny@gmail.com" TargetMode="External"/><Relationship Id="rId32" Type="http://schemas.openxmlformats.org/officeDocument/2006/relationships/hyperlink" Target="mailto:jikysri@gmail.com" TargetMode="External"/><Relationship Id="rId37" Type="http://schemas.openxmlformats.org/officeDocument/2006/relationships/hyperlink" Target="mailto:krishnatejaswidevineni@gmail.com" TargetMode="External"/><Relationship Id="rId40" Type="http://schemas.openxmlformats.org/officeDocument/2006/relationships/hyperlink" Target="mailto:moses.sm7@gmail.com" TargetMode="External"/><Relationship Id="rId45" Type="http://schemas.openxmlformats.org/officeDocument/2006/relationships/hyperlink" Target="mailto:harshithakavuru9@gmail.com" TargetMode="External"/><Relationship Id="rId53" Type="http://schemas.openxmlformats.org/officeDocument/2006/relationships/hyperlink" Target="mailto:pooja.devireddy@gmail.com" TargetMode="External"/><Relationship Id="rId5" Type="http://schemas.openxmlformats.org/officeDocument/2006/relationships/hyperlink" Target="mailto:saranm6@gmail.com" TargetMode="External"/><Relationship Id="rId10" Type="http://schemas.openxmlformats.org/officeDocument/2006/relationships/hyperlink" Target="mailto:praveenchandra95@gmail.com" TargetMode="External"/><Relationship Id="rId19" Type="http://schemas.openxmlformats.org/officeDocument/2006/relationships/hyperlink" Target="mailto:grkchowdary3@gmail.com" TargetMode="External"/><Relationship Id="rId31" Type="http://schemas.openxmlformats.org/officeDocument/2006/relationships/hyperlink" Target="mailto:khaleelbazi@gmail.com" TargetMode="External"/><Relationship Id="rId44" Type="http://schemas.openxmlformats.org/officeDocument/2006/relationships/hyperlink" Target="mailto:jagarlamudisravani@gmail.com" TargetMode="External"/><Relationship Id="rId52" Type="http://schemas.openxmlformats.org/officeDocument/2006/relationships/hyperlink" Target="mailto:bonala.surya@gmail.com" TargetMode="External"/><Relationship Id="rId4" Type="http://schemas.openxmlformats.org/officeDocument/2006/relationships/hyperlink" Target="mailto:harikachamarthi21@gmail.com" TargetMode="External"/><Relationship Id="rId9" Type="http://schemas.openxmlformats.org/officeDocument/2006/relationships/hyperlink" Target="mailto:boosasandeep999@gmail.com" TargetMode="External"/><Relationship Id="rId14" Type="http://schemas.openxmlformats.org/officeDocument/2006/relationships/hyperlink" Target="mailto:gogulamudiprasanth143@gmail.com" TargetMode="External"/><Relationship Id="rId22" Type="http://schemas.openxmlformats.org/officeDocument/2006/relationships/hyperlink" Target="mailto:pallavikarri99@gmail.com" TargetMode="External"/><Relationship Id="rId27" Type="http://schemas.openxmlformats.org/officeDocument/2006/relationships/hyperlink" Target="mailto:srikanthmadireddy78@gmail.com" TargetMode="External"/><Relationship Id="rId30" Type="http://schemas.openxmlformats.org/officeDocument/2006/relationships/hyperlink" Target="mailto:gopikrishnamannem@gmail.com" TargetMode="External"/><Relationship Id="rId35" Type="http://schemas.openxmlformats.org/officeDocument/2006/relationships/hyperlink" Target="mailto:meghanapranans@gmail.com" TargetMode="External"/><Relationship Id="rId43" Type="http://schemas.openxmlformats.org/officeDocument/2006/relationships/hyperlink" Target="mailto:gvraviraja97@gmail.com" TargetMode="External"/><Relationship Id="rId48" Type="http://schemas.openxmlformats.org/officeDocument/2006/relationships/hyperlink" Target="mailto:koteswararaokoppula@gmail.com" TargetMode="External"/><Relationship Id="rId56" Type="http://schemas.openxmlformats.org/officeDocument/2006/relationships/hyperlink" Target="mailto:vamseenamburu95@gmail.com" TargetMode="External"/><Relationship Id="rId8" Type="http://schemas.openxmlformats.org/officeDocument/2006/relationships/hyperlink" Target="mailto:krishnachodary50@gmail.com" TargetMode="External"/><Relationship Id="rId51" Type="http://schemas.openxmlformats.org/officeDocument/2006/relationships/hyperlink" Target="mailto:saiganesh4185@gmail.com" TargetMode="External"/><Relationship Id="rId3" Type="http://schemas.openxmlformats.org/officeDocument/2006/relationships/hyperlink" Target="mailto:sanaruhiya333555@gmail.com" TargetMode="External"/><Relationship Id="rId12" Type="http://schemas.openxmlformats.org/officeDocument/2006/relationships/hyperlink" Target="mailto:chintalapudiraj@gmail.com" TargetMode="External"/><Relationship Id="rId17" Type="http://schemas.openxmlformats.org/officeDocument/2006/relationships/hyperlink" Target="mailto:venky4091@gmail.com" TargetMode="External"/><Relationship Id="rId25" Type="http://schemas.openxmlformats.org/officeDocument/2006/relationships/hyperlink" Target="mailto:lingineni55@yahoo.com" TargetMode="External"/><Relationship Id="rId33" Type="http://schemas.openxmlformats.org/officeDocument/2006/relationships/hyperlink" Target="mailto:ayyappa.sagar1994@gmail.com" TargetMode="External"/><Relationship Id="rId38" Type="http://schemas.openxmlformats.org/officeDocument/2006/relationships/hyperlink" Target="mailto:sainath.duttala@gmail.com" TargetMode="External"/><Relationship Id="rId46" Type="http://schemas.openxmlformats.org/officeDocument/2006/relationships/hyperlink" Target="mailto:veena.kodali95@gmial.com" TargetMode="External"/><Relationship Id="rId20" Type="http://schemas.openxmlformats.org/officeDocument/2006/relationships/hyperlink" Target="mailto:nagireddy4096@gmail.com" TargetMode="External"/><Relationship Id="rId41" Type="http://schemas.openxmlformats.org/officeDocument/2006/relationships/hyperlink" Target="mailto:rpcgannamani@gmail.com" TargetMode="External"/><Relationship Id="rId54" Type="http://schemas.openxmlformats.org/officeDocument/2006/relationships/hyperlink" Target="mailto:mounika.gadde@gmail.com" TargetMode="External"/><Relationship Id="rId1" Type="http://schemas.openxmlformats.org/officeDocument/2006/relationships/hyperlink" Target="mailto:atmakuru94@gmail.com" TargetMode="External"/><Relationship Id="rId6" Type="http://schemas.openxmlformats.org/officeDocument/2006/relationships/hyperlink" Target="mailto:haricharan.d17@gmail.com" TargetMode="External"/><Relationship Id="rId15" Type="http://schemas.openxmlformats.org/officeDocument/2006/relationships/hyperlink" Target="mailto:ghemanth.hc@gmail.com" TargetMode="External"/><Relationship Id="rId23" Type="http://schemas.openxmlformats.org/officeDocument/2006/relationships/hyperlink" Target="mailto:harish39k@gmail.com" TargetMode="External"/><Relationship Id="rId28" Type="http://schemas.openxmlformats.org/officeDocument/2006/relationships/hyperlink" Target="mailto:shivajibabu94@gmail.com" TargetMode="External"/><Relationship Id="rId36" Type="http://schemas.openxmlformats.org/officeDocument/2006/relationships/hyperlink" Target="mailto:choppabhargav95@gmial.com" TargetMode="External"/><Relationship Id="rId49" Type="http://schemas.openxmlformats.org/officeDocument/2006/relationships/hyperlink" Target="mailto:sainath.kothamasu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://harishbobba2gmail.com/" TargetMode="External"/><Relationship Id="rId1" Type="http://schemas.openxmlformats.org/officeDocument/2006/relationships/hyperlink" Target="http://assoc.se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d.n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harishcg007.yahoo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asdsuri2yahoo.co.in/" TargetMode="External"/><Relationship Id="rId2" Type="http://schemas.openxmlformats.org/officeDocument/2006/relationships/hyperlink" Target="http://pavankumar_foryou2yahoo.co.in/" TargetMode="External"/><Relationship Id="rId1" Type="http://schemas.openxmlformats.org/officeDocument/2006/relationships/hyperlink" Target="http://ns.vallabhaneni2tc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/>
  <cols>
    <col min="1" max="1" width="14.44140625" customWidth="1"/>
    <col min="2" max="2" width="10.44140625" customWidth="1"/>
    <col min="3" max="3" width="15.5546875" customWidth="1"/>
    <col min="4" max="4" width="26.6640625" customWidth="1"/>
    <col min="5" max="5" width="11.33203125" customWidth="1"/>
    <col min="6" max="6" width="34" customWidth="1"/>
    <col min="7" max="8" width="11.33203125" customWidth="1"/>
    <col min="9" max="26" width="8.6640625" customWidth="1"/>
  </cols>
  <sheetData>
    <row r="1" spans="1:26" ht="12.75" customHeight="1">
      <c r="A1" s="1">
        <v>1997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2"/>
      <c r="B2" s="3" t="s">
        <v>0</v>
      </c>
      <c r="C2" s="4" t="s">
        <v>1</v>
      </c>
      <c r="D2" s="5" t="s">
        <v>2</v>
      </c>
      <c r="E2" s="6" t="s">
        <v>3</v>
      </c>
      <c r="F2" s="5" t="s">
        <v>4</v>
      </c>
      <c r="G2" s="7"/>
      <c r="H2" s="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>
      <c r="A3" s="2"/>
      <c r="B3" s="9">
        <v>1</v>
      </c>
      <c r="C3" s="10" t="s">
        <v>5</v>
      </c>
      <c r="D3" s="11" t="s">
        <v>6</v>
      </c>
      <c r="E3" s="12"/>
      <c r="F3" s="11"/>
      <c r="G3" s="7"/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>
      <c r="A4" s="2"/>
      <c r="B4" s="9">
        <v>2</v>
      </c>
      <c r="C4" s="10" t="s">
        <v>7</v>
      </c>
      <c r="D4" s="11" t="s">
        <v>8</v>
      </c>
      <c r="E4" s="12"/>
      <c r="F4" s="13" t="str">
        <f>HYPERLINK("mailto:franklinpb@yahoo.com","franklinpb@yahoo.com")</f>
        <v>franklinpb@yahoo.com</v>
      </c>
      <c r="G4" s="7"/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>
      <c r="A5" s="2"/>
      <c r="B5" s="9">
        <v>3</v>
      </c>
      <c r="C5" s="10" t="s">
        <v>9</v>
      </c>
      <c r="D5" s="11" t="s">
        <v>10</v>
      </c>
      <c r="E5" s="12"/>
      <c r="F5" s="13" t="str">
        <f>HYPERLINK("mailto:vbn503@rediffmail.com","vbn503@rediffmail.com")</f>
        <v>vbn503@rediffmail.com</v>
      </c>
      <c r="G5" s="7"/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2"/>
      <c r="B6" s="9">
        <v>4</v>
      </c>
      <c r="C6" s="10" t="s">
        <v>11</v>
      </c>
      <c r="D6" s="11" t="s">
        <v>12</v>
      </c>
      <c r="E6" s="12"/>
      <c r="F6" s="13" t="str">
        <f>HYPERLINK("mailto:divya_in2k@rediffmail.com","divya_in2k@rediffmail.com")</f>
        <v>divya_in2k@rediffmail.com</v>
      </c>
      <c r="G6" s="7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>
      <c r="A7" s="2"/>
      <c r="B7" s="9">
        <v>5</v>
      </c>
      <c r="C7" s="10" t="s">
        <v>13</v>
      </c>
      <c r="D7" s="11" t="s">
        <v>14</v>
      </c>
      <c r="E7" s="12"/>
      <c r="F7" s="13" t="str">
        <f>HYPERLINK("mailto:Durga_tharati@usa.net","Durga_tharati@usa.net")</f>
        <v>Durga_tharati@usa.net</v>
      </c>
      <c r="G7" s="7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>
      <c r="A8" s="2"/>
      <c r="B8" s="9">
        <v>6</v>
      </c>
      <c r="C8" s="10" t="s">
        <v>15</v>
      </c>
      <c r="D8" s="11" t="s">
        <v>16</v>
      </c>
      <c r="E8" s="12"/>
      <c r="F8" s="11"/>
      <c r="G8" s="7"/>
      <c r="H8" s="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>
      <c r="A9" s="2"/>
      <c r="B9" s="9">
        <v>7</v>
      </c>
      <c r="C9" s="10" t="s">
        <v>17</v>
      </c>
      <c r="D9" s="11" t="s">
        <v>18</v>
      </c>
      <c r="E9" s="12"/>
      <c r="F9" s="13" t="str">
        <f>HYPERLINK("mailto:yjagadeesh@rediffmail.com","yjagadeesh@rediffmail.com")</f>
        <v>yjagadeesh@rediffmail.com</v>
      </c>
      <c r="G9" s="7"/>
      <c r="H9" s="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>
      <c r="A10" s="2"/>
      <c r="B10" s="9">
        <v>8</v>
      </c>
      <c r="C10" s="10" t="s">
        <v>19</v>
      </c>
      <c r="D10" s="11" t="s">
        <v>20</v>
      </c>
      <c r="E10" s="12"/>
      <c r="F10" s="13" t="str">
        <f>HYPERLINK("mailto:Madhuri_sree@yahoo.com","Madhuri_sree@yahoo.com")</f>
        <v>Madhuri_sree@yahoo.com</v>
      </c>
      <c r="G10" s="7"/>
      <c r="H10" s="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>
      <c r="A11" s="2"/>
      <c r="B11" s="9">
        <v>9</v>
      </c>
      <c r="C11" s="10" t="s">
        <v>21</v>
      </c>
      <c r="D11" s="11" t="s">
        <v>22</v>
      </c>
      <c r="E11" s="12"/>
      <c r="F11" s="13" t="str">
        <f>HYPERLINK("mailto:Mk_madira@yahoo.com","Mk_madira@yahoo.com")</f>
        <v>Mk_madira@yahoo.com</v>
      </c>
      <c r="G11" s="7"/>
      <c r="H11" s="8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>
      <c r="A12" s="2"/>
      <c r="B12" s="9">
        <v>10</v>
      </c>
      <c r="C12" s="10" t="s">
        <v>23</v>
      </c>
      <c r="D12" s="11" t="s">
        <v>24</v>
      </c>
      <c r="E12" s="12"/>
      <c r="F12" s="13" t="str">
        <f>HYPERLINK("mailto:manojgaddam@yahoo.com","manojgaddam@yahoo.com")</f>
        <v>manojgaddam@yahoo.com</v>
      </c>
      <c r="G12" s="7"/>
      <c r="H12" s="8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>
      <c r="A13" s="2"/>
      <c r="B13" s="9">
        <v>11</v>
      </c>
      <c r="C13" s="10" t="s">
        <v>25</v>
      </c>
      <c r="D13" s="11" t="s">
        <v>26</v>
      </c>
      <c r="E13" s="12"/>
      <c r="F13" s="11"/>
      <c r="G13" s="7"/>
      <c r="H13" s="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>
      <c r="A14" s="2"/>
      <c r="B14" s="9">
        <v>12</v>
      </c>
      <c r="C14" s="10" t="s">
        <v>27</v>
      </c>
      <c r="D14" s="11" t="s">
        <v>28</v>
      </c>
      <c r="E14" s="12"/>
      <c r="F14" s="11"/>
      <c r="G14" s="7"/>
      <c r="H14" s="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>
      <c r="A15" s="2"/>
      <c r="B15" s="9">
        <v>13</v>
      </c>
      <c r="C15" s="10" t="s">
        <v>29</v>
      </c>
      <c r="D15" s="11" t="s">
        <v>30</v>
      </c>
      <c r="E15" s="12"/>
      <c r="F15" s="11"/>
      <c r="G15" s="7"/>
      <c r="H15" s="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>
      <c r="A16" s="2"/>
      <c r="B16" s="9">
        <v>14</v>
      </c>
      <c r="C16" s="10" t="s">
        <v>31</v>
      </c>
      <c r="D16" s="11" t="s">
        <v>32</v>
      </c>
      <c r="E16" s="12"/>
      <c r="F16" s="11"/>
      <c r="G16" s="7"/>
      <c r="H16" s="8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2"/>
      <c r="B17" s="9">
        <v>15</v>
      </c>
      <c r="C17" s="10" t="s">
        <v>33</v>
      </c>
      <c r="D17" s="11" t="s">
        <v>34</v>
      </c>
      <c r="E17" s="12"/>
      <c r="F17" s="11"/>
      <c r="G17" s="7"/>
      <c r="H17" s="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>
      <c r="A18" s="2"/>
      <c r="B18" s="9">
        <v>16</v>
      </c>
      <c r="C18" s="10" t="s">
        <v>35</v>
      </c>
      <c r="D18" s="11" t="s">
        <v>36</v>
      </c>
      <c r="E18" s="12"/>
      <c r="F18" s="11"/>
      <c r="G18" s="7"/>
      <c r="H18" s="8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>
      <c r="A19" s="2"/>
      <c r="B19" s="9">
        <v>17</v>
      </c>
      <c r="C19" s="10" t="s">
        <v>37</v>
      </c>
      <c r="D19" s="11" t="s">
        <v>38</v>
      </c>
      <c r="E19" s="12"/>
      <c r="F19" s="11"/>
      <c r="G19" s="7"/>
      <c r="H19" s="8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>
      <c r="A20" s="2"/>
      <c r="B20" s="9">
        <v>18</v>
      </c>
      <c r="C20" s="10" t="s">
        <v>39</v>
      </c>
      <c r="D20" s="11" t="s">
        <v>40</v>
      </c>
      <c r="E20" s="12"/>
      <c r="F20" s="11"/>
      <c r="G20" s="7"/>
      <c r="H20" s="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>
      <c r="A21" s="2"/>
      <c r="B21" s="9">
        <v>19</v>
      </c>
      <c r="C21" s="10" t="s">
        <v>41</v>
      </c>
      <c r="D21" s="11" t="s">
        <v>42</v>
      </c>
      <c r="E21" s="12"/>
      <c r="F21" s="11"/>
      <c r="G21" s="7"/>
      <c r="H21" s="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>
      <c r="A22" s="2"/>
      <c r="B22" s="9">
        <v>20</v>
      </c>
      <c r="C22" s="10" t="s">
        <v>43</v>
      </c>
      <c r="D22" s="11" t="s">
        <v>44</v>
      </c>
      <c r="E22" s="12"/>
      <c r="F22" s="11"/>
      <c r="G22" s="7"/>
      <c r="H22" s="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>
      <c r="A23" s="2"/>
      <c r="B23" s="9">
        <v>21</v>
      </c>
      <c r="C23" s="10" t="s">
        <v>45</v>
      </c>
      <c r="D23" s="11" t="s">
        <v>46</v>
      </c>
      <c r="E23" s="12"/>
      <c r="F23" s="11"/>
      <c r="G23" s="7"/>
      <c r="H23" s="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>
      <c r="A24" s="2"/>
      <c r="B24" s="9">
        <v>22</v>
      </c>
      <c r="C24" s="10" t="s">
        <v>47</v>
      </c>
      <c r="D24" s="11" t="s">
        <v>48</v>
      </c>
      <c r="E24" s="12"/>
      <c r="F24" s="11"/>
      <c r="G24" s="7"/>
      <c r="H24" s="8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>
      <c r="A25" s="2"/>
      <c r="B25" s="9">
        <v>23</v>
      </c>
      <c r="C25" s="10" t="s">
        <v>49</v>
      </c>
      <c r="D25" s="11" t="s">
        <v>50</v>
      </c>
      <c r="E25" s="12"/>
      <c r="F25" s="11"/>
      <c r="G25" s="7"/>
      <c r="H25" s="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>
      <c r="A26" s="2"/>
      <c r="B26" s="9">
        <v>24</v>
      </c>
      <c r="C26" s="10" t="s">
        <v>51</v>
      </c>
      <c r="D26" s="11" t="s">
        <v>52</v>
      </c>
      <c r="E26" s="12"/>
      <c r="F26" s="11"/>
      <c r="G26" s="7"/>
      <c r="H26" s="8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>
      <c r="A27" s="2"/>
      <c r="B27" s="9">
        <v>25</v>
      </c>
      <c r="C27" s="10" t="s">
        <v>53</v>
      </c>
      <c r="D27" s="11" t="s">
        <v>54</v>
      </c>
      <c r="E27" s="12"/>
      <c r="F27" s="11"/>
      <c r="G27" s="7"/>
      <c r="H27" s="8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>
      <c r="A28" s="2"/>
      <c r="B28" s="9">
        <v>26</v>
      </c>
      <c r="C28" s="10" t="s">
        <v>55</v>
      </c>
      <c r="D28" s="11" t="s">
        <v>56</v>
      </c>
      <c r="E28" s="12"/>
      <c r="F28" s="11"/>
      <c r="G28" s="7"/>
      <c r="H28" s="8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>
      <c r="A29" s="2"/>
      <c r="B29" s="9">
        <v>27</v>
      </c>
      <c r="C29" s="10" t="s">
        <v>57</v>
      </c>
      <c r="D29" s="11" t="s">
        <v>58</v>
      </c>
      <c r="E29" s="12"/>
      <c r="F29" s="11"/>
      <c r="G29" s="7"/>
      <c r="H29" s="8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>
      <c r="A30" s="2"/>
      <c r="B30" s="9">
        <v>28</v>
      </c>
      <c r="C30" s="10" t="s">
        <v>59</v>
      </c>
      <c r="D30" s="11" t="s">
        <v>60</v>
      </c>
      <c r="E30" s="12"/>
      <c r="F30" s="11"/>
      <c r="G30" s="7"/>
      <c r="H30" s="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>
      <c r="A31" s="2"/>
      <c r="B31" s="9">
        <v>29</v>
      </c>
      <c r="C31" s="10" t="s">
        <v>61</v>
      </c>
      <c r="D31" s="11" t="s">
        <v>62</v>
      </c>
      <c r="E31" s="12"/>
      <c r="F31" s="11"/>
      <c r="G31" s="7"/>
      <c r="H31" s="8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>
      <c r="A32" s="2"/>
      <c r="B32" s="9">
        <v>30</v>
      </c>
      <c r="C32" s="10" t="s">
        <v>63</v>
      </c>
      <c r="D32" s="11" t="s">
        <v>62</v>
      </c>
      <c r="E32" s="12"/>
      <c r="F32" s="11"/>
      <c r="G32" s="7"/>
      <c r="H32" s="8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>
      <c r="A33" s="2"/>
      <c r="B33" s="9">
        <v>31</v>
      </c>
      <c r="C33" s="10" t="s">
        <v>64</v>
      </c>
      <c r="D33" s="11" t="s">
        <v>65</v>
      </c>
      <c r="E33" s="12"/>
      <c r="F33" s="11"/>
      <c r="G33" s="7"/>
      <c r="H33" s="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>
      <c r="A34" s="2"/>
      <c r="B34" s="9">
        <v>32</v>
      </c>
      <c r="C34" s="10" t="s">
        <v>66</v>
      </c>
      <c r="D34" s="11" t="s">
        <v>67</v>
      </c>
      <c r="E34" s="12"/>
      <c r="F34" s="13" t="str">
        <f>HYPERLINK("mailto:Suma_anaparthy@rediffmail.com","Suma_anaparthy@rediffmail.com")</f>
        <v>Suma_anaparthy@rediffmail.com</v>
      </c>
      <c r="G34" s="7"/>
      <c r="H34" s="8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>
      <c r="A35" s="2"/>
      <c r="B35" s="9">
        <v>33</v>
      </c>
      <c r="C35" s="10" t="s">
        <v>68</v>
      </c>
      <c r="D35" s="11" t="s">
        <v>69</v>
      </c>
      <c r="E35" s="12"/>
      <c r="F35" s="13" t="str">
        <f>HYPERLINK("mailto:Sunil_puli18@yahoo.com","Sunil_puli18@yahoo.com")</f>
        <v>Sunil_puli18@yahoo.com</v>
      </c>
      <c r="G35" s="7"/>
      <c r="H35" s="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>
      <c r="A36" s="2"/>
      <c r="B36" s="9">
        <v>34</v>
      </c>
      <c r="C36" s="10" t="s">
        <v>70</v>
      </c>
      <c r="D36" s="11" t="s">
        <v>71</v>
      </c>
      <c r="E36" s="12"/>
      <c r="F36" s="11"/>
      <c r="G36" s="7"/>
      <c r="H36" s="8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>
      <c r="A37" s="2"/>
      <c r="B37" s="9">
        <v>35</v>
      </c>
      <c r="C37" s="10" t="s">
        <v>72</v>
      </c>
      <c r="D37" s="11" t="s">
        <v>73</v>
      </c>
      <c r="E37" s="12"/>
      <c r="F37" s="13" t="str">
        <f>HYPERLINK("mailto:tirumaldev@yahoo.com","tirumaldev@yahoo.com")</f>
        <v>tirumaldev@yahoo.com</v>
      </c>
      <c r="G37" s="7"/>
      <c r="H37" s="8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>
      <c r="A38" s="2"/>
      <c r="B38" s="9">
        <v>36</v>
      </c>
      <c r="C38" s="10" t="s">
        <v>74</v>
      </c>
      <c r="D38" s="11" t="s">
        <v>75</v>
      </c>
      <c r="E38" s="12"/>
      <c r="F38" s="13" t="str">
        <f>HYPERLINK("mailto:vamsi_gudapati@fyahoo.com","vamsi_gudapati@fyahoo.com")</f>
        <v>vamsi_gudapati@fyahoo.com</v>
      </c>
      <c r="G38" s="7"/>
      <c r="H38" s="8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>
      <c r="A39" s="2"/>
      <c r="B39" s="9">
        <v>37</v>
      </c>
      <c r="C39" s="10" t="s">
        <v>76</v>
      </c>
      <c r="D39" s="11" t="s">
        <v>77</v>
      </c>
      <c r="E39" s="12"/>
      <c r="F39" s="13" t="str">
        <f>HYPERLINK("mailto:chvamsikrishna@hotmail.com","chvamsikrishna@hotmail.com")</f>
        <v>chvamsikrishna@hotmail.com</v>
      </c>
      <c r="G39" s="7"/>
      <c r="H39" s="8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>
      <c r="A40" s="2"/>
      <c r="B40" s="9">
        <v>38</v>
      </c>
      <c r="C40" s="14" t="s">
        <v>78</v>
      </c>
      <c r="D40" s="11" t="s">
        <v>79</v>
      </c>
      <c r="E40" s="12"/>
      <c r="F40" s="13" t="str">
        <f>HYPERLINK("mailto:Pvv_sn@usa.net","Pvv_sn@usa.net")</f>
        <v>Pvv_sn@usa.net</v>
      </c>
      <c r="G40" s="7"/>
      <c r="H40" s="8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>
      <c r="A41" s="2"/>
      <c r="B41" s="9">
        <v>39</v>
      </c>
      <c r="C41" s="14" t="s">
        <v>80</v>
      </c>
      <c r="D41" s="11" t="s">
        <v>81</v>
      </c>
      <c r="E41" s="12"/>
      <c r="F41" s="13" t="str">
        <f>HYPERLINK("mailto:dvchinni@yahoo.com","dvchinni@yahoo.com")</f>
        <v>dvchinni@yahoo.com</v>
      </c>
      <c r="G41" s="7"/>
      <c r="H41" s="8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>
      <c r="A42" s="2"/>
      <c r="B42" s="9">
        <v>40</v>
      </c>
      <c r="C42" s="14" t="s">
        <v>82</v>
      </c>
      <c r="D42" s="11" t="s">
        <v>83</v>
      </c>
      <c r="E42" s="12"/>
      <c r="F42" s="11"/>
      <c r="G42" s="7"/>
      <c r="H42" s="8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scale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1000"/>
  <sheetViews>
    <sheetView workbookViewId="0"/>
  </sheetViews>
  <sheetFormatPr defaultColWidth="14.44140625" defaultRowHeight="15" customHeight="1"/>
  <cols>
    <col min="1" max="1" width="8.5546875" customWidth="1"/>
    <col min="2" max="2" width="12.5546875" customWidth="1"/>
    <col min="3" max="3" width="17.109375" customWidth="1"/>
    <col min="4" max="4" width="32.6640625" customWidth="1"/>
    <col min="5" max="5" width="33" customWidth="1"/>
    <col min="6" max="6" width="23.88671875" customWidth="1"/>
    <col min="7" max="7" width="13.44140625" customWidth="1"/>
    <col min="8" max="8" width="14.44140625" customWidth="1"/>
    <col min="9" max="26" width="8.6640625" customWidth="1"/>
  </cols>
  <sheetData>
    <row r="2" spans="2:9" ht="25.2">
      <c r="B2" s="20" t="s">
        <v>0</v>
      </c>
      <c r="C2" s="4" t="s">
        <v>1</v>
      </c>
      <c r="D2" s="5" t="s">
        <v>2</v>
      </c>
      <c r="E2" s="6" t="s">
        <v>3</v>
      </c>
      <c r="F2" s="5" t="s">
        <v>4</v>
      </c>
      <c r="G2" s="19" t="s">
        <v>702</v>
      </c>
      <c r="H2" s="19" t="s">
        <v>703</v>
      </c>
      <c r="I2" s="19" t="s">
        <v>704</v>
      </c>
    </row>
    <row r="3" spans="2:9" ht="14.4">
      <c r="B3" s="20">
        <v>1</v>
      </c>
      <c r="C3" s="11" t="s">
        <v>1385</v>
      </c>
      <c r="D3" s="11" t="s">
        <v>1386</v>
      </c>
      <c r="E3" s="11" t="s">
        <v>1387</v>
      </c>
      <c r="F3" s="11" t="s">
        <v>1388</v>
      </c>
    </row>
    <row r="4" spans="2:9" ht="14.4">
      <c r="B4" s="20">
        <v>2</v>
      </c>
      <c r="C4" s="11" t="s">
        <v>1389</v>
      </c>
      <c r="D4" s="11" t="s">
        <v>1390</v>
      </c>
      <c r="E4" s="11" t="s">
        <v>1391</v>
      </c>
      <c r="F4" s="11" t="s">
        <v>1392</v>
      </c>
    </row>
    <row r="5" spans="2:9" ht="14.4">
      <c r="B5" s="20">
        <v>3</v>
      </c>
      <c r="C5" s="11" t="s">
        <v>1393</v>
      </c>
      <c r="D5" s="11" t="s">
        <v>1394</v>
      </c>
      <c r="E5" s="11" t="s">
        <v>1395</v>
      </c>
      <c r="F5" s="11" t="s">
        <v>1396</v>
      </c>
    </row>
    <row r="6" spans="2:9" ht="14.4">
      <c r="B6" s="20">
        <v>4</v>
      </c>
      <c r="C6" s="11" t="s">
        <v>1397</v>
      </c>
      <c r="D6" s="11" t="s">
        <v>1398</v>
      </c>
      <c r="E6" s="56" t="str">
        <f>HYPERLINK("mailto:vamcrwz@yahoo.com","vamcrwz@yahoo.com")</f>
        <v>vamcrwz@yahoo.com</v>
      </c>
      <c r="F6" s="11" t="s">
        <v>1399</v>
      </c>
    </row>
    <row r="7" spans="2:9" ht="14.4">
      <c r="B7" s="20">
        <v>5</v>
      </c>
      <c r="C7" s="11" t="s">
        <v>1400</v>
      </c>
      <c r="D7" s="11" t="s">
        <v>1401</v>
      </c>
      <c r="E7" s="11" t="s">
        <v>1402</v>
      </c>
      <c r="F7" s="11" t="s">
        <v>1403</v>
      </c>
    </row>
    <row r="8" spans="2:9" ht="14.4">
      <c r="B8" s="20">
        <v>6</v>
      </c>
      <c r="C8" s="11" t="s">
        <v>1404</v>
      </c>
      <c r="D8" s="11" t="s">
        <v>1405</v>
      </c>
      <c r="E8" s="56" t="str">
        <f>HYPERLINK("mailto:p.gnanadeep@yahoo.com","p.gnanadeep@yahoo.com")</f>
        <v>p.gnanadeep@yahoo.com</v>
      </c>
      <c r="F8" s="11" t="s">
        <v>1406</v>
      </c>
    </row>
    <row r="9" spans="2:9" ht="14.4">
      <c r="B9" s="20">
        <v>7</v>
      </c>
      <c r="C9" s="11" t="s">
        <v>1407</v>
      </c>
      <c r="D9" s="11" t="s">
        <v>1408</v>
      </c>
      <c r="E9" s="56" t="str">
        <f>HYPERLINK("mailto:seshu.7903@gmail.com","seshu.7903@gmail.com")</f>
        <v>seshu.7903@gmail.com</v>
      </c>
      <c r="F9" s="11" t="s">
        <v>1409</v>
      </c>
    </row>
    <row r="10" spans="2:9" ht="14.4">
      <c r="B10" s="20">
        <v>8</v>
      </c>
      <c r="C10" s="11" t="s">
        <v>1410</v>
      </c>
      <c r="D10" s="11" t="s">
        <v>1411</v>
      </c>
      <c r="E10" s="56" t="str">
        <f>HYPERLINK("mailto:gopi53@gmail.com","gopi53@gmail.com")</f>
        <v>gopi53@gmail.com</v>
      </c>
      <c r="F10" s="11" t="s">
        <v>1412</v>
      </c>
    </row>
    <row r="11" spans="2:9" ht="14.4">
      <c r="B11" s="20">
        <v>9</v>
      </c>
      <c r="C11" s="11" t="s">
        <v>1413</v>
      </c>
      <c r="D11" s="11" t="s">
        <v>1414</v>
      </c>
      <c r="E11" s="11" t="s">
        <v>1415</v>
      </c>
      <c r="F11" s="11" t="s">
        <v>1416</v>
      </c>
    </row>
    <row r="12" spans="2:9" ht="14.4">
      <c r="B12" s="20">
        <v>10</v>
      </c>
      <c r="C12" s="11" t="s">
        <v>1417</v>
      </c>
      <c r="D12" s="11" t="s">
        <v>1418</v>
      </c>
      <c r="E12" s="11" t="s">
        <v>1419</v>
      </c>
      <c r="F12" s="11" t="s">
        <v>1420</v>
      </c>
    </row>
    <row r="13" spans="2:9" ht="14.4">
      <c r="B13" s="20">
        <v>11</v>
      </c>
      <c r="C13" s="11" t="s">
        <v>1421</v>
      </c>
      <c r="D13" s="11" t="s">
        <v>1422</v>
      </c>
      <c r="E13" s="11" t="s">
        <v>1423</v>
      </c>
      <c r="F13" s="11" t="s">
        <v>1424</v>
      </c>
    </row>
    <row r="14" spans="2:9" ht="14.4">
      <c r="B14" s="20">
        <v>12</v>
      </c>
      <c r="C14" s="11" t="s">
        <v>1425</v>
      </c>
      <c r="D14" s="11" t="s">
        <v>1426</v>
      </c>
      <c r="E14" s="11" t="s">
        <v>1427</v>
      </c>
      <c r="F14" s="11" t="s">
        <v>1428</v>
      </c>
    </row>
    <row r="15" spans="2:9" ht="14.4">
      <c r="B15" s="20">
        <v>13</v>
      </c>
      <c r="C15" s="11" t="s">
        <v>1429</v>
      </c>
      <c r="D15" s="11" t="s">
        <v>1430</v>
      </c>
      <c r="E15" s="56" t="str">
        <f>HYPERLINK("mailto:pranavipadavala@yahoo.com","pranavipadavala@yahoo.com")</f>
        <v>pranavipadavala@yahoo.com</v>
      </c>
      <c r="F15" s="11" t="s">
        <v>1431</v>
      </c>
    </row>
    <row r="16" spans="2:9" ht="14.4">
      <c r="B16" s="20">
        <v>14</v>
      </c>
      <c r="C16" s="11" t="s">
        <v>1432</v>
      </c>
      <c r="D16" s="11" t="s">
        <v>1433</v>
      </c>
      <c r="E16" s="56" t="str">
        <f>HYPERLINK("mailto:sarada544@gmail.com","sarada544@gmail.com")</f>
        <v>sarada544@gmail.com</v>
      </c>
      <c r="F16" s="11" t="s">
        <v>1434</v>
      </c>
    </row>
    <row r="17" spans="2:6" ht="14.4">
      <c r="B17" s="20">
        <v>15</v>
      </c>
      <c r="C17" s="11" t="s">
        <v>1435</v>
      </c>
      <c r="D17" s="11" t="s">
        <v>1436</v>
      </c>
      <c r="E17" s="56" t="str">
        <f>HYPERLINK("mailto:raagagogineni@gmail.com","raagagogineni@gmail.com")</f>
        <v>raagagogineni@gmail.com</v>
      </c>
      <c r="F17" s="11" t="s">
        <v>1437</v>
      </c>
    </row>
    <row r="18" spans="2:6" ht="14.4">
      <c r="B18" s="20">
        <v>16</v>
      </c>
      <c r="C18" s="11" t="s">
        <v>1438</v>
      </c>
      <c r="D18" s="11" t="s">
        <v>1439</v>
      </c>
      <c r="E18" s="11" t="s">
        <v>1440</v>
      </c>
      <c r="F18" s="11" t="s">
        <v>1441</v>
      </c>
    </row>
    <row r="19" spans="2:6" ht="14.4">
      <c r="B19" s="20">
        <v>17</v>
      </c>
      <c r="C19" s="11" t="s">
        <v>1442</v>
      </c>
      <c r="D19" s="11" t="s">
        <v>1443</v>
      </c>
      <c r="E19" s="56" t="str">
        <f>HYPERLINK("mailto:chigurupatikavitha@gmail.com","chigurupatikavitha@gmail.com")</f>
        <v>chigurupatikavitha@gmail.com</v>
      </c>
      <c r="F19" s="11" t="s">
        <v>1444</v>
      </c>
    </row>
    <row r="20" spans="2:6" ht="14.4">
      <c r="B20" s="20">
        <v>18</v>
      </c>
      <c r="C20" s="11" t="s">
        <v>1445</v>
      </c>
      <c r="D20" s="11" t="s">
        <v>1446</v>
      </c>
      <c r="E20" s="11" t="s">
        <v>1447</v>
      </c>
      <c r="F20" s="11" t="s">
        <v>1448</v>
      </c>
    </row>
    <row r="21" spans="2:6" ht="15.75" customHeight="1">
      <c r="B21" s="20">
        <v>19</v>
      </c>
      <c r="C21" s="11" t="s">
        <v>1449</v>
      </c>
      <c r="D21" s="11" t="s">
        <v>1450</v>
      </c>
      <c r="E21" s="56" t="str">
        <f>HYPERLINK("mailto:sanju.9026@gmail.com","sanju.9026@gmail.com")</f>
        <v>sanju.9026@gmail.com</v>
      </c>
      <c r="F21" s="11" t="s">
        <v>1451</v>
      </c>
    </row>
    <row r="22" spans="2:6" ht="15.75" customHeight="1">
      <c r="B22" s="20">
        <v>20</v>
      </c>
      <c r="C22" s="11" t="s">
        <v>1452</v>
      </c>
      <c r="D22" s="11" t="s">
        <v>1453</v>
      </c>
      <c r="E22" s="56" t="str">
        <f>HYPERLINK("mailto:samba.vecv@gmail.com","samba.vecv@gmail.com")</f>
        <v>samba.vecv@gmail.com</v>
      </c>
      <c r="F22" s="11" t="s">
        <v>1454</v>
      </c>
    </row>
    <row r="23" spans="2:6" ht="15.75" customHeight="1">
      <c r="B23" s="20">
        <v>21</v>
      </c>
      <c r="C23" s="11" t="s">
        <v>1455</v>
      </c>
      <c r="D23" s="11" t="s">
        <v>1456</v>
      </c>
      <c r="E23" s="11" t="s">
        <v>1457</v>
      </c>
      <c r="F23" s="11" t="s">
        <v>1458</v>
      </c>
    </row>
    <row r="24" spans="2:6" ht="15.75" customHeight="1">
      <c r="B24" s="20">
        <v>22</v>
      </c>
      <c r="C24" s="11" t="s">
        <v>1459</v>
      </c>
      <c r="D24" s="11" t="s">
        <v>1460</v>
      </c>
      <c r="E24" s="56" t="str">
        <f>HYPERLINK("mailto:koduriy@gmail.com","koduriy@gmail.com")</f>
        <v>koduriy@gmail.com</v>
      </c>
      <c r="F24" s="11" t="s">
        <v>1461</v>
      </c>
    </row>
    <row r="25" spans="2:6" ht="15.75" customHeight="1">
      <c r="B25" s="20">
        <v>23</v>
      </c>
      <c r="C25" s="11" t="s">
        <v>1462</v>
      </c>
      <c r="D25" s="11" t="s">
        <v>1463</v>
      </c>
      <c r="E25" s="56" t="str">
        <f>HYPERLINK("mailto:alekhya999star@gmail.com","alekhya999star@gmail.com")</f>
        <v>alekhya999star@gmail.com</v>
      </c>
      <c r="F25" s="11" t="s">
        <v>1464</v>
      </c>
    </row>
    <row r="26" spans="2:6" ht="15.75" customHeight="1">
      <c r="B26" s="20">
        <v>24</v>
      </c>
      <c r="C26" s="11" t="s">
        <v>1465</v>
      </c>
      <c r="D26" s="11" t="s">
        <v>1466</v>
      </c>
      <c r="E26" s="11" t="s">
        <v>1467</v>
      </c>
      <c r="F26" s="11" t="s">
        <v>1468</v>
      </c>
    </row>
    <row r="27" spans="2:6" ht="15.75" customHeight="1">
      <c r="B27" s="20">
        <v>25</v>
      </c>
      <c r="C27" s="11" t="s">
        <v>1469</v>
      </c>
      <c r="D27" s="11" t="s">
        <v>1470</v>
      </c>
      <c r="E27" s="11" t="s">
        <v>1471</v>
      </c>
      <c r="F27" s="11" t="s">
        <v>1472</v>
      </c>
    </row>
    <row r="28" spans="2:6" ht="15.75" customHeight="1">
      <c r="B28" s="20">
        <v>26</v>
      </c>
      <c r="C28" s="11" t="s">
        <v>1473</v>
      </c>
      <c r="D28" s="11" t="s">
        <v>1474</v>
      </c>
      <c r="E28" s="56" t="str">
        <f>HYPERLINK("mailto:spusinjan1@gmail.com","spusinjan1@gmail.com")</f>
        <v>spusinjan1@gmail.com</v>
      </c>
      <c r="F28" s="11" t="s">
        <v>1475</v>
      </c>
    </row>
    <row r="29" spans="2:6" ht="15.75" customHeight="1">
      <c r="B29" s="20">
        <v>27</v>
      </c>
      <c r="C29" s="11" t="s">
        <v>1476</v>
      </c>
      <c r="D29" s="11" t="s">
        <v>1477</v>
      </c>
      <c r="E29" s="56" t="str">
        <f>HYPERLINK("mailto:bhanu_ch14@yahoo.com","bhanu_ch14@yahoo.com")</f>
        <v>bhanu_ch14@yahoo.com</v>
      </c>
      <c r="F29" s="11" t="s">
        <v>1478</v>
      </c>
    </row>
    <row r="30" spans="2:6" ht="15.75" customHeight="1">
      <c r="B30" s="20">
        <v>28</v>
      </c>
      <c r="C30" s="11" t="s">
        <v>1479</v>
      </c>
      <c r="D30" s="11" t="s">
        <v>1480</v>
      </c>
      <c r="E30" s="56" t="str">
        <f>HYPERLINK("mailto:lahari_kj@yahoo.com","lahari_kj@yahoo.com")</f>
        <v>lahari_kj@yahoo.com</v>
      </c>
      <c r="F30" s="11" t="s">
        <v>1481</v>
      </c>
    </row>
    <row r="31" spans="2:6" ht="15.75" customHeight="1">
      <c r="B31" s="20">
        <v>29</v>
      </c>
      <c r="C31" s="11" t="s">
        <v>1482</v>
      </c>
      <c r="D31" s="11" t="s">
        <v>1483</v>
      </c>
      <c r="E31" s="11" t="s">
        <v>1484</v>
      </c>
      <c r="F31" s="11" t="s">
        <v>1485</v>
      </c>
    </row>
    <row r="32" spans="2:6" ht="15.75" customHeight="1">
      <c r="B32" s="20">
        <v>30</v>
      </c>
      <c r="C32" s="11" t="s">
        <v>1486</v>
      </c>
      <c r="D32" s="11" t="s">
        <v>1487</v>
      </c>
      <c r="E32" s="11" t="s">
        <v>1488</v>
      </c>
      <c r="F32" s="11" t="s">
        <v>1489</v>
      </c>
    </row>
    <row r="33" spans="2:6" ht="15.75" customHeight="1">
      <c r="B33" s="20">
        <v>31</v>
      </c>
      <c r="C33" s="11" t="s">
        <v>1490</v>
      </c>
      <c r="D33" s="11" t="s">
        <v>1491</v>
      </c>
      <c r="E33" s="11" t="s">
        <v>1492</v>
      </c>
      <c r="F33" s="11" t="s">
        <v>1493</v>
      </c>
    </row>
    <row r="34" spans="2:6" ht="15.75" customHeight="1">
      <c r="B34" s="20">
        <v>32</v>
      </c>
      <c r="C34" s="11" t="s">
        <v>1494</v>
      </c>
      <c r="D34" s="11" t="s">
        <v>1495</v>
      </c>
      <c r="E34" s="56" t="str">
        <f>HYPERLINK("mailto:meena.atluri@yahoo.co.in","meena.atluri@yahoo.co.in")</f>
        <v>meena.atluri@yahoo.co.in</v>
      </c>
      <c r="F34" s="11" t="s">
        <v>1496</v>
      </c>
    </row>
    <row r="35" spans="2:6" ht="15.75" customHeight="1">
      <c r="B35" s="20">
        <v>33</v>
      </c>
      <c r="C35" s="11" t="s">
        <v>1497</v>
      </c>
      <c r="D35" s="11" t="s">
        <v>1498</v>
      </c>
      <c r="E35" s="56" t="str">
        <f>HYPERLINK("mailto:msairamyasree@gmail.com","msairamyasree@gmail.com")</f>
        <v>msairamyasree@gmail.com</v>
      </c>
      <c r="F35" s="11" t="s">
        <v>1499</v>
      </c>
    </row>
    <row r="36" spans="2:6" ht="15.75" customHeight="1">
      <c r="B36" s="20">
        <v>34</v>
      </c>
      <c r="C36" s="11" t="s">
        <v>1500</v>
      </c>
      <c r="D36" s="11" t="s">
        <v>1501</v>
      </c>
      <c r="E36" s="56" t="str">
        <f>HYPERLINK("mailto:kiran007.kolakaluru@gmail.com","kiran007.kolakaluru@gmail.com")</f>
        <v>kiran007.kolakaluru@gmail.com</v>
      </c>
      <c r="F36" s="11" t="s">
        <v>1502</v>
      </c>
    </row>
    <row r="37" spans="2:6" ht="15.75" customHeight="1">
      <c r="B37" s="20">
        <v>35</v>
      </c>
      <c r="C37" s="11" t="s">
        <v>1503</v>
      </c>
      <c r="D37" s="11" t="s">
        <v>1504</v>
      </c>
      <c r="E37" s="56" t="str">
        <f>HYPERLINK("mailto:radhika532@yahoo.com","radhika532@yahoo.com")</f>
        <v>radhika532@yahoo.com</v>
      </c>
      <c r="F37" s="11" t="s">
        <v>1505</v>
      </c>
    </row>
    <row r="38" spans="2:6" ht="15.75" customHeight="1">
      <c r="B38" s="20">
        <v>36</v>
      </c>
      <c r="C38" s="11" t="s">
        <v>1506</v>
      </c>
      <c r="D38" s="11" t="s">
        <v>1507</v>
      </c>
      <c r="E38" s="11" t="s">
        <v>1508</v>
      </c>
      <c r="F38" s="11" t="s">
        <v>1509</v>
      </c>
    </row>
    <row r="39" spans="2:6" ht="15.75" customHeight="1">
      <c r="B39" s="20">
        <v>37</v>
      </c>
      <c r="C39" s="11" t="s">
        <v>1510</v>
      </c>
      <c r="D39" s="11" t="s">
        <v>1511</v>
      </c>
      <c r="E39" s="11" t="s">
        <v>1512</v>
      </c>
      <c r="F39" s="11" t="s">
        <v>1513</v>
      </c>
    </row>
    <row r="40" spans="2:6" ht="15.75" customHeight="1">
      <c r="B40" s="20">
        <v>38</v>
      </c>
      <c r="C40" s="11" t="s">
        <v>1514</v>
      </c>
      <c r="D40" s="11" t="s">
        <v>1515</v>
      </c>
      <c r="E40" s="11" t="s">
        <v>1516</v>
      </c>
      <c r="F40" s="11" t="s">
        <v>1517</v>
      </c>
    </row>
    <row r="41" spans="2:6" ht="15.75" customHeight="1">
      <c r="B41" s="20">
        <v>39</v>
      </c>
      <c r="C41" s="11" t="s">
        <v>1518</v>
      </c>
      <c r="D41" s="11" t="s">
        <v>1519</v>
      </c>
      <c r="E41" s="56" t="str">
        <f>HYPERLINK("mailto:abhifancy44@gmail.com","abhifancy44@gmail.com")</f>
        <v>abhifancy44@gmail.com</v>
      </c>
      <c r="F41" s="11" t="s">
        <v>1520</v>
      </c>
    </row>
    <row r="42" spans="2:6" ht="15.75" customHeight="1">
      <c r="B42" s="20">
        <v>40</v>
      </c>
      <c r="C42" s="11" t="s">
        <v>1521</v>
      </c>
      <c r="D42" s="11" t="s">
        <v>1522</v>
      </c>
      <c r="E42" s="11" t="s">
        <v>1523</v>
      </c>
      <c r="F42" s="11" t="s">
        <v>1524</v>
      </c>
    </row>
    <row r="43" spans="2:6" ht="15.75" customHeight="1">
      <c r="B43" s="20">
        <v>41</v>
      </c>
      <c r="C43" s="11" t="s">
        <v>1525</v>
      </c>
      <c r="D43" s="11" t="s">
        <v>1526</v>
      </c>
      <c r="E43" s="11" t="s">
        <v>1527</v>
      </c>
      <c r="F43" s="11" t="s">
        <v>1528</v>
      </c>
    </row>
    <row r="44" spans="2:6" ht="15.75" customHeight="1">
      <c r="B44" s="20">
        <v>42</v>
      </c>
      <c r="C44" s="11" t="s">
        <v>1529</v>
      </c>
      <c r="D44" s="11" t="s">
        <v>1530</v>
      </c>
      <c r="E44" s="56" t="str">
        <f>HYPERLINK("mailto:mysterioussujan@gmail.com","mysterioussujan@gmail.com")</f>
        <v>mysterioussujan@gmail.com</v>
      </c>
      <c r="F44" s="11" t="s">
        <v>1531</v>
      </c>
    </row>
    <row r="45" spans="2:6" ht="15.75" customHeight="1">
      <c r="B45" s="20">
        <v>43</v>
      </c>
      <c r="C45" s="11" t="s">
        <v>1532</v>
      </c>
      <c r="D45" s="11" t="s">
        <v>1533</v>
      </c>
      <c r="E45" s="56" t="str">
        <f>HYPERLINK("mailto:mahesh_gaddipati@yahoo.co.in","mahesh_gaddipati@yahoo.co.in")</f>
        <v>mahesh_gaddipati@yahoo.co.in</v>
      </c>
      <c r="F45" s="11" t="s">
        <v>1534</v>
      </c>
    </row>
    <row r="46" spans="2:6" ht="15.75" customHeight="1">
      <c r="B46" s="20">
        <v>44</v>
      </c>
      <c r="C46" s="11" t="s">
        <v>1535</v>
      </c>
      <c r="D46" s="11" t="s">
        <v>1536</v>
      </c>
      <c r="E46" s="11" t="s">
        <v>1537</v>
      </c>
      <c r="F46" s="11" t="s">
        <v>1538</v>
      </c>
    </row>
    <row r="47" spans="2:6" ht="15.75" customHeight="1">
      <c r="B47" s="20">
        <v>45</v>
      </c>
      <c r="C47" s="11" t="s">
        <v>1539</v>
      </c>
      <c r="D47" s="11" t="s">
        <v>1540</v>
      </c>
      <c r="E47" s="56" t="str">
        <f>HYPERLINK("mailto:radhika.kandula524@gmail.com","radhika.kandula524@gmail.com")</f>
        <v>radhika.kandula524@gmail.com</v>
      </c>
      <c r="F47" s="11" t="s">
        <v>1541</v>
      </c>
    </row>
    <row r="48" spans="2:6" ht="15.75" customHeight="1">
      <c r="B48" s="20">
        <v>46</v>
      </c>
      <c r="C48" s="11" t="s">
        <v>1542</v>
      </c>
      <c r="D48" s="11" t="s">
        <v>1543</v>
      </c>
      <c r="E48" s="56" t="str">
        <f>HYPERLINK("mailto:ashok.vaddavalli.iim@gmail.com","ashok.vaddavalli.iim@gmail.com")</f>
        <v>ashok.vaddavalli.iim@gmail.com</v>
      </c>
      <c r="F48" s="11" t="s">
        <v>1544</v>
      </c>
    </row>
    <row r="49" spans="2:6" ht="15.75" customHeight="1">
      <c r="B49" s="20">
        <v>47</v>
      </c>
      <c r="C49" s="11" t="s">
        <v>1545</v>
      </c>
      <c r="D49" s="11" t="s">
        <v>1546</v>
      </c>
      <c r="E49" s="11" t="s">
        <v>1547</v>
      </c>
      <c r="F49" s="11" t="s">
        <v>1548</v>
      </c>
    </row>
    <row r="50" spans="2:6" ht="15.75" customHeight="1">
      <c r="B50" s="20">
        <v>48</v>
      </c>
      <c r="C50" s="11" t="s">
        <v>1549</v>
      </c>
      <c r="D50" s="11" t="s">
        <v>1550</v>
      </c>
      <c r="E50" s="56" t="str">
        <f>HYPERLINK("mailto:venki_b8@yahoo.co.in","venki_b8@yahoo.co.in")</f>
        <v>venki_b8@yahoo.co.in</v>
      </c>
      <c r="F50" s="11" t="s">
        <v>1551</v>
      </c>
    </row>
    <row r="51" spans="2:6" ht="15.75" customHeight="1">
      <c r="B51" s="20">
        <v>49</v>
      </c>
      <c r="C51" s="11" t="s">
        <v>1552</v>
      </c>
      <c r="D51" s="11" t="s">
        <v>1553</v>
      </c>
      <c r="E51" s="56" t="str">
        <f>HYPERLINK("mailto:mandepudi.ramakrishna@gmail.com","mandepudi.ramakrishna@gmail.com")</f>
        <v>mandepudi.ramakrishna@gmail.com</v>
      </c>
      <c r="F51" s="11" t="s">
        <v>1554</v>
      </c>
    </row>
    <row r="52" spans="2:6" ht="15.75" customHeight="1">
      <c r="B52" s="20">
        <v>50</v>
      </c>
      <c r="C52" s="11" t="s">
        <v>1555</v>
      </c>
      <c r="D52" s="11" t="s">
        <v>1556</v>
      </c>
      <c r="E52" s="11" t="s">
        <v>1557</v>
      </c>
      <c r="F52" s="11" t="s">
        <v>1558</v>
      </c>
    </row>
    <row r="53" spans="2:6" ht="15.75" customHeight="1">
      <c r="B53" s="20">
        <v>51</v>
      </c>
      <c r="C53" s="11" t="s">
        <v>1559</v>
      </c>
      <c r="D53" s="11" t="s">
        <v>1560</v>
      </c>
      <c r="E53" s="11" t="s">
        <v>1561</v>
      </c>
      <c r="F53" s="11" t="s">
        <v>1562</v>
      </c>
    </row>
    <row r="54" spans="2:6" ht="15.75" customHeight="1">
      <c r="B54" s="20">
        <v>52</v>
      </c>
      <c r="C54" s="11" t="s">
        <v>1563</v>
      </c>
      <c r="D54" s="11" t="s">
        <v>1564</v>
      </c>
      <c r="E54" s="56" t="str">
        <f>HYPERLINK("mailto:chandu.kanneganti@gmail.com","chandu.kanneganti@gmail.com")</f>
        <v>chandu.kanneganti@gmail.com</v>
      </c>
      <c r="F54" s="11" t="s">
        <v>1565</v>
      </c>
    </row>
    <row r="55" spans="2:6" ht="15.75" customHeight="1">
      <c r="B55" s="20">
        <v>53</v>
      </c>
      <c r="C55" s="11" t="s">
        <v>1566</v>
      </c>
      <c r="D55" s="11" t="s">
        <v>1567</v>
      </c>
      <c r="E55" s="56" t="str">
        <f>HYPERLINK("mailto:arunduggimpudis@yahoo.com","arunduggimpudis@yahoo.com")</f>
        <v>arunduggimpudis@yahoo.com</v>
      </c>
      <c r="F55" s="11" t="s">
        <v>1568</v>
      </c>
    </row>
    <row r="56" spans="2:6" ht="15.75" customHeight="1">
      <c r="B56" s="20">
        <v>54</v>
      </c>
      <c r="C56" s="11" t="s">
        <v>1569</v>
      </c>
      <c r="D56" s="11" t="s">
        <v>1570</v>
      </c>
      <c r="E56" s="11" t="s">
        <v>1571</v>
      </c>
      <c r="F56" s="11" t="s">
        <v>1572</v>
      </c>
    </row>
    <row r="57" spans="2:6" ht="15.75" customHeight="1">
      <c r="B57" s="20">
        <v>55</v>
      </c>
      <c r="C57" s="11" t="s">
        <v>1573</v>
      </c>
      <c r="D57" s="11" t="s">
        <v>1574</v>
      </c>
      <c r="E57" s="11" t="s">
        <v>1575</v>
      </c>
      <c r="F57" s="11" t="s">
        <v>1576</v>
      </c>
    </row>
    <row r="58" spans="2:6" ht="15.75" customHeight="1">
      <c r="B58" s="20">
        <v>56</v>
      </c>
      <c r="C58" s="11" t="s">
        <v>1577</v>
      </c>
      <c r="D58" s="11" t="s">
        <v>1578</v>
      </c>
      <c r="E58" s="56" t="str">
        <f>HYPERLINK("mailto:psandeep_542@yahoo.co.in","psandeep_542@yahoo.co.in")</f>
        <v>psandeep_542@yahoo.co.in</v>
      </c>
      <c r="F58" s="11" t="s">
        <v>1579</v>
      </c>
    </row>
    <row r="59" spans="2:6" ht="15.75" customHeight="1">
      <c r="B59" s="20">
        <v>57</v>
      </c>
      <c r="C59" s="11" t="s">
        <v>1580</v>
      </c>
      <c r="D59" s="11" t="s">
        <v>1581</v>
      </c>
      <c r="E59" s="11" t="s">
        <v>1582</v>
      </c>
      <c r="F59" s="11" t="s">
        <v>1583</v>
      </c>
    </row>
    <row r="60" spans="2:6" ht="15.75" customHeight="1">
      <c r="B60" s="20">
        <v>58</v>
      </c>
      <c r="C60" s="11" t="s">
        <v>1584</v>
      </c>
      <c r="D60" s="11" t="s">
        <v>1585</v>
      </c>
      <c r="E60" s="11" t="s">
        <v>1586</v>
      </c>
      <c r="F60" s="11" t="s">
        <v>1587</v>
      </c>
    </row>
    <row r="61" spans="2:6" ht="15.75" customHeight="1">
      <c r="B61" s="20">
        <v>59</v>
      </c>
      <c r="C61" s="11" t="s">
        <v>1588</v>
      </c>
      <c r="D61" s="11" t="s">
        <v>1589</v>
      </c>
      <c r="E61" s="11" t="s">
        <v>1590</v>
      </c>
      <c r="F61" s="11" t="s">
        <v>1591</v>
      </c>
    </row>
    <row r="62" spans="2:6" ht="15.75" customHeight="1">
      <c r="B62" s="20">
        <v>60</v>
      </c>
      <c r="C62" s="11" t="s">
        <v>1592</v>
      </c>
      <c r="D62" s="11" t="s">
        <v>1593</v>
      </c>
      <c r="E62" s="56" t="str">
        <f>HYPERLINK("mailto:gbhargavidivya@yahoo.com","gbhargavidivya@yahoo.com")</f>
        <v>gbhargavidivya@yahoo.com</v>
      </c>
      <c r="F62" s="11" t="s">
        <v>1594</v>
      </c>
    </row>
    <row r="63" spans="2:6" ht="15.75" customHeight="1">
      <c r="B63" s="20">
        <v>61</v>
      </c>
      <c r="C63" s="11" t="s">
        <v>1595</v>
      </c>
      <c r="D63" s="11" t="s">
        <v>1596</v>
      </c>
      <c r="E63" s="56" t="str">
        <f>HYPERLINK("mailto:poornimakurra_588@yahoo.com","poornimakurra_588@yahoo.com")</f>
        <v>poornimakurra_588@yahoo.com</v>
      </c>
      <c r="F63" s="11" t="s">
        <v>1597</v>
      </c>
    </row>
    <row r="64" spans="2:6" ht="15.75" customHeight="1">
      <c r="B64" s="20">
        <v>62</v>
      </c>
      <c r="C64" s="11" t="s">
        <v>1598</v>
      </c>
      <c r="D64" s="11" t="s">
        <v>1599</v>
      </c>
      <c r="E64" s="56" t="str">
        <f>HYPERLINK("mailto:adepu_sankar1@yahoo.com","adepu_sankar1@yahoo.com")</f>
        <v>adepu_sankar1@yahoo.com</v>
      </c>
      <c r="F64" s="11" t="s">
        <v>1600</v>
      </c>
    </row>
    <row r="65" spans="2:6" ht="15.75" customHeight="1">
      <c r="B65" s="20">
        <v>63</v>
      </c>
      <c r="C65" s="11" t="s">
        <v>1601</v>
      </c>
      <c r="D65" s="11" t="s">
        <v>1602</v>
      </c>
      <c r="E65" s="11" t="s">
        <v>1603</v>
      </c>
      <c r="F65" s="11" t="s">
        <v>1604</v>
      </c>
    </row>
    <row r="66" spans="2:6" ht="15.75" customHeight="1">
      <c r="B66" s="20">
        <v>64</v>
      </c>
      <c r="C66" s="11" t="s">
        <v>1605</v>
      </c>
      <c r="D66" s="11" t="s">
        <v>1606</v>
      </c>
      <c r="E66" s="11" t="s">
        <v>1607</v>
      </c>
      <c r="F66" s="11" t="s">
        <v>1608</v>
      </c>
    </row>
    <row r="67" spans="2:6" ht="15.75" customHeight="1">
      <c r="B67" s="20">
        <v>65</v>
      </c>
      <c r="C67" s="11" t="s">
        <v>1609</v>
      </c>
      <c r="D67" s="11" t="s">
        <v>1610</v>
      </c>
      <c r="E67" s="56" t="str">
        <f>HYPERLINK("mailto:mahesh.kilaru525@gmail.com","mahesh.kilaru525@gmail.com")</f>
        <v>mahesh.kilaru525@gmail.com</v>
      </c>
      <c r="F67" s="11" t="s">
        <v>1611</v>
      </c>
    </row>
    <row r="68" spans="2:6" ht="15.75" customHeight="1">
      <c r="B68" s="20">
        <v>66</v>
      </c>
      <c r="C68" s="11" t="s">
        <v>1612</v>
      </c>
      <c r="D68" s="11" t="s">
        <v>1613</v>
      </c>
      <c r="E68" s="11" t="s">
        <v>1614</v>
      </c>
      <c r="F68" s="11" t="s">
        <v>1615</v>
      </c>
    </row>
    <row r="69" spans="2:6" ht="15.75" customHeight="1">
      <c r="B69" s="20">
        <v>67</v>
      </c>
      <c r="C69" s="11" t="s">
        <v>1616</v>
      </c>
      <c r="D69" s="11" t="s">
        <v>1617</v>
      </c>
      <c r="E69" s="56" t="str">
        <f>HYPERLINK("mailto:euniceB1@yahoo.com","euniceB1@yahoo.com")</f>
        <v>euniceB1@yahoo.com</v>
      </c>
      <c r="F69" s="11" t="s">
        <v>1618</v>
      </c>
    </row>
    <row r="70" spans="2:6" ht="15.75" customHeight="1">
      <c r="B70" s="20">
        <v>68</v>
      </c>
      <c r="C70" s="11" t="s">
        <v>1619</v>
      </c>
      <c r="D70" s="11" t="s">
        <v>1620</v>
      </c>
      <c r="E70" s="56" t="str">
        <f>HYPERLINK("mailto:srinivas.06.06520@gmail.com","srinivas.06.06520@gmail.com")</f>
        <v>srinivas.06.06520@gmail.com</v>
      </c>
      <c r="F70" s="11" t="s">
        <v>1621</v>
      </c>
    </row>
    <row r="71" spans="2:6" ht="15.75" customHeight="1">
      <c r="B71" s="20">
        <v>69</v>
      </c>
      <c r="C71" s="11" t="s">
        <v>1622</v>
      </c>
      <c r="D71" s="11" t="s">
        <v>1623</v>
      </c>
      <c r="E71" s="11" t="s">
        <v>1624</v>
      </c>
      <c r="F71" s="11" t="s">
        <v>1625</v>
      </c>
    </row>
    <row r="72" spans="2:6" ht="15.75" customHeight="1">
      <c r="B72" s="20">
        <v>70</v>
      </c>
      <c r="C72" s="11" t="s">
        <v>1626</v>
      </c>
      <c r="D72" s="11" t="s">
        <v>1627</v>
      </c>
      <c r="E72" s="11" t="s">
        <v>1628</v>
      </c>
      <c r="F72" s="11" t="s">
        <v>1629</v>
      </c>
    </row>
    <row r="73" spans="2:6" ht="15.75" customHeight="1">
      <c r="B73" s="20">
        <v>71</v>
      </c>
      <c r="C73" s="11" t="s">
        <v>1630</v>
      </c>
      <c r="D73" s="11" t="s">
        <v>1631</v>
      </c>
      <c r="E73" s="56" t="str">
        <f>HYPERLINK("mailto:kldp.vec@gmail.com","kldp.vec@gmail.com")</f>
        <v>kldp.vec@gmail.com</v>
      </c>
      <c r="F73" s="11" t="s">
        <v>1632</v>
      </c>
    </row>
    <row r="74" spans="2:6" ht="15.75" customHeight="1">
      <c r="B74" s="20">
        <v>72</v>
      </c>
      <c r="C74" s="11" t="s">
        <v>1633</v>
      </c>
      <c r="D74" s="11" t="s">
        <v>1634</v>
      </c>
      <c r="E74" s="56" t="str">
        <f>HYPERLINK("mailto:blgum541@gmail.com","blgum541@gmail.com")</f>
        <v>blgum541@gmail.com</v>
      </c>
      <c r="F74" s="11" t="s">
        <v>1635</v>
      </c>
    </row>
    <row r="75" spans="2:6" ht="15.75" customHeight="1">
      <c r="B75" s="20">
        <v>73</v>
      </c>
      <c r="C75" s="11" t="s">
        <v>1636</v>
      </c>
      <c r="D75" s="11" t="s">
        <v>1637</v>
      </c>
      <c r="E75" s="56" t="str">
        <f>HYPERLINK("mailto:nsandeep06595@gmail.com","nsandeep06595@gmail.com")</f>
        <v>nsandeep06595@gmail.com</v>
      </c>
      <c r="F75" s="11" t="s">
        <v>1638</v>
      </c>
    </row>
    <row r="76" spans="2:6" ht="15.75" customHeight="1">
      <c r="B76" s="20">
        <v>74</v>
      </c>
      <c r="C76" s="11" t="s">
        <v>1639</v>
      </c>
      <c r="D76" s="11" t="s">
        <v>1640</v>
      </c>
      <c r="E76" s="56" t="str">
        <f>HYPERLINK("mailto:sailu553@gmail.com","sailu553@gmail.com")</f>
        <v>sailu553@gmail.com</v>
      </c>
      <c r="F76" s="11" t="s">
        <v>1641</v>
      </c>
    </row>
    <row r="77" spans="2:6" ht="15.75" customHeight="1">
      <c r="B77" s="20">
        <v>75</v>
      </c>
      <c r="C77" s="11" t="s">
        <v>1642</v>
      </c>
      <c r="D77" s="11" t="s">
        <v>1643</v>
      </c>
      <c r="E77" s="11" t="s">
        <v>1644</v>
      </c>
      <c r="F77" s="11" t="s">
        <v>1645</v>
      </c>
    </row>
    <row r="78" spans="2:6" ht="15.75" customHeight="1">
      <c r="B78" s="20">
        <v>76</v>
      </c>
      <c r="C78" s="11" t="s">
        <v>1646</v>
      </c>
      <c r="D78" s="11" t="s">
        <v>1647</v>
      </c>
      <c r="E78" s="11" t="s">
        <v>1648</v>
      </c>
      <c r="F78" s="11" t="s">
        <v>1649</v>
      </c>
    </row>
    <row r="79" spans="2:6" ht="15.75" customHeight="1">
      <c r="B79" s="20">
        <v>77</v>
      </c>
      <c r="C79" s="11" t="s">
        <v>1650</v>
      </c>
      <c r="D79" s="11" t="s">
        <v>1651</v>
      </c>
      <c r="E79" s="56" t="str">
        <f>HYPERLINK("mailto:kartheek.edara@gmail.com","kartheek.edara@gmail.com")</f>
        <v>kartheek.edara@gmail.com</v>
      </c>
      <c r="F79" s="11" t="s">
        <v>1652</v>
      </c>
    </row>
    <row r="80" spans="2:6" ht="15.75" customHeight="1">
      <c r="B80" s="20">
        <v>78</v>
      </c>
      <c r="C80" s="11" t="s">
        <v>1653</v>
      </c>
      <c r="D80" s="11" t="s">
        <v>1654</v>
      </c>
      <c r="E80" s="56" t="str">
        <f>HYPERLINK("mailto:yk_chaitu@yahoo.co.in","yk_chaitu@yahoo.co.in")</f>
        <v>yk_chaitu@yahoo.co.in</v>
      </c>
      <c r="F80" s="11" t="s">
        <v>1655</v>
      </c>
    </row>
    <row r="81" spans="2:6" ht="15.75" customHeight="1">
      <c r="B81" s="20">
        <v>79</v>
      </c>
      <c r="C81" s="11" t="s">
        <v>1656</v>
      </c>
      <c r="D81" s="11" t="s">
        <v>1657</v>
      </c>
      <c r="E81" s="56" t="str">
        <f>HYPERLINK("mailto:vignan.be59@rediff.com","vignan.be59@rediff.com")</f>
        <v>vignan.be59@rediff.com</v>
      </c>
      <c r="F81" s="57" t="s">
        <v>1658</v>
      </c>
    </row>
    <row r="82" spans="2:6" ht="15.75" customHeight="1">
      <c r="B82" s="20">
        <v>80</v>
      </c>
      <c r="C82" s="11" t="s">
        <v>1659</v>
      </c>
      <c r="D82" s="11" t="s">
        <v>1660</v>
      </c>
      <c r="E82" s="56" t="str">
        <f>HYPERLINK("mailto:sandeepkumar.2u@gmail.com","sandeepkumar.2u@gmail.com")</f>
        <v>sandeepkumar.2u@gmail.com</v>
      </c>
      <c r="F82" s="11" t="s">
        <v>1661</v>
      </c>
    </row>
    <row r="83" spans="2:6" ht="15.75" customHeight="1">
      <c r="B83" s="20">
        <v>81</v>
      </c>
      <c r="C83" s="11" t="s">
        <v>1662</v>
      </c>
      <c r="D83" s="11" t="s">
        <v>1663</v>
      </c>
      <c r="E83" s="56" t="str">
        <f>HYPERLINK("mailto:ravitejarockz7@gmail.com","ravitejarockz7@gmail.com")</f>
        <v>ravitejarockz7@gmail.com</v>
      </c>
      <c r="F83" s="11" t="s">
        <v>1664</v>
      </c>
    </row>
    <row r="84" spans="2:6" ht="15.75" customHeight="1">
      <c r="B84" s="20">
        <v>82</v>
      </c>
      <c r="C84" s="11" t="s">
        <v>1665</v>
      </c>
      <c r="D84" s="11" t="s">
        <v>1666</v>
      </c>
      <c r="E84" s="11" t="s">
        <v>1667</v>
      </c>
      <c r="F84" s="11" t="s">
        <v>1668</v>
      </c>
    </row>
    <row r="85" spans="2:6" ht="15.75" customHeight="1">
      <c r="B85" s="20">
        <v>83</v>
      </c>
      <c r="C85" s="11" t="s">
        <v>1669</v>
      </c>
      <c r="D85" s="11" t="s">
        <v>1670</v>
      </c>
      <c r="E85" s="56" t="str">
        <f>HYPERLINK("mailto:avinashcse2010@gmail.com","avinashcse2010@gmail.com")</f>
        <v>avinashcse2010@gmail.com</v>
      </c>
      <c r="F85" s="11" t="s">
        <v>1671</v>
      </c>
    </row>
    <row r="86" spans="2:6" ht="15.75" customHeight="1">
      <c r="B86" s="20">
        <v>84</v>
      </c>
      <c r="C86" s="11" t="s">
        <v>1672</v>
      </c>
      <c r="D86" s="11" t="s">
        <v>1673</v>
      </c>
      <c r="E86" s="56" t="str">
        <f>HYPERLINK("mailto:anilchowdary21@gmail.com","anilchowdary21@gmail.com")</f>
        <v>anilchowdary21@gmail.com</v>
      </c>
      <c r="F86" s="11" t="s">
        <v>1674</v>
      </c>
    </row>
    <row r="87" spans="2:6" ht="15.75" customHeight="1">
      <c r="B87" s="20">
        <v>85</v>
      </c>
      <c r="C87" s="11" t="s">
        <v>1675</v>
      </c>
      <c r="D87" s="11" t="s">
        <v>1676</v>
      </c>
      <c r="E87" s="56" t="str">
        <f>HYPERLINK("mailto:venugopalsmartboy@gmail.com","venugopalsmartboy@gmail.com")</f>
        <v>venugopalsmartboy@gmail.com</v>
      </c>
      <c r="F87" s="11" t="s">
        <v>1677</v>
      </c>
    </row>
    <row r="88" spans="2:6" ht="15.75" customHeight="1">
      <c r="B88" s="20">
        <v>86</v>
      </c>
      <c r="C88" s="11" t="s">
        <v>1678</v>
      </c>
      <c r="D88" s="11" t="s">
        <v>1679</v>
      </c>
      <c r="E88" s="56" t="str">
        <f>HYPERLINK("mailto:venann@gmail.com","venann@gmail.com")</f>
        <v>venann@gmail.com</v>
      </c>
      <c r="F88" s="11" t="s">
        <v>1680</v>
      </c>
    </row>
    <row r="89" spans="2:6" ht="15.75" customHeight="1">
      <c r="B89" s="20">
        <v>87</v>
      </c>
      <c r="C89" s="11" t="s">
        <v>1681</v>
      </c>
      <c r="D89" s="11" t="s">
        <v>1682</v>
      </c>
      <c r="E89" s="56" t="str">
        <f>HYPERLINK("mailto:maheesh_530@gmail.com","maheesh_530@gmail.com")</f>
        <v>maheesh_530@gmail.com</v>
      </c>
      <c r="F89" s="11" t="s">
        <v>1683</v>
      </c>
    </row>
    <row r="90" spans="2:6" ht="15.75" customHeight="1">
      <c r="B90" s="20">
        <v>88</v>
      </c>
      <c r="C90" s="11" t="s">
        <v>1684</v>
      </c>
      <c r="D90" s="11" t="s">
        <v>1685</v>
      </c>
      <c r="E90" s="11" t="s">
        <v>1686</v>
      </c>
      <c r="F90" s="11" t="s">
        <v>1687</v>
      </c>
    </row>
    <row r="91" spans="2:6" ht="15.75" customHeight="1">
      <c r="B91" s="20">
        <v>89</v>
      </c>
      <c r="C91" s="11" t="s">
        <v>1688</v>
      </c>
      <c r="D91" s="11" t="s">
        <v>1689</v>
      </c>
      <c r="E91" s="11" t="s">
        <v>1690</v>
      </c>
      <c r="F91" s="11" t="s">
        <v>1691</v>
      </c>
    </row>
    <row r="92" spans="2:6" ht="15.75" customHeight="1">
      <c r="B92" s="20">
        <v>90</v>
      </c>
      <c r="C92" s="11" t="s">
        <v>1692</v>
      </c>
      <c r="D92" s="11" t="s">
        <v>1693</v>
      </c>
      <c r="E92" s="11" t="s">
        <v>1694</v>
      </c>
      <c r="F92" s="11" t="s">
        <v>1695</v>
      </c>
    </row>
    <row r="93" spans="2:6" ht="15.75" customHeight="1">
      <c r="B93" s="20">
        <v>91</v>
      </c>
      <c r="C93" s="11" t="s">
        <v>1696</v>
      </c>
      <c r="D93" s="11" t="s">
        <v>1697</v>
      </c>
      <c r="E93" s="11" t="s">
        <v>1698</v>
      </c>
      <c r="F93" s="11" t="s">
        <v>1699</v>
      </c>
    </row>
    <row r="94" spans="2:6" ht="15.75" customHeight="1">
      <c r="B94" s="20">
        <v>92</v>
      </c>
      <c r="C94" s="11" t="s">
        <v>1700</v>
      </c>
      <c r="D94" s="11" t="s">
        <v>1701</v>
      </c>
      <c r="E94" s="11" t="s">
        <v>1702</v>
      </c>
      <c r="F94" s="11" t="s">
        <v>1703</v>
      </c>
    </row>
    <row r="95" spans="2:6" ht="15.75" customHeight="1">
      <c r="B95" s="20">
        <v>93</v>
      </c>
      <c r="C95" s="11" t="s">
        <v>1704</v>
      </c>
      <c r="D95" s="11" t="s">
        <v>1705</v>
      </c>
      <c r="E95" s="56" t="str">
        <f>HYPERLINK("mailto:makanth.sathupati@gmail.com","makanth.sathupati@gmail.com")</f>
        <v>makanth.sathupati@gmail.com</v>
      </c>
      <c r="F95" s="11" t="s">
        <v>1706</v>
      </c>
    </row>
    <row r="96" spans="2:6" ht="15.75" customHeight="1">
      <c r="B96" s="20">
        <v>94</v>
      </c>
      <c r="C96" s="11" t="s">
        <v>1707</v>
      </c>
      <c r="D96" s="11" t="s">
        <v>1708</v>
      </c>
      <c r="E96" s="56" t="str">
        <f>HYPERLINK("mailto:scarletdeepu@gmail.com","scarletdeepu@gmail.com")</f>
        <v>scarletdeepu@gmail.com</v>
      </c>
      <c r="F96" s="11" t="s">
        <v>1709</v>
      </c>
    </row>
    <row r="97" spans="2:6" ht="15.75" customHeight="1">
      <c r="B97" s="20">
        <v>95</v>
      </c>
      <c r="C97" s="11" t="s">
        <v>1710</v>
      </c>
      <c r="D97" s="11" t="s">
        <v>1711</v>
      </c>
      <c r="E97" s="56" t="str">
        <f>HYPERLINK("mailto:pradeepkondala@yahoo.com","pradeepkondala@yahoo.com")</f>
        <v>pradeepkondala@yahoo.com</v>
      </c>
      <c r="F97" s="11" t="s">
        <v>1712</v>
      </c>
    </row>
    <row r="98" spans="2:6" ht="15.75" customHeight="1">
      <c r="B98" s="20">
        <v>96</v>
      </c>
      <c r="C98" s="11" t="s">
        <v>1713</v>
      </c>
      <c r="D98" s="11" t="s">
        <v>1714</v>
      </c>
      <c r="E98" s="56" t="str">
        <f>HYPERLINK("mailto:sweeyacharitha@yahoo.com","sweeyacharitha@yahoo.com")</f>
        <v>sweeyacharitha@yahoo.com</v>
      </c>
      <c r="F98" s="11" t="s">
        <v>1715</v>
      </c>
    </row>
    <row r="99" spans="2:6" ht="15.75" customHeight="1">
      <c r="B99" s="20">
        <v>97</v>
      </c>
      <c r="C99" s="11" t="s">
        <v>1716</v>
      </c>
      <c r="D99" s="11" t="s">
        <v>1717</v>
      </c>
      <c r="E99" s="11" t="s">
        <v>1718</v>
      </c>
      <c r="F99" s="11" t="s">
        <v>1719</v>
      </c>
    </row>
    <row r="100" spans="2:6" ht="15.75" customHeight="1">
      <c r="B100" s="20">
        <v>98</v>
      </c>
      <c r="C100" s="11" t="s">
        <v>1720</v>
      </c>
      <c r="D100" s="11" t="s">
        <v>1721</v>
      </c>
      <c r="E100" s="11" t="s">
        <v>1722</v>
      </c>
      <c r="F100" s="11" t="s">
        <v>1723</v>
      </c>
    </row>
    <row r="101" spans="2:6" ht="15.75" customHeight="1">
      <c r="B101" s="20">
        <v>99</v>
      </c>
      <c r="C101" s="11" t="s">
        <v>1724</v>
      </c>
      <c r="D101" s="11" t="s">
        <v>1725</v>
      </c>
      <c r="E101" s="56" t="str">
        <f>HYPERLINK("mailto:rajeshvec2006@gmail.com","rajeshvec2006@gmail.com")</f>
        <v>rajeshvec2006@gmail.com</v>
      </c>
      <c r="F101" s="11" t="s">
        <v>1726</v>
      </c>
    </row>
    <row r="102" spans="2:6" ht="15.75" customHeight="1">
      <c r="B102" s="20">
        <v>100</v>
      </c>
      <c r="C102" s="11" t="s">
        <v>1727</v>
      </c>
      <c r="D102" s="11" t="s">
        <v>1728</v>
      </c>
      <c r="E102" s="11" t="s">
        <v>1729</v>
      </c>
      <c r="F102" s="11" t="s">
        <v>1730</v>
      </c>
    </row>
    <row r="103" spans="2:6" ht="15.75" customHeight="1">
      <c r="B103" s="20">
        <v>101</v>
      </c>
      <c r="C103" s="11" t="s">
        <v>1731</v>
      </c>
      <c r="D103" s="11" t="s">
        <v>1732</v>
      </c>
      <c r="E103" s="11" t="s">
        <v>1733</v>
      </c>
      <c r="F103" s="11" t="s">
        <v>1734</v>
      </c>
    </row>
    <row r="104" spans="2:6" ht="15.75" customHeight="1">
      <c r="B104" s="20">
        <v>102</v>
      </c>
      <c r="C104" s="11" t="s">
        <v>1735</v>
      </c>
      <c r="D104" s="11" t="s">
        <v>1736</v>
      </c>
      <c r="E104" s="11" t="s">
        <v>1737</v>
      </c>
      <c r="F104" s="11" t="s">
        <v>1738</v>
      </c>
    </row>
    <row r="105" spans="2:6" ht="15.75" customHeight="1">
      <c r="B105" s="20">
        <v>103</v>
      </c>
      <c r="C105" s="11" t="s">
        <v>1739</v>
      </c>
      <c r="D105" s="11" t="s">
        <v>1740</v>
      </c>
      <c r="E105" s="56" t="str">
        <f>HYPERLINK("mailto:uday_nanicse@yahoo.com","uday_nanicse@yahoo.com")</f>
        <v>uday_nanicse@yahoo.com</v>
      </c>
      <c r="F105" s="58"/>
    </row>
    <row r="106" spans="2:6" ht="15.75" customHeight="1">
      <c r="B106" s="20">
        <v>104</v>
      </c>
      <c r="C106" s="11" t="s">
        <v>1741</v>
      </c>
      <c r="D106" s="11" t="s">
        <v>1742</v>
      </c>
      <c r="E106" s="56" t="str">
        <f>HYPERLINK("mailto:sri@gmail.com","sri@gmail.com")</f>
        <v>sri@gmail.com</v>
      </c>
      <c r="F106" s="11"/>
    </row>
    <row r="107" spans="2:6" ht="15.75" customHeight="1">
      <c r="B107" s="20">
        <v>105</v>
      </c>
      <c r="C107" s="11" t="s">
        <v>1743</v>
      </c>
      <c r="D107" s="11" t="s">
        <v>1744</v>
      </c>
      <c r="E107" s="56" t="str">
        <f>HYPERLINK("mailto:anu_sweety511@yahoo.com","anu_sweety511@yahoo.com")</f>
        <v>anu_sweety511@yahoo.com</v>
      </c>
      <c r="F107" s="11"/>
    </row>
    <row r="108" spans="2:6" ht="15.75" customHeight="1">
      <c r="B108" s="20">
        <v>106</v>
      </c>
      <c r="C108" s="11" t="s">
        <v>1745</v>
      </c>
      <c r="D108" s="11" t="s">
        <v>1746</v>
      </c>
      <c r="E108" s="11" t="s">
        <v>1747</v>
      </c>
      <c r="F108" s="11"/>
    </row>
    <row r="109" spans="2:6" ht="15.75" customHeight="1">
      <c r="B109" s="20">
        <v>107</v>
      </c>
      <c r="C109" s="11" t="s">
        <v>1748</v>
      </c>
      <c r="D109" s="11" t="s">
        <v>1749</v>
      </c>
      <c r="E109" s="56" t="str">
        <f>HYPERLINK("mailto:anusha_518@yahoo.co.in","anusha_518@yahoo.co.in")</f>
        <v>anusha_518@yahoo.co.in</v>
      </c>
      <c r="F109" s="11"/>
    </row>
    <row r="110" spans="2:6" ht="15.75" customHeight="1">
      <c r="B110" s="20">
        <v>108</v>
      </c>
      <c r="C110" s="11" t="s">
        <v>1750</v>
      </c>
      <c r="D110" s="11" t="s">
        <v>1751</v>
      </c>
      <c r="E110" s="11" t="s">
        <v>1752</v>
      </c>
      <c r="F110" s="11"/>
    </row>
    <row r="111" spans="2:6" ht="15.75" customHeight="1">
      <c r="B111" s="20">
        <v>109</v>
      </c>
      <c r="C111" s="11" t="s">
        <v>1753</v>
      </c>
      <c r="D111" s="11" t="s">
        <v>1754</v>
      </c>
      <c r="E111" s="56" t="str">
        <f>HYPERLINK("mailto:lavanya_pamidimukkala@yahoo.com","lavanya_pamidimukkala@yahoo.com")</f>
        <v>lavanya_pamidimukkala@yahoo.com</v>
      </c>
      <c r="F111" s="11"/>
    </row>
    <row r="112" spans="2:6" ht="15.75" customHeight="1">
      <c r="B112" s="20">
        <v>110</v>
      </c>
      <c r="C112" s="11" t="s">
        <v>1755</v>
      </c>
      <c r="D112" s="11" t="s">
        <v>1756</v>
      </c>
      <c r="E112" s="11" t="s">
        <v>1757</v>
      </c>
      <c r="F112" s="11"/>
    </row>
    <row r="113" spans="2:6" ht="15.75" customHeight="1">
      <c r="B113" s="20">
        <v>111</v>
      </c>
      <c r="C113" s="11" t="s">
        <v>1758</v>
      </c>
      <c r="D113" s="11" t="s">
        <v>1759</v>
      </c>
      <c r="E113" s="56" t="str">
        <f>HYPERLINK("mailto:hasha_sandeep47@yahoo.com","hasha_sandeep47@yahoo.com")</f>
        <v>hasha_sandeep47@yahoo.com</v>
      </c>
      <c r="F113" s="11"/>
    </row>
    <row r="114" spans="2:6" ht="15.75" customHeight="1">
      <c r="B114" s="20">
        <v>112</v>
      </c>
      <c r="C114" s="11" t="s">
        <v>1760</v>
      </c>
      <c r="D114" s="11" t="s">
        <v>1761</v>
      </c>
      <c r="E114" s="11" t="s">
        <v>1762</v>
      </c>
      <c r="F114" s="11"/>
    </row>
    <row r="115" spans="2:6" ht="15.75" customHeight="1">
      <c r="B115" s="20">
        <v>113</v>
      </c>
      <c r="C115" s="11" t="s">
        <v>1763</v>
      </c>
      <c r="D115" s="11" t="s">
        <v>1764</v>
      </c>
      <c r="E115" s="56" t="str">
        <f>HYPERLINK("mailto:sailaja.madupu@gmail.com","sailaja.madupu@gmail.com")</f>
        <v>sailaja.madupu@gmail.com</v>
      </c>
      <c r="F115" s="11"/>
    </row>
    <row r="116" spans="2:6" ht="15.75" customHeight="1">
      <c r="B116" s="20">
        <v>114</v>
      </c>
      <c r="C116" s="11" t="s">
        <v>1765</v>
      </c>
      <c r="D116" s="11" t="s">
        <v>1766</v>
      </c>
      <c r="E116" s="11" t="s">
        <v>1767</v>
      </c>
      <c r="F116" s="11"/>
    </row>
    <row r="117" spans="2:6" ht="15.75" customHeight="1">
      <c r="B117" s="20">
        <v>115</v>
      </c>
      <c r="C117" s="11" t="s">
        <v>1768</v>
      </c>
      <c r="D117" s="11" t="s">
        <v>1769</v>
      </c>
      <c r="E117" s="11" t="s">
        <v>1770</v>
      </c>
      <c r="F117" s="11"/>
    </row>
    <row r="118" spans="2:6" ht="15.75" customHeight="1">
      <c r="B118" s="20">
        <v>116</v>
      </c>
      <c r="C118" s="11" t="s">
        <v>1771</v>
      </c>
      <c r="D118" s="11" t="s">
        <v>1772</v>
      </c>
      <c r="E118" s="11" t="s">
        <v>1773</v>
      </c>
      <c r="F118" s="11"/>
    </row>
    <row r="119" spans="2:6" ht="15.75" customHeight="1">
      <c r="B119" s="20">
        <v>117</v>
      </c>
      <c r="C119" s="11" t="s">
        <v>1774</v>
      </c>
      <c r="D119" s="11" t="s">
        <v>1775</v>
      </c>
      <c r="E119" s="11" t="s">
        <v>1776</v>
      </c>
      <c r="F119" s="11"/>
    </row>
    <row r="120" spans="2:6" ht="15.75" customHeight="1">
      <c r="B120" s="20">
        <v>118</v>
      </c>
      <c r="C120" s="11" t="s">
        <v>1777</v>
      </c>
      <c r="D120" s="11" t="s">
        <v>1778</v>
      </c>
      <c r="E120" s="11" t="s">
        <v>1779</v>
      </c>
      <c r="F120" s="11"/>
    </row>
    <row r="121" spans="2:6" ht="15.75" customHeight="1">
      <c r="B121" s="20">
        <v>119</v>
      </c>
      <c r="C121" s="11" t="s">
        <v>1780</v>
      </c>
      <c r="D121" s="11" t="s">
        <v>1781</v>
      </c>
      <c r="E121" s="56" t="str">
        <f>HYPERLINK("mailto:sireeshavanigalla@ymail.com","sireeshavanigalla@ymail.com")</f>
        <v>sireeshavanigalla@ymail.com</v>
      </c>
      <c r="F121" s="11"/>
    </row>
    <row r="122" spans="2:6" ht="15.75" customHeight="1"/>
    <row r="123" spans="2:6" ht="15.75" customHeight="1"/>
    <row r="124" spans="2:6" ht="15.75" customHeight="1"/>
    <row r="125" spans="2:6" ht="15.75" customHeight="1"/>
    <row r="126" spans="2:6" ht="15.75" customHeight="1"/>
    <row r="127" spans="2:6" ht="15.75" customHeight="1"/>
    <row r="128" spans="2:6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F1000"/>
  <sheetViews>
    <sheetView workbookViewId="0"/>
  </sheetViews>
  <sheetFormatPr defaultColWidth="14.44140625" defaultRowHeight="15" customHeight="1"/>
  <cols>
    <col min="1" max="1" width="8.5546875" customWidth="1"/>
    <col min="2" max="2" width="11.109375" customWidth="1"/>
    <col min="3" max="3" width="17.44140625" customWidth="1"/>
    <col min="4" max="4" width="36.6640625" customWidth="1"/>
    <col min="5" max="5" width="23" customWidth="1"/>
    <col min="6" max="6" width="33.33203125" customWidth="1"/>
    <col min="7" max="26" width="8.6640625" customWidth="1"/>
  </cols>
  <sheetData>
    <row r="2" spans="2:6" ht="14.4">
      <c r="B2" s="20" t="s">
        <v>0</v>
      </c>
      <c r="C2" s="4" t="s">
        <v>1</v>
      </c>
      <c r="D2" s="5" t="s">
        <v>2</v>
      </c>
      <c r="E2" s="6" t="s">
        <v>3</v>
      </c>
      <c r="F2" s="5" t="s">
        <v>4</v>
      </c>
    </row>
    <row r="3" spans="2:6" ht="14.4">
      <c r="B3" s="20">
        <v>1</v>
      </c>
      <c r="C3" s="59" t="s">
        <v>1782</v>
      </c>
      <c r="D3" s="60" t="s">
        <v>1783</v>
      </c>
      <c r="E3" s="60">
        <v>9908247830</v>
      </c>
      <c r="F3" s="61" t="str">
        <f>HYPERLINK("mailto:321suresh.alavala@gmail.com","321suresh.alavala@gmail.com")</f>
        <v>321suresh.alavala@gmail.com</v>
      </c>
    </row>
    <row r="4" spans="2:6" ht="14.4">
      <c r="B4" s="20">
        <v>2</v>
      </c>
      <c r="C4" s="59" t="s">
        <v>1784</v>
      </c>
      <c r="D4" s="60" t="s">
        <v>1785</v>
      </c>
      <c r="E4" s="60">
        <v>9491185373</v>
      </c>
      <c r="F4" s="61" t="str">
        <f>HYPERLINK("mailto:ambati.manoj@gmail.com","ambati.manoj@gmail.com")</f>
        <v>ambati.manoj@gmail.com</v>
      </c>
    </row>
    <row r="5" spans="2:6" ht="14.4">
      <c r="B5" s="20">
        <v>3</v>
      </c>
      <c r="C5" s="59" t="s">
        <v>1786</v>
      </c>
      <c r="D5" s="60" t="s">
        <v>1787</v>
      </c>
      <c r="E5" s="60">
        <v>9705552530</v>
      </c>
      <c r="F5" s="61" t="str">
        <f>HYPERLINK("mailto:thandavattuluri@gmail.com","thandavattuluri@gmail.com")</f>
        <v>thandavattuluri@gmail.com</v>
      </c>
    </row>
    <row r="6" spans="2:6" ht="14.4">
      <c r="B6" s="20">
        <v>4</v>
      </c>
      <c r="C6" s="59" t="s">
        <v>1788</v>
      </c>
      <c r="D6" s="60" t="s">
        <v>1789</v>
      </c>
      <c r="E6" s="60">
        <v>9441246553</v>
      </c>
      <c r="F6" s="61" t="str">
        <f>HYPERLINK("mailto:jyothsna_joe@yahoo.com","jyothsna_joe@yahoo.com")</f>
        <v>jyothsna_joe@yahoo.com</v>
      </c>
    </row>
    <row r="7" spans="2:6" ht="14.4">
      <c r="B7" s="20">
        <v>5</v>
      </c>
      <c r="C7" s="59" t="s">
        <v>1790</v>
      </c>
      <c r="D7" s="60" t="s">
        <v>1791</v>
      </c>
      <c r="E7" s="60">
        <v>9700443340</v>
      </c>
      <c r="F7" s="61" t="str">
        <f>HYPERLINK("mailto:bandla.sureshbabu@gmail.com","bandla.sureshbabu@gmail.com")</f>
        <v>bandla.sureshbabu@gmail.com</v>
      </c>
    </row>
    <row r="8" spans="2:6" ht="14.4">
      <c r="B8" s="20">
        <v>6</v>
      </c>
      <c r="C8" s="59" t="s">
        <v>1792</v>
      </c>
      <c r="D8" s="60" t="s">
        <v>1793</v>
      </c>
      <c r="E8" s="60">
        <v>9491893206</v>
      </c>
      <c r="F8" s="61" t="str">
        <f>HYPERLINK("mailto:balu.venkat506@gmail.com","balu.venkat506@gmail.com")</f>
        <v>balu.venkat506@gmail.com</v>
      </c>
    </row>
    <row r="9" spans="2:6" ht="14.4">
      <c r="B9" s="20">
        <v>7</v>
      </c>
      <c r="C9" s="59" t="s">
        <v>1794</v>
      </c>
      <c r="D9" s="60" t="s">
        <v>1795</v>
      </c>
      <c r="E9" s="60">
        <v>9963242979</v>
      </c>
      <c r="F9" s="61" t="str">
        <f>HYPERLINK("mailto:praveen7.bandalamudi@gmail.com","praveen7.bandalamudi@gmail.com")</f>
        <v>praveen7.bandalamudi@gmail.com</v>
      </c>
    </row>
    <row r="10" spans="2:6" ht="14.4">
      <c r="B10" s="20">
        <v>8</v>
      </c>
      <c r="C10" s="59" t="s">
        <v>1796</v>
      </c>
      <c r="D10" s="60" t="s">
        <v>1797</v>
      </c>
      <c r="E10" s="60">
        <v>8019416816</v>
      </c>
      <c r="F10" s="61" t="str">
        <f>HYPERLINK("mailto:vasanth.amareswar@gmail.com","vasanth.amareswar@gmail.com")</f>
        <v>vasanth.amareswar@gmail.com</v>
      </c>
    </row>
    <row r="11" spans="2:6" ht="14.4">
      <c r="B11" s="20">
        <v>9</v>
      </c>
      <c r="C11" s="59" t="s">
        <v>1798</v>
      </c>
      <c r="D11" s="60" t="s">
        <v>1799</v>
      </c>
      <c r="E11" s="60">
        <v>9441721819</v>
      </c>
      <c r="F11" s="61" t="str">
        <f>HYPERLINK("mailto:sreenivas.vasu18@gmail.com","sreenivas.vasu18@gmail.com")</f>
        <v>sreenivas.vasu18@gmail.com</v>
      </c>
    </row>
    <row r="12" spans="2:6" ht="25.2">
      <c r="B12" s="20">
        <v>10</v>
      </c>
      <c r="C12" s="59" t="s">
        <v>1800</v>
      </c>
      <c r="D12" s="60" t="s">
        <v>1801</v>
      </c>
      <c r="E12" s="60">
        <v>9701979122</v>
      </c>
      <c r="F12" s="31" t="str">
        <f>HYPERLINK("mailto:venugopalreddy.bommu@gmail.com","venugopalreddy.bommu@gmail.com ")</f>
        <v xml:space="preserve">venugopalreddy.bommu@gmail.com </v>
      </c>
    </row>
    <row r="13" spans="2:6" ht="14.4">
      <c r="B13" s="20">
        <v>11</v>
      </c>
      <c r="C13" s="59" t="s">
        <v>1802</v>
      </c>
      <c r="D13" s="60" t="s">
        <v>1803</v>
      </c>
      <c r="E13" s="60">
        <v>9490437303</v>
      </c>
      <c r="F13" s="61" t="str">
        <f>HYPERLINK("mailto:avinash.avinash511@gmail.com","avinash.avinash511@gmail.com")</f>
        <v>avinash.avinash511@gmail.com</v>
      </c>
    </row>
    <row r="14" spans="2:6" ht="14.4">
      <c r="B14" s="20">
        <v>12</v>
      </c>
      <c r="C14" s="59" t="s">
        <v>1804</v>
      </c>
      <c r="D14" s="60" t="s">
        <v>1805</v>
      </c>
      <c r="E14" s="60">
        <v>9912127485</v>
      </c>
      <c r="F14" s="61" t="str">
        <f>HYPERLINK("mailto:siva.vignan1@gmail.com","siva.vignan1@gmail.com")</f>
        <v>siva.vignan1@gmail.com</v>
      </c>
    </row>
    <row r="15" spans="2:6" ht="14.4">
      <c r="B15" s="20">
        <v>13</v>
      </c>
      <c r="C15" s="59" t="s">
        <v>1806</v>
      </c>
      <c r="D15" s="60" t="s">
        <v>1807</v>
      </c>
      <c r="E15" s="60">
        <v>9700765365</v>
      </c>
      <c r="F15" s="61" t="str">
        <f>HYPERLINK("mailto:pavankumar.chandolu@gmail.com","pavankumar.chandolu@gmail.com")</f>
        <v>pavankumar.chandolu@gmail.com</v>
      </c>
    </row>
    <row r="16" spans="2:6" ht="14.4">
      <c r="B16" s="20">
        <v>14</v>
      </c>
      <c r="C16" s="59" t="s">
        <v>1808</v>
      </c>
      <c r="D16" s="60" t="s">
        <v>1809</v>
      </c>
      <c r="E16" s="60">
        <v>9908958616</v>
      </c>
      <c r="F16" s="61" t="str">
        <f>HYPERLINK("mailto:insisa.sela@gmail.com","insisa.sela@gmail.com")</f>
        <v>insisa.sela@gmail.com</v>
      </c>
    </row>
    <row r="17" spans="2:6" ht="14.4">
      <c r="B17" s="20">
        <v>15</v>
      </c>
      <c r="C17" s="59" t="s">
        <v>1810</v>
      </c>
      <c r="D17" s="60" t="s">
        <v>1811</v>
      </c>
      <c r="E17" s="60">
        <v>9492082344</v>
      </c>
      <c r="F17" s="61" t="str">
        <f>HYPERLINK("mailto:beulah515@gmail.com","beulah515@gmail.com")</f>
        <v>beulah515@gmail.com</v>
      </c>
    </row>
    <row r="18" spans="2:6" ht="14.4">
      <c r="B18" s="20">
        <v>16</v>
      </c>
      <c r="C18" s="59" t="s">
        <v>1812</v>
      </c>
      <c r="D18" s="60" t="s">
        <v>1813</v>
      </c>
      <c r="E18" s="60">
        <v>9394106999</v>
      </c>
      <c r="F18" s="31" t="str">
        <f>HYPERLINK("mailto:srikanth_chittiprolu@yahoo.co.in","srikanth_chittiprolu@yahoo.co.in")</f>
        <v>srikanth_chittiprolu@yahoo.co.in</v>
      </c>
    </row>
    <row r="19" spans="2:6" ht="14.4">
      <c r="B19" s="20">
        <v>17</v>
      </c>
      <c r="C19" s="59" t="s">
        <v>1814</v>
      </c>
      <c r="D19" s="11" t="s">
        <v>1815</v>
      </c>
      <c r="E19" s="60">
        <v>9676964604</v>
      </c>
      <c r="F19" s="31" t="str">
        <f>HYPERLINK("mailto:rajadamirekula@gmail.com","rajadamirekula@gmail.com")</f>
        <v>rajadamirekula@gmail.com</v>
      </c>
    </row>
    <row r="20" spans="2:6" ht="14.4">
      <c r="B20" s="20">
        <v>18</v>
      </c>
      <c r="C20" s="59" t="s">
        <v>1816</v>
      </c>
      <c r="D20" s="60" t="s">
        <v>1817</v>
      </c>
      <c r="E20" s="60">
        <v>9885889284</v>
      </c>
      <c r="F20" s="61" t="str">
        <f>HYPERLINK("mailto:desavathpandu@gmail.com","desavathpandu@gmail.com")</f>
        <v>desavathpandu@gmail.com</v>
      </c>
    </row>
    <row r="21" spans="2:6" ht="15.75" customHeight="1">
      <c r="B21" s="20">
        <v>19</v>
      </c>
      <c r="C21" s="59" t="s">
        <v>1818</v>
      </c>
      <c r="D21" s="60" t="s">
        <v>1819</v>
      </c>
      <c r="E21" s="60">
        <v>9490166977</v>
      </c>
      <c r="F21" s="61" t="str">
        <f>HYPERLINK("mailto:sowmya_katyayini@yahoo.com","sowmya_katyayini@yahoo.com")</f>
        <v>sowmya_katyayini@yahoo.com</v>
      </c>
    </row>
    <row r="22" spans="2:6" ht="15.75" customHeight="1">
      <c r="B22" s="20">
        <v>20</v>
      </c>
      <c r="C22" s="59" t="s">
        <v>1820</v>
      </c>
      <c r="D22" s="60" t="s">
        <v>1821</v>
      </c>
      <c r="E22" s="60">
        <v>9030520265</v>
      </c>
      <c r="F22" s="61" t="str">
        <f>HYPERLINK("mailto:hanish.hanish@yahoo.co.in","hanish.hanish@yahoo.co.in")</f>
        <v>hanish.hanish@yahoo.co.in</v>
      </c>
    </row>
    <row r="23" spans="2:6" ht="15.75" customHeight="1">
      <c r="B23" s="20">
        <v>21</v>
      </c>
      <c r="C23" s="59" t="s">
        <v>1822</v>
      </c>
      <c r="D23" s="60" t="s">
        <v>1823</v>
      </c>
      <c r="E23" s="60">
        <v>9030420074</v>
      </c>
      <c r="F23" s="61" t="str">
        <f>HYPERLINK("mailto:greencherry521@gmail.com","greencherry521@gmail.com")</f>
        <v>greencherry521@gmail.com</v>
      </c>
    </row>
    <row r="24" spans="2:6" ht="15.75" customHeight="1">
      <c r="B24" s="20">
        <v>22</v>
      </c>
      <c r="C24" s="59" t="s">
        <v>1824</v>
      </c>
      <c r="D24" s="60" t="s">
        <v>1825</v>
      </c>
      <c r="E24" s="60">
        <v>9502821047</v>
      </c>
      <c r="F24" s="61" t="str">
        <f>HYPERLINK("mailto:ravipandu522@gmail.com","ravipandu522@gmail.com")</f>
        <v>ravipandu522@gmail.com</v>
      </c>
    </row>
    <row r="25" spans="2:6" ht="15.75" customHeight="1">
      <c r="B25" s="20">
        <v>23</v>
      </c>
      <c r="C25" s="59" t="s">
        <v>1826</v>
      </c>
      <c r="D25" s="60" t="s">
        <v>1827</v>
      </c>
      <c r="E25" s="60">
        <v>9440357505</v>
      </c>
      <c r="F25" s="31" t="str">
        <f>HYPERLINK("mailto:kallagunta.sivaparvathi@gmail.com","kallagunta.sivaparvathi@gmail.com ")</f>
        <v xml:space="preserve">kallagunta.sivaparvathi@gmail.com </v>
      </c>
    </row>
    <row r="26" spans="2:6" ht="15.75" customHeight="1">
      <c r="B26" s="20">
        <v>24</v>
      </c>
      <c r="C26" s="59" t="s">
        <v>1828</v>
      </c>
      <c r="D26" s="60" t="s">
        <v>1829</v>
      </c>
      <c r="E26" s="60">
        <v>9000349547</v>
      </c>
      <c r="F26" s="61" t="str">
        <f>HYPERLINK("mailto:narasimha524@gmail.com","narasimha524@gmail.com")</f>
        <v>narasimha524@gmail.com</v>
      </c>
    </row>
    <row r="27" spans="2:6" ht="15.75" customHeight="1">
      <c r="B27" s="20">
        <v>25</v>
      </c>
      <c r="C27" s="59" t="s">
        <v>1830</v>
      </c>
      <c r="D27" s="60" t="s">
        <v>1831</v>
      </c>
      <c r="E27" s="60" t="s">
        <v>1832</v>
      </c>
      <c r="F27" s="61" t="str">
        <f>HYPERLINK("mailto:srikanth_kanna525@gmail.com","srikanth_kanna525@gmail.com")</f>
        <v>srikanth_kanna525@gmail.com</v>
      </c>
    </row>
    <row r="28" spans="2:6" ht="15.75" customHeight="1">
      <c r="B28" s="20">
        <v>26</v>
      </c>
      <c r="C28" s="59" t="s">
        <v>1833</v>
      </c>
      <c r="D28" s="60" t="s">
        <v>1834</v>
      </c>
      <c r="E28" s="60">
        <v>9177298243</v>
      </c>
      <c r="F28" s="61" t="str">
        <f>HYPERLINK("mailto:vasuk526@gmail.com","vasuk526@gmail.com")</f>
        <v>vasuk526@gmail.com</v>
      </c>
    </row>
    <row r="29" spans="2:6" ht="15.75" customHeight="1">
      <c r="B29" s="20">
        <v>27</v>
      </c>
      <c r="C29" s="59" t="s">
        <v>1835</v>
      </c>
      <c r="D29" s="60" t="s">
        <v>1836</v>
      </c>
      <c r="E29" s="60">
        <v>9491663362</v>
      </c>
      <c r="F29" s="61" t="str">
        <f>HYPERLINK("mailto:kirangogineni527@gmail.com","kirangogineni527@gmail.com")</f>
        <v>kirangogineni527@gmail.com</v>
      </c>
    </row>
    <row r="30" spans="2:6" ht="15.75" customHeight="1">
      <c r="B30" s="20">
        <v>28</v>
      </c>
      <c r="C30" s="59" t="s">
        <v>1837</v>
      </c>
      <c r="D30" s="60" t="s">
        <v>1838</v>
      </c>
      <c r="E30" s="60">
        <v>9963349654</v>
      </c>
      <c r="F30" s="61" t="str">
        <f>HYPERLINK("mailto:kolli.ravikiran528@gmail.com","kolli.ravikiran528@gmail.com")</f>
        <v>kolli.ravikiran528@gmail.com</v>
      </c>
    </row>
    <row r="31" spans="2:6" ht="15.75" customHeight="1">
      <c r="B31" s="20">
        <v>29</v>
      </c>
      <c r="C31" s="59" t="s">
        <v>1839</v>
      </c>
      <c r="D31" s="60" t="s">
        <v>1840</v>
      </c>
      <c r="E31" s="60">
        <v>9492087922</v>
      </c>
      <c r="F31" s="61" t="str">
        <f>HYPERLINK("mailto:sravs29smiley@gmail.com","sravs29smiley@gmail.com")</f>
        <v>sravs29smiley@gmail.com</v>
      </c>
    </row>
    <row r="32" spans="2:6" ht="15.75" customHeight="1">
      <c r="B32" s="20">
        <v>30</v>
      </c>
      <c r="C32" s="59" t="s">
        <v>1841</v>
      </c>
      <c r="D32" s="60" t="s">
        <v>1842</v>
      </c>
      <c r="E32" s="60">
        <v>9640096466</v>
      </c>
      <c r="F32" s="61" t="str">
        <f>HYPERLINK("mailto:supraja.kurella@yahoo.co.in","supraja.kurella@yahoo.co.in")</f>
        <v>supraja.kurella@yahoo.co.in</v>
      </c>
    </row>
    <row r="33" spans="2:6" ht="15.75" customHeight="1">
      <c r="B33" s="20">
        <v>31</v>
      </c>
      <c r="C33" s="59" t="s">
        <v>1843</v>
      </c>
      <c r="D33" s="60" t="s">
        <v>1844</v>
      </c>
      <c r="E33" s="60">
        <v>9703614450</v>
      </c>
      <c r="F33" s="61" t="str">
        <f>HYPERLINK("mailto:sundeep.kurnala@gmail.com","sundeep.kurnala@gmail.com")</f>
        <v>sundeep.kurnala@gmail.com</v>
      </c>
    </row>
    <row r="34" spans="2:6" ht="15.75" customHeight="1">
      <c r="B34" s="20">
        <v>32</v>
      </c>
      <c r="C34" s="59" t="s">
        <v>1845</v>
      </c>
      <c r="D34" s="60" t="s">
        <v>1846</v>
      </c>
      <c r="E34" s="60">
        <v>9985151148</v>
      </c>
      <c r="F34" s="61" t="str">
        <f>HYPERLINK("mailto:kowmudi.machiraju@gmail.com_","kowmudi.machiraju@gmail.com_")</f>
        <v>kowmudi.machiraju@gmail.com_</v>
      </c>
    </row>
    <row r="35" spans="2:6" ht="15.75" customHeight="1">
      <c r="B35" s="20">
        <v>33</v>
      </c>
      <c r="C35" s="59" t="s">
        <v>1847</v>
      </c>
      <c r="D35" s="60" t="s">
        <v>1848</v>
      </c>
      <c r="E35" s="60">
        <v>9160790000</v>
      </c>
      <c r="F35" s="61" t="str">
        <f>HYPERLINK("mailto:ramyasree66@yahoo.com","ramyasree66@yahoo.com")</f>
        <v>ramyasree66@yahoo.com</v>
      </c>
    </row>
    <row r="36" spans="2:6" ht="15.75" customHeight="1">
      <c r="B36" s="20">
        <v>34</v>
      </c>
      <c r="C36" s="59" t="s">
        <v>1849</v>
      </c>
      <c r="D36" s="60" t="s">
        <v>1850</v>
      </c>
      <c r="E36" s="60">
        <v>9290032095</v>
      </c>
      <c r="F36" s="61" t="str">
        <f>HYPERLINK("mailto:mandadisruthi@gmail.com","mandadisruthi@gmail.com")</f>
        <v>mandadisruthi@gmail.com</v>
      </c>
    </row>
    <row r="37" spans="2:6" ht="15.75" customHeight="1">
      <c r="B37" s="20">
        <v>35</v>
      </c>
      <c r="C37" s="59" t="s">
        <v>1851</v>
      </c>
      <c r="D37" s="60" t="s">
        <v>1852</v>
      </c>
      <c r="E37" s="60">
        <v>9949333131</v>
      </c>
      <c r="F37" s="61" t="str">
        <f>HYPERLINK("mailto:skymanikanta@gmail.com","skymanikanta@gmail.com")</f>
        <v>skymanikanta@gmail.com</v>
      </c>
    </row>
    <row r="38" spans="2:6" ht="15.75" customHeight="1">
      <c r="B38" s="20">
        <v>36</v>
      </c>
      <c r="C38" s="59" t="s">
        <v>1853</v>
      </c>
      <c r="D38" s="60" t="s">
        <v>1854</v>
      </c>
      <c r="E38" s="60">
        <v>9492083674</v>
      </c>
      <c r="F38" s="61" t="str">
        <f>HYPERLINK("mailto:neeharika.mareddy@gmail.com","neeharika.mareddy@gmail.com")</f>
        <v>neeharika.mareddy@gmail.com</v>
      </c>
    </row>
    <row r="39" spans="2:6" ht="15.75" customHeight="1">
      <c r="B39" s="20">
        <v>37</v>
      </c>
      <c r="C39" s="59" t="s">
        <v>1855</v>
      </c>
      <c r="D39" s="60" t="s">
        <v>1856</v>
      </c>
      <c r="E39" s="60">
        <v>9533143345</v>
      </c>
      <c r="F39" s="61" t="str">
        <f>HYPERLINK("mailto:venkat.38@gmail.com","venkat.38@gmail.com")</f>
        <v>venkat.38@gmail.com</v>
      </c>
    </row>
    <row r="40" spans="2:6" ht="15.75" customHeight="1">
      <c r="B40" s="20">
        <v>38</v>
      </c>
      <c r="C40" s="59" t="s">
        <v>1857</v>
      </c>
      <c r="D40" s="60" t="s">
        <v>1858</v>
      </c>
      <c r="E40" s="60">
        <v>9966572869</v>
      </c>
      <c r="F40" s="61" t="str">
        <f>HYPERLINK("mailto:shafeeq_ahamed2000@yahoo.com","shafeeq_ahamed2000@yahoo.com")</f>
        <v>shafeeq_ahamed2000@yahoo.com</v>
      </c>
    </row>
    <row r="41" spans="2:6" ht="15.75" customHeight="1">
      <c r="B41" s="20">
        <v>39</v>
      </c>
      <c r="C41" s="59" t="s">
        <v>1859</v>
      </c>
      <c r="D41" s="60" t="s">
        <v>1860</v>
      </c>
      <c r="E41" s="60">
        <v>9885539915</v>
      </c>
      <c r="F41" s="61" t="str">
        <f>HYPERLINK("mailto:phani540@gmail.com","phani540@gmail.com")</f>
        <v>phani540@gmail.com</v>
      </c>
    </row>
    <row r="42" spans="2:6" ht="15.75" customHeight="1">
      <c r="B42" s="20">
        <v>40</v>
      </c>
      <c r="C42" s="59" t="s">
        <v>1861</v>
      </c>
      <c r="D42" s="60" t="s">
        <v>1862</v>
      </c>
      <c r="E42" s="60">
        <v>9494413245</v>
      </c>
      <c r="F42" s="61" t="str">
        <f>HYPERLINK("mailto:nagalla541@gmail.com","nagalla541@gmail.com")</f>
        <v>nagalla541@gmail.com</v>
      </c>
    </row>
    <row r="43" spans="2:6" ht="15.75" customHeight="1">
      <c r="B43" s="20">
        <v>41</v>
      </c>
      <c r="C43" s="59" t="s">
        <v>1863</v>
      </c>
      <c r="D43" s="60" t="s">
        <v>1864</v>
      </c>
      <c r="E43" s="60">
        <v>9492087933</v>
      </c>
      <c r="F43" s="61" t="str">
        <f>HYPERLINK("mailto:saiphani.nalla@gmail.com","saiphani.nalla@gmail.com")</f>
        <v>saiphani.nalla@gmail.com</v>
      </c>
    </row>
    <row r="44" spans="2:6" ht="15.75" customHeight="1">
      <c r="B44" s="20">
        <v>42</v>
      </c>
      <c r="C44" s="59" t="s">
        <v>1865</v>
      </c>
      <c r="D44" s="60" t="s">
        <v>1866</v>
      </c>
      <c r="E44" s="60">
        <v>9912206459</v>
      </c>
      <c r="F44" s="61" t="str">
        <f>HYPERLINK("mailto:siva9979@gmail.com","siva9979@gmail.com")</f>
        <v>siva9979@gmail.com</v>
      </c>
    </row>
    <row r="45" spans="2:6" ht="15.75" customHeight="1">
      <c r="B45" s="20">
        <v>43</v>
      </c>
      <c r="C45" s="59" t="s">
        <v>1867</v>
      </c>
      <c r="D45" s="60" t="s">
        <v>1868</v>
      </c>
      <c r="E45" s="60">
        <v>9951506646</v>
      </c>
      <c r="F45" s="61" t="str">
        <f>HYPERLINK("mailto:nandiraju_manjeera@yahoo.com","nandiraju_manjeera@yahoo.com")</f>
        <v>nandiraju_manjeera@yahoo.com</v>
      </c>
    </row>
    <row r="46" spans="2:6" ht="15.75" customHeight="1">
      <c r="B46" s="20">
        <v>44</v>
      </c>
      <c r="C46" s="59" t="s">
        <v>1869</v>
      </c>
      <c r="D46" s="60" t="s">
        <v>1870</v>
      </c>
      <c r="E46" s="60">
        <v>9490241744</v>
      </c>
      <c r="F46" s="61" t="str">
        <f>HYPERLINK("mailto:aditya07545@gmail.com","aditya07545@gmail.com")</f>
        <v>aditya07545@gmail.com</v>
      </c>
    </row>
    <row r="47" spans="2:6" ht="15.75" customHeight="1">
      <c r="B47" s="20">
        <v>45</v>
      </c>
      <c r="C47" s="59" t="s">
        <v>1871</v>
      </c>
      <c r="D47" s="60" t="s">
        <v>1872</v>
      </c>
      <c r="E47" s="60">
        <v>9491666899</v>
      </c>
      <c r="F47" s="61" t="str">
        <f>HYPERLINK("mailto:phaniparuchuri1990@gmail.com","phaniparuchuri1990@gmail.com")</f>
        <v>phaniparuchuri1990@gmail.com</v>
      </c>
    </row>
    <row r="48" spans="2:6" ht="15.75" customHeight="1">
      <c r="B48" s="20">
        <v>46</v>
      </c>
      <c r="C48" s="59" t="s">
        <v>1873</v>
      </c>
      <c r="D48" s="60" t="s">
        <v>1874</v>
      </c>
      <c r="E48" s="60">
        <v>9491893567</v>
      </c>
      <c r="F48" s="61" t="str">
        <f>HYPERLINK("mailto:sivaram.bond@gmail.com","sivaram.bond@gmail.com")</f>
        <v>sivaram.bond@gmail.com</v>
      </c>
    </row>
    <row r="49" spans="2:6" ht="15.75" customHeight="1">
      <c r="B49" s="20">
        <v>47</v>
      </c>
      <c r="C49" s="59" t="s">
        <v>1875</v>
      </c>
      <c r="D49" s="60" t="s">
        <v>1876</v>
      </c>
      <c r="E49" s="60">
        <v>9533182345</v>
      </c>
      <c r="F49" s="61" t="str">
        <f>HYPERLINK("mailto:kavshik163@gmail.com","kavshik163@gmail.com")</f>
        <v>kavshik163@gmail.com</v>
      </c>
    </row>
    <row r="50" spans="2:6" ht="15.75" customHeight="1">
      <c r="B50" s="20">
        <v>48</v>
      </c>
      <c r="C50" s="59" t="s">
        <v>1877</v>
      </c>
      <c r="D50" s="60" t="s">
        <v>1878</v>
      </c>
      <c r="E50" s="60">
        <v>8978312864</v>
      </c>
      <c r="F50" s="61" t="str">
        <f>HYPERLINK("mailto:satyark89@gmail.com","satyark89@gmail.com")</f>
        <v>satyark89@gmail.com</v>
      </c>
    </row>
    <row r="51" spans="2:6" ht="15.75" customHeight="1">
      <c r="B51" s="20">
        <v>49</v>
      </c>
      <c r="C51" s="59" t="s">
        <v>1879</v>
      </c>
      <c r="D51" s="60" t="s">
        <v>1880</v>
      </c>
      <c r="E51" s="60">
        <v>9700340868</v>
      </c>
      <c r="F51" s="61" t="str">
        <f>HYPERLINK("mailto:chandra_ravilla@yahoo.com","chandra_ravilla@yahoo.com")</f>
        <v>chandra_ravilla@yahoo.com</v>
      </c>
    </row>
    <row r="52" spans="2:6" ht="15.75" customHeight="1">
      <c r="B52" s="20">
        <v>50</v>
      </c>
      <c r="C52" s="59" t="s">
        <v>1881</v>
      </c>
      <c r="D52" s="60" t="s">
        <v>1882</v>
      </c>
      <c r="E52" s="60">
        <v>9032915824</v>
      </c>
      <c r="F52" s="61" t="str">
        <f>HYPERLINK("mailto:sadhu551@gmail.com","sadhu551@gmail.com")</f>
        <v>sadhu551@gmail.com</v>
      </c>
    </row>
    <row r="53" spans="2:6" ht="15.75" customHeight="1">
      <c r="B53" s="20">
        <v>51</v>
      </c>
      <c r="C53" s="59" t="s">
        <v>1883</v>
      </c>
      <c r="D53" s="60" t="s">
        <v>1884</v>
      </c>
      <c r="E53" s="60">
        <v>7702721343</v>
      </c>
      <c r="F53" s="61" t="str">
        <f>HYPERLINK("mailto:jugunu_shaik@yahoo.com","jugunu_shaik@yahoo.com")</f>
        <v>jugunu_shaik@yahoo.com</v>
      </c>
    </row>
    <row r="54" spans="2:6" ht="15.75" customHeight="1">
      <c r="B54" s="20">
        <v>52</v>
      </c>
      <c r="C54" s="59" t="s">
        <v>1885</v>
      </c>
      <c r="D54" s="60" t="s">
        <v>1886</v>
      </c>
      <c r="E54" s="60">
        <v>9494997876</v>
      </c>
      <c r="F54" s="61" t="str">
        <f>HYPERLINK("mailto:nagur53@gmail.com","nagur53@gmail.com")</f>
        <v>nagur53@gmail.com</v>
      </c>
    </row>
    <row r="55" spans="2:6" ht="15.75" customHeight="1">
      <c r="B55" s="20">
        <v>53</v>
      </c>
      <c r="C55" s="59" t="s">
        <v>1887</v>
      </c>
      <c r="D55" s="60" t="s">
        <v>1888</v>
      </c>
      <c r="E55" s="60">
        <v>8143134093</v>
      </c>
      <c r="F55" s="61" t="str">
        <f>HYPERLINK("mailto:mithrasvs@gmail.com","mithrasvs@gmail.com")</f>
        <v>mithrasvs@gmail.com</v>
      </c>
    </row>
    <row r="56" spans="2:6" ht="15.75" customHeight="1">
      <c r="B56" s="20">
        <v>54</v>
      </c>
      <c r="C56" s="59" t="s">
        <v>1889</v>
      </c>
      <c r="D56" s="60" t="s">
        <v>1890</v>
      </c>
      <c r="E56" s="60">
        <v>9030606469</v>
      </c>
      <c r="F56" s="61" t="str">
        <f>HYPERLINK("mailto:khasim0755@gmail.com","khasim0755@gmail.com")</f>
        <v>khasim0755@gmail.com</v>
      </c>
    </row>
    <row r="57" spans="2:6" ht="15.75" customHeight="1">
      <c r="B57" s="20">
        <v>55</v>
      </c>
      <c r="C57" s="59" t="s">
        <v>1891</v>
      </c>
      <c r="D57" s="60" t="s">
        <v>1892</v>
      </c>
      <c r="E57" s="60">
        <v>9700403461</v>
      </c>
      <c r="F57" s="61" t="str">
        <f>HYPERLINK("mailto:shabbiers@gmail.com","shabbiers@gmail.com")</f>
        <v>shabbiers@gmail.com</v>
      </c>
    </row>
    <row r="58" spans="2:6" ht="15.75" customHeight="1">
      <c r="B58" s="20">
        <v>56</v>
      </c>
      <c r="C58" s="59" t="s">
        <v>1893</v>
      </c>
      <c r="D58" s="60" t="s">
        <v>1894</v>
      </c>
      <c r="E58" s="60">
        <v>9959811992</v>
      </c>
      <c r="F58" s="61" t="str">
        <f>HYPERLINK("mailto:adityarajeev007@gmail.com","adityarajeev007@gmail.com")</f>
        <v>adityarajeev007@gmail.com</v>
      </c>
    </row>
    <row r="59" spans="2:6" ht="15.75" customHeight="1">
      <c r="B59" s="20">
        <v>57</v>
      </c>
      <c r="C59" s="59" t="s">
        <v>1895</v>
      </c>
      <c r="D59" s="60" t="s">
        <v>1896</v>
      </c>
      <c r="E59" s="60">
        <v>9866472155</v>
      </c>
      <c r="F59" s="61" t="str">
        <f>HYPERLINK("mailto:parvathi552@yahoo.com","parvathi552@yahoo.com")</f>
        <v>parvathi552@yahoo.com</v>
      </c>
    </row>
    <row r="60" spans="2:6" ht="15.75" customHeight="1">
      <c r="B60" s="20">
        <v>58</v>
      </c>
      <c r="C60" s="59" t="s">
        <v>1897</v>
      </c>
      <c r="D60" s="60" t="s">
        <v>1898</v>
      </c>
      <c r="E60" s="60">
        <v>9177668878</v>
      </c>
      <c r="F60" s="61" t="s">
        <v>1899</v>
      </c>
    </row>
    <row r="61" spans="2:6" ht="15.75" customHeight="1">
      <c r="B61" s="20">
        <v>59</v>
      </c>
      <c r="C61" s="59" t="s">
        <v>1900</v>
      </c>
      <c r="D61" s="60" t="s">
        <v>1901</v>
      </c>
      <c r="E61" s="60">
        <v>7416836008</v>
      </c>
      <c r="F61" s="61" t="str">
        <f>HYPERLINK("mailto:pavankumarthupakula@yahoo.in","pavankumarthupakula@yahoo.in")</f>
        <v>pavankumarthupakula@yahoo.in</v>
      </c>
    </row>
    <row r="62" spans="2:6" ht="15.75" customHeight="1">
      <c r="B62" s="20">
        <v>60</v>
      </c>
      <c r="C62" s="59" t="s">
        <v>1902</v>
      </c>
      <c r="D62" s="60" t="s">
        <v>1903</v>
      </c>
      <c r="E62" s="60">
        <v>9492468061</v>
      </c>
      <c r="F62" s="61" t="str">
        <f>HYPERLINK("mailto:venkatvec@gmail.com","venkatvec@gmail.com")</f>
        <v>venkatvec@gmail.com</v>
      </c>
    </row>
    <row r="63" spans="2:6" ht="15.75" customHeight="1">
      <c r="B63" s="20">
        <v>61</v>
      </c>
      <c r="C63" s="59" t="s">
        <v>1904</v>
      </c>
      <c r="D63" s="60" t="s">
        <v>1905</v>
      </c>
      <c r="E63" s="60">
        <v>9000838688</v>
      </c>
      <c r="F63" s="61" t="str">
        <f>HYPERLINK("mailto:sriramya_148@yahoo.co.in","sriramya_148@yahoo.co.in")</f>
        <v>sriramya_148@yahoo.co.in</v>
      </c>
    </row>
    <row r="64" spans="2:6" ht="15.75" customHeight="1">
      <c r="B64" s="20">
        <v>62</v>
      </c>
      <c r="C64" s="59" t="s">
        <v>1906</v>
      </c>
      <c r="D64" s="60" t="s">
        <v>1907</v>
      </c>
      <c r="E64" s="60">
        <v>9966990656</v>
      </c>
      <c r="F64" s="61" t="str">
        <f>HYPERLINK("mailto:aravind.valmiki@gmail.com","aravind.valmiki@gmail.com")</f>
        <v>aravind.valmiki@gmail.com</v>
      </c>
    </row>
    <row r="65" spans="2:6" ht="15.75" customHeight="1">
      <c r="B65" s="20">
        <v>63</v>
      </c>
      <c r="C65" s="59" t="s">
        <v>1908</v>
      </c>
      <c r="D65" s="60" t="s">
        <v>1909</v>
      </c>
      <c r="E65" s="60">
        <v>9491695804</v>
      </c>
      <c r="F65" s="61" t="str">
        <f>HYPERLINK("mailto:prasanna319@yahoo.com","prasanna319@yahoo.com")</f>
        <v>prasanna319@yahoo.com</v>
      </c>
    </row>
    <row r="66" spans="2:6" ht="15.75" customHeight="1">
      <c r="B66" s="20">
        <v>64</v>
      </c>
      <c r="C66" s="59" t="s">
        <v>1910</v>
      </c>
      <c r="D66" s="60" t="s">
        <v>1911</v>
      </c>
      <c r="E66" s="60">
        <v>9959323803</v>
      </c>
      <c r="F66" s="61" t="str">
        <f>HYPERLINK("mailto:susmi22@yahoo.co.in","susmi22@yahoo.co.in")</f>
        <v>susmi22@yahoo.co.in</v>
      </c>
    </row>
    <row r="67" spans="2:6" ht="15.75" customHeight="1">
      <c r="B67" s="20">
        <v>65</v>
      </c>
      <c r="C67" s="59" t="s">
        <v>1912</v>
      </c>
      <c r="D67" s="60" t="s">
        <v>1913</v>
      </c>
      <c r="E67" s="60">
        <v>9492469849</v>
      </c>
      <c r="F67" s="61" t="str">
        <f>HYPERLINK("mailto:dharmateja566@gmail.com","dharmateja566@gmail.com")</f>
        <v>dharmateja566@gmail.com</v>
      </c>
    </row>
    <row r="68" spans="2:6" ht="15.75" customHeight="1">
      <c r="B68" s="20">
        <v>66</v>
      </c>
      <c r="C68" s="59" t="s">
        <v>1914</v>
      </c>
      <c r="D68" s="60" t="s">
        <v>1915</v>
      </c>
      <c r="E68" s="60">
        <v>9440776787</v>
      </c>
      <c r="F68" s="61" t="str">
        <f>HYPERLINK("mailto:anuvenigalla@ymail.com","anuvenigalla@ymail.com")</f>
        <v>anuvenigalla@ymail.com</v>
      </c>
    </row>
    <row r="69" spans="2:6" ht="15.75" customHeight="1">
      <c r="B69" s="20">
        <v>67</v>
      </c>
      <c r="C69" s="59" t="s">
        <v>1916</v>
      </c>
      <c r="D69" s="60" t="s">
        <v>1917</v>
      </c>
      <c r="E69" s="60">
        <v>7416836006</v>
      </c>
      <c r="F69" s="61" t="str">
        <f>HYPERLINK("mailto:suma_deepthi@yahoo.com","suma_deepthi@yahoo.com")</f>
        <v>suma_deepthi@yahoo.com</v>
      </c>
    </row>
    <row r="70" spans="2:6" ht="15.75" customHeight="1">
      <c r="B70" s="20">
        <v>68</v>
      </c>
      <c r="C70" s="59" t="s">
        <v>1918</v>
      </c>
      <c r="D70" s="60" t="s">
        <v>1919</v>
      </c>
      <c r="E70" s="60">
        <v>9492688945</v>
      </c>
      <c r="F70" s="61" t="str">
        <f>HYPERLINK("mailto:srilakshmi_akula@yahoo.com","srilakshmi_akula@yahoo.com")</f>
        <v>srilakshmi_akula@yahoo.com</v>
      </c>
    </row>
    <row r="71" spans="2:6" ht="15.75" customHeight="1">
      <c r="B71" s="20">
        <v>69</v>
      </c>
      <c r="C71" s="59" t="s">
        <v>1920</v>
      </c>
      <c r="D71" s="60" t="s">
        <v>1921</v>
      </c>
      <c r="E71" s="60">
        <v>9652585996</v>
      </c>
      <c r="F71" s="61" t="str">
        <f>HYPERLINK("mailto:sandeep.allamneni@gmail.com","sandeep.allamneni@gmail.com")</f>
        <v>sandeep.allamneni@gmail.com</v>
      </c>
    </row>
    <row r="72" spans="2:6" ht="15.75" customHeight="1">
      <c r="B72" s="20">
        <v>70</v>
      </c>
      <c r="C72" s="59" t="s">
        <v>1922</v>
      </c>
      <c r="D72" s="60" t="s">
        <v>1923</v>
      </c>
      <c r="E72" s="60">
        <v>7396027305</v>
      </c>
      <c r="F72" s="61" t="str">
        <f>HYPERLINK("mailto:phani.sravya@gmail.com","phani.sravya@gmail.com")</f>
        <v>phani.sravya@gmail.com</v>
      </c>
    </row>
    <row r="73" spans="2:6" ht="15.75" customHeight="1">
      <c r="B73" s="20">
        <v>71</v>
      </c>
      <c r="C73" s="59" t="s">
        <v>1924</v>
      </c>
      <c r="D73" s="60" t="s">
        <v>1925</v>
      </c>
      <c r="E73" s="60">
        <v>7893103185</v>
      </c>
      <c r="F73" s="61" t="str">
        <f>HYPERLINK("mailto:areswetha@gmail.com","areswetha@gmail.com")</f>
        <v>areswetha@gmail.com</v>
      </c>
    </row>
    <row r="74" spans="2:6" ht="15.75" customHeight="1">
      <c r="B74" s="20">
        <v>72</v>
      </c>
      <c r="C74" s="59" t="s">
        <v>1926</v>
      </c>
      <c r="D74" s="60" t="s">
        <v>1927</v>
      </c>
      <c r="E74" s="60">
        <v>944261117</v>
      </c>
      <c r="F74" s="61" t="str">
        <f>HYPERLINK("mailto:abckoganti@gmail.com","abckoganti@gmail.com")</f>
        <v>abckoganti@gmail.com</v>
      </c>
    </row>
    <row r="75" spans="2:6" ht="15.75" customHeight="1">
      <c r="B75" s="20">
        <v>73</v>
      </c>
      <c r="C75" s="59" t="s">
        <v>1928</v>
      </c>
      <c r="D75" s="60" t="s">
        <v>1929</v>
      </c>
      <c r="E75" s="60">
        <v>9492906474</v>
      </c>
      <c r="F75" s="61" t="str">
        <f>HYPERLINK("mailto:atluri2726@gmail.com","atluri2726@gmail.com")</f>
        <v>atluri2726@gmail.com</v>
      </c>
    </row>
    <row r="76" spans="2:6" ht="15.75" customHeight="1">
      <c r="B76" s="20">
        <v>74</v>
      </c>
      <c r="C76" s="59" t="s">
        <v>1930</v>
      </c>
      <c r="D76" s="60" t="s">
        <v>1931</v>
      </c>
      <c r="E76" s="60">
        <v>9030943443</v>
      </c>
      <c r="F76" s="61" t="str">
        <f>HYPERLINK("mailto:sagar.attuluri@gmail.com","sagar.attuluri@gmail.com")</f>
        <v>sagar.attuluri@gmail.com</v>
      </c>
    </row>
    <row r="77" spans="2:6" ht="15.75" customHeight="1">
      <c r="B77" s="20">
        <v>75</v>
      </c>
      <c r="C77" s="59" t="s">
        <v>1932</v>
      </c>
      <c r="D77" s="60" t="s">
        <v>1933</v>
      </c>
      <c r="E77" s="60">
        <v>8019678371</v>
      </c>
      <c r="F77" s="61" t="str">
        <f>HYPERLINK("mailto:shruthi_bhashyam@yahoo.com","shruthi_bhashyam@yahoo.com")</f>
        <v>shruthi_bhashyam@yahoo.com</v>
      </c>
    </row>
    <row r="78" spans="2:6" ht="15.75" customHeight="1">
      <c r="B78" s="20">
        <v>76</v>
      </c>
      <c r="C78" s="59" t="s">
        <v>1934</v>
      </c>
      <c r="D78" s="60" t="s">
        <v>1935</v>
      </c>
      <c r="E78" s="60">
        <v>9966004054</v>
      </c>
      <c r="F78" s="61" t="str">
        <f>HYPERLINK("mailto:sam.thehonest@gmail.com","sam.thehonest@gmail.com")</f>
        <v>sam.thehonest@gmail.com</v>
      </c>
    </row>
    <row r="79" spans="2:6" ht="15.75" customHeight="1">
      <c r="B79" s="20">
        <v>77</v>
      </c>
      <c r="C79" s="59" t="s">
        <v>1936</v>
      </c>
      <c r="D79" s="60" t="s">
        <v>1937</v>
      </c>
      <c r="E79" s="60">
        <v>9177165642</v>
      </c>
      <c r="F79" s="61" t="str">
        <f>HYPERLINK("mailto:shirleybennyson09@gmail.com","shirleybennyson09@gmail.com")</f>
        <v>shirleybennyson09@gmail.com</v>
      </c>
    </row>
    <row r="80" spans="2:6" ht="15.75" customHeight="1">
      <c r="B80" s="20">
        <v>78</v>
      </c>
      <c r="C80" s="59" t="s">
        <v>1938</v>
      </c>
      <c r="D80" s="60" t="s">
        <v>1939</v>
      </c>
      <c r="E80" s="60">
        <v>8008374226</v>
      </c>
      <c r="F80" s="61" t="str">
        <f>HYPERLINK("mailto:mbhargavram579@gmail.com","mbhargavram579@gmail.com")</f>
        <v>mbhargavram579@gmail.com</v>
      </c>
    </row>
    <row r="81" spans="2:6" ht="15.75" customHeight="1">
      <c r="B81" s="20">
        <v>79</v>
      </c>
      <c r="C81" s="59" t="s">
        <v>1940</v>
      </c>
      <c r="D81" s="60" t="s">
        <v>1941</v>
      </c>
      <c r="E81" s="60">
        <v>9703146641</v>
      </c>
      <c r="F81" s="61" t="str">
        <f>HYPERLINK("mailto:vitalsarma0001@gmail.com","vitalsarma0001@gmail.com")</f>
        <v>vitalsarma0001@gmail.com</v>
      </c>
    </row>
    <row r="82" spans="2:6" ht="15.75" customHeight="1">
      <c r="B82" s="20">
        <v>80</v>
      </c>
      <c r="C82" s="59" t="s">
        <v>1942</v>
      </c>
      <c r="D82" s="60" t="s">
        <v>1943</v>
      </c>
      <c r="E82" s="60">
        <v>9441440625</v>
      </c>
      <c r="F82" s="61" t="str">
        <f>HYPERLINK("mailto:vyshmoni.81@gmail.com","vyshmoni.81@gmail.com")</f>
        <v>vyshmoni.81@gmail.com</v>
      </c>
    </row>
    <row r="83" spans="2:6" ht="15.75" customHeight="1">
      <c r="B83" s="20">
        <v>81</v>
      </c>
      <c r="C83" s="59" t="s">
        <v>1944</v>
      </c>
      <c r="D83" s="60" t="s">
        <v>1945</v>
      </c>
      <c r="E83" s="60">
        <v>8121237809</v>
      </c>
      <c r="F83" s="61" t="str">
        <f>HYPERLINK("mailto:alekhya1590@gmail.com","alekhya1590@gmail.com")</f>
        <v>alekhya1590@gmail.com</v>
      </c>
    </row>
    <row r="84" spans="2:6" ht="15.75" customHeight="1">
      <c r="B84" s="20">
        <v>82</v>
      </c>
      <c r="C84" s="59" t="s">
        <v>1946</v>
      </c>
      <c r="D84" s="60" t="s">
        <v>1947</v>
      </c>
      <c r="E84" s="60">
        <v>9030439422</v>
      </c>
      <c r="F84" s="61" t="str">
        <f>HYPERLINK("mailto:ajaicherukuri@gmail.com","ajaicherukuri@gmail.com")</f>
        <v>ajaicherukuri@gmail.com</v>
      </c>
    </row>
    <row r="85" spans="2:6" ht="15.75" customHeight="1">
      <c r="B85" s="20">
        <v>83</v>
      </c>
      <c r="C85" s="59" t="s">
        <v>1948</v>
      </c>
      <c r="D85" s="60" t="s">
        <v>1949</v>
      </c>
      <c r="E85" s="60">
        <v>9866832626</v>
      </c>
      <c r="F85" s="61" t="str">
        <f>HYPERLINK("mailto:brunda08@gmail.com","brunda08@gmail.com")</f>
        <v>brunda08@gmail.com</v>
      </c>
    </row>
    <row r="86" spans="2:6" ht="15.75" customHeight="1">
      <c r="B86" s="20">
        <v>84</v>
      </c>
      <c r="C86" s="59" t="s">
        <v>1950</v>
      </c>
      <c r="D86" s="60" t="s">
        <v>1951</v>
      </c>
      <c r="E86" s="60">
        <v>9030498591</v>
      </c>
      <c r="F86" s="61" t="str">
        <f>HYPERLINK("mailto:sravanya14@yahoo.co.in","sravanya14@yahoo.co.in")</f>
        <v>sravanya14@yahoo.co.in</v>
      </c>
    </row>
    <row r="87" spans="2:6" ht="15.75" customHeight="1">
      <c r="B87" s="20">
        <v>85</v>
      </c>
      <c r="C87" s="59" t="s">
        <v>1952</v>
      </c>
      <c r="D87" s="60" t="s">
        <v>1953</v>
      </c>
      <c r="E87" s="60">
        <v>9703552876</v>
      </c>
      <c r="F87" s="61" t="str">
        <f>HYPERLINK("mailto:stephenphilipreddy@gmail.com","stephenphilipreddy@gmail.com")</f>
        <v>stephenphilipreddy@gmail.com</v>
      </c>
    </row>
    <row r="88" spans="2:6" ht="15.75" customHeight="1">
      <c r="B88" s="20">
        <v>86</v>
      </c>
      <c r="C88" s="59" t="s">
        <v>1954</v>
      </c>
      <c r="D88" s="60" t="s">
        <v>1955</v>
      </c>
      <c r="E88" s="60">
        <v>7416812616</v>
      </c>
      <c r="F88" s="61" t="str">
        <f>HYPERLINK("mailto:chaitanyadonthineni@gmail.com","chaitanyadonthineni@gmail.com")</f>
        <v>chaitanyadonthineni@gmail.com</v>
      </c>
    </row>
    <row r="89" spans="2:6" ht="15.75" customHeight="1">
      <c r="B89" s="20">
        <v>87</v>
      </c>
      <c r="C89" s="59" t="s">
        <v>1956</v>
      </c>
      <c r="D89" s="60" t="s">
        <v>1957</v>
      </c>
      <c r="E89" s="60">
        <v>9032904636</v>
      </c>
      <c r="F89" s="61" t="str">
        <f>HYPERLINK("mailto:dileepdasari@y7mail.com","dileepdasari@y7mail.com")</f>
        <v>dileepdasari@y7mail.com</v>
      </c>
    </row>
    <row r="90" spans="2:6" ht="15.75" customHeight="1">
      <c r="B90" s="20">
        <v>88</v>
      </c>
      <c r="C90" s="59" t="s">
        <v>1958</v>
      </c>
      <c r="D90" s="60" t="s">
        <v>1959</v>
      </c>
      <c r="E90" s="60">
        <v>9704951171</v>
      </c>
      <c r="F90" s="61" t="str">
        <f>HYPERLINK("mailto:chitra.devarakonda@yahoo.co.in","chitra.devarakonda@yahoo.co.in")</f>
        <v>chitra.devarakonda@yahoo.co.in</v>
      </c>
    </row>
    <row r="91" spans="2:6" ht="15.75" customHeight="1">
      <c r="B91" s="20">
        <v>89</v>
      </c>
      <c r="C91" s="59" t="s">
        <v>1960</v>
      </c>
      <c r="D91" s="60" t="s">
        <v>1961</v>
      </c>
      <c r="E91" s="60">
        <v>9052131257</v>
      </c>
      <c r="F91" s="61" t="str">
        <f>HYPERLINK("mailto:naveen90doppalapudi@gmail.com","naveen90doppalapudi@gmail.com")</f>
        <v>naveen90doppalapudi@gmail.com</v>
      </c>
    </row>
    <row r="92" spans="2:6" ht="15.75" customHeight="1">
      <c r="B92" s="20">
        <v>90</v>
      </c>
      <c r="C92" s="59" t="s">
        <v>1962</v>
      </c>
      <c r="D92" s="60" t="s">
        <v>1963</v>
      </c>
      <c r="E92" s="60">
        <v>9032058053</v>
      </c>
      <c r="F92" s="61" t="str">
        <f>HYPERLINK("mailto:gkeerthi.cse@gmail.com","gkeerthi.cse@gmail.com")</f>
        <v>gkeerthi.cse@gmail.com</v>
      </c>
    </row>
    <row r="93" spans="2:6" ht="15.75" customHeight="1">
      <c r="B93" s="20">
        <v>91</v>
      </c>
      <c r="C93" s="59" t="s">
        <v>1964</v>
      </c>
      <c r="D93" s="60" t="s">
        <v>1965</v>
      </c>
      <c r="E93" s="60">
        <v>8099192696</v>
      </c>
      <c r="F93" s="61" t="str">
        <f>HYPERLINK("mailto:ashokkumar.gadde@gmail.com","ashokkumar.gadde@gmail.com")</f>
        <v>ashokkumar.gadde@gmail.com</v>
      </c>
    </row>
    <row r="94" spans="2:6" ht="15.75" customHeight="1">
      <c r="B94" s="20">
        <v>92</v>
      </c>
      <c r="C94" s="59" t="s">
        <v>1966</v>
      </c>
      <c r="D94" s="60" t="s">
        <v>1967</v>
      </c>
      <c r="E94" s="60">
        <v>9949194249</v>
      </c>
      <c r="F94" s="61" t="str">
        <f>HYPERLINK("mailto:lakshmiswathi.gandham@gmail.com","lakshmiswathi.gandham@gmail.com")</f>
        <v>lakshmiswathi.gandham@gmail.com</v>
      </c>
    </row>
    <row r="95" spans="2:6" ht="15.75" customHeight="1">
      <c r="B95" s="20">
        <v>93</v>
      </c>
      <c r="C95" s="59" t="s">
        <v>1968</v>
      </c>
      <c r="D95" s="60" t="s">
        <v>1969</v>
      </c>
      <c r="E95" s="60">
        <v>9848634472</v>
      </c>
      <c r="F95" s="61" t="str">
        <f>HYPERLINK("mailto:krishna.tej1@gmail.com","krishna.tej1@gmail.com")</f>
        <v>krishna.tej1@gmail.com</v>
      </c>
    </row>
    <row r="96" spans="2:6" ht="15.75" customHeight="1">
      <c r="B96" s="20">
        <v>94</v>
      </c>
      <c r="C96" s="59" t="s">
        <v>1970</v>
      </c>
      <c r="D96" s="60" t="s">
        <v>1971</v>
      </c>
      <c r="E96" s="60">
        <v>9703461692</v>
      </c>
      <c r="F96" s="61" t="str">
        <f>HYPERLINK("mailto:raviteja07391a0595@gmail.com","raviteja07391a0595@gmail.com")</f>
        <v>raviteja07391a0595@gmail.com</v>
      </c>
    </row>
    <row r="97" spans="2:6" ht="15.75" customHeight="1">
      <c r="B97" s="20">
        <v>95</v>
      </c>
      <c r="C97" s="59" t="s">
        <v>1972</v>
      </c>
      <c r="D97" s="60" t="s">
        <v>1973</v>
      </c>
      <c r="E97" s="60">
        <v>9441412537</v>
      </c>
      <c r="F97" s="61" t="str">
        <f>HYPERLINK("mailto:neelima1289@gmail.com","neelima1289@gmail.com")</f>
        <v>neelima1289@gmail.com</v>
      </c>
    </row>
    <row r="98" spans="2:6" ht="15.75" customHeight="1">
      <c r="B98" s="20">
        <v>96</v>
      </c>
      <c r="C98" s="59" t="s">
        <v>1974</v>
      </c>
      <c r="D98" s="60" t="s">
        <v>1975</v>
      </c>
      <c r="E98" s="60">
        <v>9000392090</v>
      </c>
      <c r="F98" s="61" t="str">
        <f>HYPERLINK("mailto:vijaykrishna.k97@gmail.com","vijaykrishna.k97@gmail.com")</f>
        <v>vijaykrishna.k97@gmail.com</v>
      </c>
    </row>
    <row r="99" spans="2:6" ht="15.75" customHeight="1">
      <c r="B99" s="20">
        <v>97</v>
      </c>
      <c r="C99" s="59" t="s">
        <v>1976</v>
      </c>
      <c r="D99" s="60" t="s">
        <v>1977</v>
      </c>
      <c r="E99" s="60">
        <v>9491673899</v>
      </c>
      <c r="F99" s="61" t="str">
        <f>HYPERLINK("mailto:teja_k98@yahoo.com","teja_k98@yahoo.com")</f>
        <v>teja_k98@yahoo.com</v>
      </c>
    </row>
    <row r="100" spans="2:6" ht="15.75" customHeight="1">
      <c r="B100" s="20">
        <v>98</v>
      </c>
      <c r="C100" s="59" t="s">
        <v>1978</v>
      </c>
      <c r="D100" s="60" t="s">
        <v>1979</v>
      </c>
      <c r="E100" s="60">
        <v>9705918033</v>
      </c>
      <c r="F100" s="61" t="str">
        <f>HYPERLINK("mailto:kavithakornepati@gmail.com","kavithakornepati@gmail.com")</f>
        <v>kavithakornepati@gmail.com</v>
      </c>
    </row>
    <row r="101" spans="2:6" ht="15.75" customHeight="1">
      <c r="B101" s="20">
        <v>99</v>
      </c>
      <c r="C101" s="59" t="s">
        <v>1980</v>
      </c>
      <c r="D101" s="60" t="s">
        <v>1981</v>
      </c>
      <c r="E101" s="60">
        <v>9030518013</v>
      </c>
      <c r="F101" s="61" t="str">
        <f>HYPERLINK("mailto:saiteja.kothapalli@gmail.com","saiteja.kothapalli@gmail.com")</f>
        <v>saiteja.kothapalli@gmail.com</v>
      </c>
    </row>
    <row r="102" spans="2:6" ht="15.75" customHeight="1">
      <c r="B102" s="20">
        <v>100</v>
      </c>
      <c r="C102" s="59" t="s">
        <v>1982</v>
      </c>
      <c r="D102" s="60" t="s">
        <v>1983</v>
      </c>
      <c r="E102" s="60">
        <v>8801128623</v>
      </c>
      <c r="F102" s="61" t="str">
        <f>HYPERLINK("mailto:bhanukarthik.linga@gmail.com","bhanukarthik.linga@gmail.com")</f>
        <v>bhanukarthik.linga@gmail.com</v>
      </c>
    </row>
    <row r="103" spans="2:6" ht="15.75" customHeight="1">
      <c r="B103" s="20">
        <v>101</v>
      </c>
      <c r="C103" s="59" t="s">
        <v>1984</v>
      </c>
      <c r="D103" s="60" t="s">
        <v>1985</v>
      </c>
      <c r="E103" s="60">
        <v>9000390028</v>
      </c>
      <c r="F103" s="61" t="str">
        <f>HYPERLINK("mailto:vinaymaddineni@gmail.com","vinaymaddineni@gmail.com")</f>
        <v>vinaymaddineni@gmail.com</v>
      </c>
    </row>
    <row r="104" spans="2:6" ht="15.75" customHeight="1">
      <c r="B104" s="20">
        <v>102</v>
      </c>
      <c r="C104" s="59" t="s">
        <v>1986</v>
      </c>
      <c r="D104" s="60" t="s">
        <v>1987</v>
      </c>
      <c r="E104" s="60">
        <v>9030473929</v>
      </c>
      <c r="F104" s="61" t="str">
        <f>HYPERLINK("mailto:rama_csea3@yahoo.com","rama_csea3@yahoo.com")</f>
        <v>rama_csea3@yahoo.com</v>
      </c>
    </row>
    <row r="105" spans="2:6" ht="15.75" customHeight="1">
      <c r="B105" s="20">
        <v>103</v>
      </c>
      <c r="C105" s="59" t="s">
        <v>1988</v>
      </c>
      <c r="D105" s="60" t="s">
        <v>1989</v>
      </c>
      <c r="E105" s="60">
        <v>9246481884</v>
      </c>
      <c r="F105" s="61" t="str">
        <f>HYPERLINK("mailto:lakshmisatya9@gmail.com","lakshmisatya9@gmail.com")</f>
        <v>lakshmisatya9@gmail.com</v>
      </c>
    </row>
    <row r="106" spans="2:6" ht="15.75" customHeight="1">
      <c r="B106" s="20">
        <v>104</v>
      </c>
      <c r="C106" s="59" t="s">
        <v>1990</v>
      </c>
      <c r="D106" s="60" t="s">
        <v>1991</v>
      </c>
      <c r="E106" s="60">
        <v>9966214343</v>
      </c>
      <c r="F106" s="61" t="str">
        <f>HYPERLINK("mailto:abhinavmannava@gmail.com","abhinavmannava@gmail.com")</f>
        <v>abhinavmannava@gmail.com</v>
      </c>
    </row>
    <row r="107" spans="2:6" ht="15.75" customHeight="1">
      <c r="B107" s="20">
        <v>105</v>
      </c>
      <c r="C107" s="59" t="s">
        <v>1992</v>
      </c>
      <c r="D107" s="60" t="s">
        <v>1993</v>
      </c>
      <c r="E107" s="60">
        <v>9701721796</v>
      </c>
      <c r="F107" s="61" t="str">
        <f>HYPERLINK("mailto:rajakumaria6@gmail.com","rajakumaria6@gmail.com")</f>
        <v>rajakumaria6@gmail.com</v>
      </c>
    </row>
    <row r="108" spans="2:6" ht="15.75" customHeight="1">
      <c r="B108" s="20">
        <v>106</v>
      </c>
      <c r="C108" s="59" t="s">
        <v>1994</v>
      </c>
      <c r="D108" s="60" t="s">
        <v>1995</v>
      </c>
      <c r="E108" s="60">
        <v>9966246990</v>
      </c>
      <c r="F108" s="61" t="str">
        <f>HYPERLINK("mailto:myneni.77pushpak@gmail.com","myneni.77pushpak@gmail.com")</f>
        <v>myneni.77pushpak@gmail.com</v>
      </c>
    </row>
    <row r="109" spans="2:6" ht="15.75" customHeight="1">
      <c r="B109" s="20">
        <v>107</v>
      </c>
      <c r="C109" s="59" t="s">
        <v>1996</v>
      </c>
      <c r="D109" s="60" t="s">
        <v>1997</v>
      </c>
      <c r="E109" s="60">
        <v>9291681025</v>
      </c>
      <c r="F109" s="61" t="str">
        <f>HYPERLINK("mailto:nadellapreetham@gmail.com","nadellapreetham@gmail.com")</f>
        <v>nadellapreetham@gmail.com</v>
      </c>
    </row>
    <row r="110" spans="2:6" ht="15.75" customHeight="1">
      <c r="B110" s="20">
        <v>108</v>
      </c>
      <c r="C110" s="59" t="s">
        <v>1998</v>
      </c>
      <c r="D110" s="60" t="s">
        <v>1999</v>
      </c>
      <c r="E110" s="60">
        <v>9703127975</v>
      </c>
      <c r="F110" s="61"/>
    </row>
    <row r="111" spans="2:6" ht="15.75" customHeight="1">
      <c r="B111" s="20">
        <v>109</v>
      </c>
      <c r="C111" s="59" t="s">
        <v>2000</v>
      </c>
      <c r="D111" s="60" t="s">
        <v>2001</v>
      </c>
      <c r="E111" s="60">
        <v>9014747330</v>
      </c>
      <c r="F111" s="61" t="str">
        <f>HYPERLINK("mailto:nivas.sivasri44@gmail.com","nivas.sivasri44@gmail.com")</f>
        <v>nivas.sivasri44@gmail.com</v>
      </c>
    </row>
    <row r="112" spans="2:6" ht="15.75" customHeight="1">
      <c r="B112" s="20">
        <v>110</v>
      </c>
      <c r="C112" s="59" t="s">
        <v>2002</v>
      </c>
      <c r="D112" s="60" t="s">
        <v>2003</v>
      </c>
      <c r="E112" s="60">
        <v>9014438258</v>
      </c>
      <c r="F112" s="61" t="str">
        <f>HYPERLINK("mailto:himaja.penugonda@yahoo.co.in","himaja.penugonda@yahoo.co.in")</f>
        <v>himaja.penugonda@yahoo.co.in</v>
      </c>
    </row>
    <row r="113" spans="2:6" ht="15.75" customHeight="1">
      <c r="B113" s="20">
        <v>111</v>
      </c>
      <c r="C113" s="59" t="s">
        <v>2004</v>
      </c>
      <c r="D113" s="60" t="s">
        <v>2005</v>
      </c>
      <c r="E113" s="60">
        <v>9492686747</v>
      </c>
      <c r="F113" s="61" t="str">
        <f>HYPERLINK("mailto:rajendra1188@gmailcom","rajendra1188@gmailcom")</f>
        <v>rajendra1188@gmailcom</v>
      </c>
    </row>
    <row r="114" spans="2:6" ht="15.75" customHeight="1">
      <c r="B114" s="20">
        <v>112</v>
      </c>
      <c r="C114" s="59" t="s">
        <v>2006</v>
      </c>
      <c r="D114" s="60" t="s">
        <v>2007</v>
      </c>
      <c r="E114" s="60">
        <v>9642723319</v>
      </c>
      <c r="F114" s="61" t="str">
        <f>HYPERLINK("mailto:santoshaquina@gmail.com","santoshaquina@gmail.com")</f>
        <v>santoshaquina@gmail.com</v>
      </c>
    </row>
    <row r="115" spans="2:6" ht="15.75" customHeight="1">
      <c r="B115" s="20">
        <v>113</v>
      </c>
      <c r="C115" s="59" t="s">
        <v>2008</v>
      </c>
      <c r="D115" s="60" t="s">
        <v>2009</v>
      </c>
      <c r="E115" s="60">
        <v>9700863836</v>
      </c>
      <c r="F115" s="61" t="str">
        <f>HYPERLINK("mailto:sai234572@yahoo.com","sai234572@yahoo.com")</f>
        <v>sai234572@yahoo.com</v>
      </c>
    </row>
    <row r="116" spans="2:6" ht="15.75" customHeight="1">
      <c r="B116" s="20">
        <v>114</v>
      </c>
      <c r="C116" s="59" t="s">
        <v>2010</v>
      </c>
      <c r="D116" s="60" t="s">
        <v>2011</v>
      </c>
      <c r="E116" s="60">
        <v>9951457077</v>
      </c>
      <c r="F116" s="61" t="str">
        <f>HYPERLINK("mailto:pummi4pramod@gmail.com","pummi4pramod@gmail.com")</f>
        <v>pummi4pramod@gmail.com</v>
      </c>
    </row>
    <row r="117" spans="2:6" ht="15.75" customHeight="1">
      <c r="B117" s="20">
        <v>115</v>
      </c>
      <c r="C117" s="59" t="s">
        <v>2012</v>
      </c>
      <c r="D117" s="60" t="s">
        <v>2013</v>
      </c>
      <c r="E117" s="60">
        <v>9390675635</v>
      </c>
      <c r="F117" s="61" t="str">
        <f>HYPERLINK("mailto:mkmaddy612@gmail.com","mkmaddy612@gmail.com")</f>
        <v>mkmaddy612@gmail.com</v>
      </c>
    </row>
    <row r="118" spans="2:6" ht="15.75" customHeight="1">
      <c r="B118" s="20">
        <v>116</v>
      </c>
      <c r="C118" s="59" t="s">
        <v>2014</v>
      </c>
      <c r="D118" s="60" t="s">
        <v>2015</v>
      </c>
      <c r="E118" s="60">
        <v>8977594432</v>
      </c>
      <c r="F118" s="61" t="str">
        <f>HYPERLINK("mailto:madhavtupenaguntla@gmail.com","madhavtupenaguntla@gmail.com")</f>
        <v>madhavtupenaguntla@gmail.com</v>
      </c>
    </row>
    <row r="119" spans="2:6" ht="15.75" customHeight="1">
      <c r="B119" s="20">
        <v>117</v>
      </c>
      <c r="C119" s="59" t="s">
        <v>2016</v>
      </c>
      <c r="D119" s="60" t="s">
        <v>2017</v>
      </c>
      <c r="E119" s="60">
        <v>9491673076</v>
      </c>
      <c r="F119" s="61" t="str">
        <f>HYPERLINK("mailto:nabisan148@gmail.com","nabisan148@gmail.com")</f>
        <v>nabisan148@gmail.com</v>
      </c>
    </row>
    <row r="120" spans="2:6" ht="15.75" customHeight="1">
      <c r="B120" s="20">
        <v>118</v>
      </c>
      <c r="C120" s="59" t="s">
        <v>2018</v>
      </c>
      <c r="D120" s="60" t="s">
        <v>2019</v>
      </c>
      <c r="E120" s="60">
        <v>8790916960</v>
      </c>
      <c r="F120" s="60"/>
    </row>
    <row r="121" spans="2:6" ht="15.75" customHeight="1">
      <c r="B121" s="20">
        <v>119</v>
      </c>
      <c r="C121" s="59" t="s">
        <v>2020</v>
      </c>
      <c r="D121" s="60" t="s">
        <v>2021</v>
      </c>
      <c r="E121" s="60">
        <v>9700854563</v>
      </c>
      <c r="F121" s="61" t="str">
        <f>HYPERLINK("mailto:mohammadrafishaik4@gmail.com","mohammadrafishaik4@gmail.com")</f>
        <v>mohammadrafishaik4@gmail.com</v>
      </c>
    </row>
    <row r="122" spans="2:6" ht="15.75" customHeight="1">
      <c r="B122" s="20">
        <v>120</v>
      </c>
      <c r="C122" s="59" t="s">
        <v>2022</v>
      </c>
      <c r="D122" s="60" t="s">
        <v>2023</v>
      </c>
      <c r="E122" s="60">
        <v>9949496508</v>
      </c>
      <c r="F122" s="61" t="str">
        <f>HYPERLINK("mailto:syedallauddin2003@gmail.com","syedallauddin2003@gmail.com")</f>
        <v>syedallauddin2003@gmail.com</v>
      </c>
    </row>
    <row r="123" spans="2:6" ht="15.75" customHeight="1">
      <c r="B123" s="20">
        <v>121</v>
      </c>
      <c r="C123" s="59" t="s">
        <v>2024</v>
      </c>
      <c r="D123" s="60" t="s">
        <v>2025</v>
      </c>
      <c r="E123" s="60">
        <v>9704253840</v>
      </c>
      <c r="F123" s="61" t="str">
        <f>HYPERLINK("mailto:surekhaprasanna@yahoo.in","surekhaprasanna@yahoo.in")</f>
        <v>surekhaprasanna@yahoo.in</v>
      </c>
    </row>
    <row r="124" spans="2:6" ht="15.75" customHeight="1">
      <c r="B124" s="20">
        <v>122</v>
      </c>
      <c r="C124" s="59" t="s">
        <v>2026</v>
      </c>
      <c r="D124" s="60" t="s">
        <v>2027</v>
      </c>
      <c r="E124" s="60">
        <v>9533162925</v>
      </c>
      <c r="F124" s="61" t="str">
        <f>HYPERLINK("mailto:veena.bless@gmail.com","veena.bless@gmail.com")</f>
        <v>veena.bless@gmail.com</v>
      </c>
    </row>
    <row r="125" spans="2:6" ht="15.75" customHeight="1">
      <c r="B125" s="20">
        <v>123</v>
      </c>
      <c r="C125" s="59" t="s">
        <v>2028</v>
      </c>
      <c r="D125" s="60" t="s">
        <v>2029</v>
      </c>
      <c r="E125" s="60">
        <v>9032600850</v>
      </c>
      <c r="F125" s="61" t="str">
        <f>HYPERLINK("mailto:tlavanyacse@gmail.com","tlavanyacse@gmail.com")</f>
        <v>tlavanyacse@gmail.com</v>
      </c>
    </row>
    <row r="126" spans="2:6" ht="15.75" customHeight="1">
      <c r="B126" s="20">
        <v>124</v>
      </c>
      <c r="C126" s="59" t="s">
        <v>2030</v>
      </c>
      <c r="D126" s="60" t="s">
        <v>2031</v>
      </c>
      <c r="E126" s="60">
        <v>9700341667</v>
      </c>
      <c r="F126" s="61" t="str">
        <f>HYPERLINK("mailto:srinuvdlm@gmail.com","srinuvdlm@gmail.com")</f>
        <v>srinuvdlm@gmail.com</v>
      </c>
    </row>
    <row r="127" spans="2:6" ht="15.75" customHeight="1">
      <c r="B127" s="20">
        <v>125</v>
      </c>
      <c r="C127" s="59" t="s">
        <v>2032</v>
      </c>
      <c r="D127" s="60" t="s">
        <v>2033</v>
      </c>
      <c r="E127" s="60">
        <v>9160553600</v>
      </c>
      <c r="F127" s="61" t="str">
        <f>HYPERLINK("mailto:sumitha.valaparh@gmail.com","sumitha.valaparh@gmail.com")</f>
        <v>sumitha.valaparh@gmail.com</v>
      </c>
    </row>
    <row r="128" spans="2:6" ht="15.75" customHeight="1">
      <c r="B128" s="20">
        <v>126</v>
      </c>
      <c r="C128" s="59" t="s">
        <v>2034</v>
      </c>
      <c r="D128" s="60" t="s">
        <v>2035</v>
      </c>
      <c r="E128" s="60">
        <v>8977228606</v>
      </c>
      <c r="F128" s="61" t="str">
        <f>HYPERLINK("mailto:omee1188@gmail.com","omee1188@gmail.com")</f>
        <v>omee1188@gmail.com</v>
      </c>
    </row>
    <row r="129" spans="2:6" ht="15.75" customHeight="1">
      <c r="B129" s="20">
        <v>127</v>
      </c>
      <c r="C129" s="59" t="s">
        <v>2036</v>
      </c>
      <c r="D129" s="60" t="s">
        <v>2037</v>
      </c>
      <c r="E129" s="60">
        <v>9059688535</v>
      </c>
      <c r="F129" s="61" t="str">
        <f>HYPERLINK("mailto:yanala.Radha@gmail.com","yanala.Radha@gmail.com")</f>
        <v>yanala.Radha@gmail.com</v>
      </c>
    </row>
    <row r="130" spans="2:6" ht="15.75" customHeight="1">
      <c r="B130" s="20">
        <v>128</v>
      </c>
      <c r="C130" s="59" t="s">
        <v>2038</v>
      </c>
      <c r="D130" s="60" t="s">
        <v>2039</v>
      </c>
      <c r="E130" s="60">
        <v>9603918892</v>
      </c>
      <c r="F130" s="61" t="str">
        <f>HYPERLINK("mailto:praveen0739@gmail.com","praveen0739@gmail.com")</f>
        <v>praveen0739@gmail.com</v>
      </c>
    </row>
    <row r="131" spans="2:6" ht="15.75" customHeight="1">
      <c r="B131" s="20">
        <v>129</v>
      </c>
      <c r="C131" s="59" t="s">
        <v>2040</v>
      </c>
      <c r="D131" s="60" t="s">
        <v>2041</v>
      </c>
      <c r="E131" s="60">
        <v>9059930608</v>
      </c>
      <c r="F131" s="61" t="str">
        <f>HYPERLINK("mailto:deepu.nov15@gmail.com","deepu.nov15@gmail.com")</f>
        <v>deepu.nov15@gmail.com</v>
      </c>
    </row>
    <row r="132" spans="2:6" ht="15.75" customHeight="1">
      <c r="B132" s="20">
        <v>130</v>
      </c>
      <c r="C132" s="59" t="s">
        <v>2042</v>
      </c>
      <c r="D132" s="60" t="s">
        <v>2043</v>
      </c>
      <c r="E132" s="60">
        <v>8790371286</v>
      </c>
      <c r="F132" s="61" t="str">
        <f>HYPERLINK("mailto:y.swetha.y@gmail.com","y.swetha.y@gmail.com")</f>
        <v>y.swetha.y@gmail.com</v>
      </c>
    </row>
    <row r="133" spans="2:6" ht="15.75" customHeight="1">
      <c r="B133" s="20">
        <v>131</v>
      </c>
      <c r="C133" s="62" t="s">
        <v>2044</v>
      </c>
      <c r="D133" s="60" t="s">
        <v>2045</v>
      </c>
      <c r="E133" s="60">
        <v>9177126723</v>
      </c>
      <c r="F133" s="54" t="str">
        <f>HYPERLINK("mailto:prasanth.gera@yahoo.com","prasanth.gera@yahoo.com")</f>
        <v>prasanth.gera@yahoo.com</v>
      </c>
    </row>
    <row r="134" spans="2:6" ht="15.75" customHeight="1">
      <c r="B134" s="20">
        <v>132</v>
      </c>
      <c r="C134" s="62" t="s">
        <v>2046</v>
      </c>
      <c r="D134" s="60" t="s">
        <v>2047</v>
      </c>
      <c r="E134" s="12"/>
      <c r="F134" s="54" t="str">
        <f>HYPERLINK("mailto:bhargav_frnds@yahoo.com","bhargav_frnds@yahoo.com")</f>
        <v>bhargav_frnds@yahoo.com</v>
      </c>
    </row>
    <row r="135" spans="2:6" ht="15.75" customHeight="1">
      <c r="B135" s="20">
        <v>133</v>
      </c>
      <c r="C135" s="62" t="s">
        <v>2048</v>
      </c>
      <c r="D135" s="60" t="s">
        <v>2049</v>
      </c>
      <c r="E135" s="60">
        <v>9000982811</v>
      </c>
      <c r="F135" s="54" t="str">
        <f>HYPERLINK("mailto:ashokvelisetty@gmail.com","ashokvelisetty@gmail.com")</f>
        <v>ashokvelisetty@gmail.com</v>
      </c>
    </row>
    <row r="136" spans="2:6" ht="15.75" customHeight="1">
      <c r="B136" s="20">
        <v>134</v>
      </c>
      <c r="C136" s="62" t="s">
        <v>2050</v>
      </c>
      <c r="D136" s="60" t="s">
        <v>2051</v>
      </c>
      <c r="E136" s="60">
        <v>9494467804</v>
      </c>
      <c r="F136" s="54" t="str">
        <f>HYPERLINK("mailto:nagendra504@gmail.com","nagendra504@gmail.com")</f>
        <v>nagendra504@gmail.com</v>
      </c>
    </row>
    <row r="137" spans="2:6" ht="15.75" customHeight="1">
      <c r="B137" s="20">
        <v>135</v>
      </c>
      <c r="C137" s="62" t="s">
        <v>2052</v>
      </c>
      <c r="D137" s="60" t="s">
        <v>2053</v>
      </c>
      <c r="E137" s="60">
        <v>9642208123</v>
      </c>
      <c r="F137" s="54" t="str">
        <f>HYPERLINK("mailto:srinath.pothineni@yahoo.co.in","srinath.pothineni@yahoo.co.in")</f>
        <v>srinath.pothineni@yahoo.co.in</v>
      </c>
    </row>
    <row r="138" spans="2:6" ht="15.75" customHeight="1">
      <c r="B138" s="20">
        <v>136</v>
      </c>
      <c r="C138" s="62" t="s">
        <v>2054</v>
      </c>
      <c r="D138" s="60" t="s">
        <v>2055</v>
      </c>
      <c r="E138" s="60">
        <v>9908444630</v>
      </c>
      <c r="F138" s="54" t="str">
        <f>HYPERLINK("mailto:sajjalakshmi@ymail.com","sajjalakshmi@ymail.com")</f>
        <v>sajjalakshmi@ymail.com</v>
      </c>
    </row>
    <row r="139" spans="2:6" ht="15.75" customHeight="1">
      <c r="B139" s="20">
        <v>137</v>
      </c>
      <c r="C139" s="62" t="s">
        <v>2056</v>
      </c>
      <c r="D139" s="60" t="s">
        <v>2057</v>
      </c>
      <c r="E139" s="60">
        <v>9059482714</v>
      </c>
      <c r="F139" s="61" t="str">
        <f>HYPERLINK("mailto:medarametla.venkatrao@gmail.com","medarametla.venkatrao@gmail.com")</f>
        <v>medarametla.venkatrao@gmail.com</v>
      </c>
    </row>
    <row r="140" spans="2:6" ht="15.75" customHeight="1">
      <c r="B140" s="20">
        <v>138</v>
      </c>
      <c r="C140" s="62" t="s">
        <v>2058</v>
      </c>
      <c r="D140" s="60" t="s">
        <v>2059</v>
      </c>
      <c r="E140" s="60">
        <v>9705331229</v>
      </c>
      <c r="F140" s="61" t="str">
        <f>HYPERLINK("mailto:gajulagoparaju@gmail.com","gajulagoparaju@gmail.com")</f>
        <v>gajulagoparaju@gmail.com</v>
      </c>
    </row>
    <row r="141" spans="2:6" ht="15.75" customHeight="1">
      <c r="B141" s="20">
        <v>139</v>
      </c>
      <c r="C141" s="62" t="s">
        <v>2060</v>
      </c>
      <c r="D141" s="60" t="s">
        <v>2061</v>
      </c>
      <c r="E141" s="60">
        <v>9963152868</v>
      </c>
      <c r="F141" s="61" t="str">
        <f>HYPERLINK("mailto:mallelasivakrishna@rocketmail.com","mallelasivakrishna@rocketmail.com")</f>
        <v>mallelasivakrishna@rocketmail.com</v>
      </c>
    </row>
    <row r="142" spans="2:6" ht="15.75" customHeight="1">
      <c r="B142" s="20">
        <v>140</v>
      </c>
      <c r="C142" s="62" t="s">
        <v>2062</v>
      </c>
      <c r="D142" s="60" t="s">
        <v>2063</v>
      </c>
      <c r="E142" s="60" t="s">
        <v>2064</v>
      </c>
      <c r="F142" s="61" t="str">
        <f>HYPERLINK("mailto:maheshbabupagala@gmail.com","maheshbabupagala@gmail.com")</f>
        <v>maheshbabupagala@gmail.com</v>
      </c>
    </row>
    <row r="143" spans="2:6" ht="15.75" customHeight="1">
      <c r="B143" s="20">
        <v>141</v>
      </c>
      <c r="C143" s="62" t="s">
        <v>2065</v>
      </c>
      <c r="D143" s="60" t="s">
        <v>2066</v>
      </c>
      <c r="E143" s="60">
        <v>9505065782</v>
      </c>
      <c r="F143" s="61" t="str">
        <f>HYPERLINK("mailto:prudhvi_inlove@yahoo.com","prudhvi_inlove@yahoo.com")</f>
        <v>prudhvi_inlove@yahoo.com</v>
      </c>
    </row>
    <row r="144" spans="2:6" ht="15.75" customHeight="1">
      <c r="B144" s="20">
        <v>142</v>
      </c>
      <c r="C144" s="62" t="s">
        <v>2067</v>
      </c>
      <c r="D144" s="60" t="s">
        <v>2068</v>
      </c>
      <c r="E144" s="60">
        <v>9966202669</v>
      </c>
      <c r="F144" s="61" t="str">
        <f>HYPERLINK("mailto:krazy_pammu@yahoo.com","krazy_pammu@yahoo.com")</f>
        <v>krazy_pammu@yahoo.com</v>
      </c>
    </row>
    <row r="145" spans="2:6" ht="15.75" customHeight="1">
      <c r="B145" s="20">
        <v>143</v>
      </c>
      <c r="C145" s="62" t="s">
        <v>2069</v>
      </c>
      <c r="D145" s="60" t="s">
        <v>2070</v>
      </c>
      <c r="E145" s="60">
        <v>9908772597</v>
      </c>
      <c r="F145" s="61" t="str">
        <f>HYPERLINK("mailto:rajeev1188@gmail.com","rajeev1188@gmail.com")</f>
        <v>rajeev1188@gmail.com</v>
      </c>
    </row>
    <row r="146" spans="2:6" ht="15.75" customHeight="1">
      <c r="B146" s="20">
        <v>144</v>
      </c>
      <c r="C146" s="62" t="s">
        <v>2071</v>
      </c>
      <c r="D146" s="60" t="s">
        <v>2072</v>
      </c>
      <c r="E146" s="60">
        <v>7799203385</v>
      </c>
      <c r="F146" s="61" t="str">
        <f>HYPERLINK("mailto:avin.leo88@gmail.com","avin.leo88@gmail.com")</f>
        <v>avin.leo88@gmail.com</v>
      </c>
    </row>
    <row r="147" spans="2:6" ht="15.75" customHeight="1">
      <c r="B147" s="20">
        <v>145</v>
      </c>
      <c r="C147" s="62" t="s">
        <v>2073</v>
      </c>
      <c r="D147" s="60" t="s">
        <v>2074</v>
      </c>
      <c r="E147" s="60">
        <v>9441026519</v>
      </c>
      <c r="F147" s="61" t="str">
        <f>HYPERLINK("mailto:bhukyakeerti65@gmail.com","bhukyakeerti65@gmail.com")</f>
        <v>bhukyakeerti65@gmail.com</v>
      </c>
    </row>
    <row r="148" spans="2:6" ht="15.75" customHeight="1">
      <c r="B148" s="20">
        <v>146</v>
      </c>
      <c r="C148" s="62" t="s">
        <v>2075</v>
      </c>
      <c r="D148" s="60" t="s">
        <v>2076</v>
      </c>
      <c r="E148" s="60"/>
      <c r="F148" s="60"/>
    </row>
    <row r="149" spans="2:6" ht="15.75" customHeight="1">
      <c r="B149" s="20">
        <v>147</v>
      </c>
      <c r="C149" s="62" t="s">
        <v>2077</v>
      </c>
      <c r="D149" s="60" t="s">
        <v>2078</v>
      </c>
      <c r="E149" s="60"/>
      <c r="F149" s="61" t="str">
        <f>HYPERLINK("mailto:pavankumar_vallu@yahoo.co.in","pavankumar_vallu@yahoo.co.in")</f>
        <v>pavankumar_vallu@yahoo.co.in</v>
      </c>
    </row>
    <row r="150" spans="2:6" ht="15.75" customHeight="1"/>
    <row r="151" spans="2:6" ht="15.75" customHeight="1"/>
    <row r="152" spans="2:6" ht="15.75" customHeight="1"/>
    <row r="153" spans="2:6" ht="15.75" customHeight="1"/>
    <row r="154" spans="2:6" ht="15.75" customHeight="1"/>
    <row r="155" spans="2:6" ht="15.75" customHeight="1"/>
    <row r="156" spans="2:6" ht="15.75" customHeight="1"/>
    <row r="157" spans="2:6" ht="15.75" customHeight="1"/>
    <row r="158" spans="2:6" ht="15.75" customHeight="1"/>
    <row r="159" spans="2:6" ht="15.75" customHeight="1"/>
    <row r="160" spans="2: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F1000"/>
  <sheetViews>
    <sheetView workbookViewId="0"/>
  </sheetViews>
  <sheetFormatPr defaultColWidth="14.44140625" defaultRowHeight="15" customHeight="1"/>
  <cols>
    <col min="1" max="1" width="8.5546875" customWidth="1"/>
    <col min="2" max="2" width="11.88671875" customWidth="1"/>
    <col min="3" max="3" width="20" customWidth="1"/>
    <col min="4" max="4" width="30.88671875" customWidth="1"/>
    <col min="5" max="5" width="17.44140625" customWidth="1"/>
    <col min="6" max="6" width="28.109375" customWidth="1"/>
    <col min="7" max="26" width="8.6640625" customWidth="1"/>
  </cols>
  <sheetData>
    <row r="2" spans="2:6" ht="25.2">
      <c r="B2" s="20" t="s">
        <v>0</v>
      </c>
      <c r="C2" s="4" t="s">
        <v>1</v>
      </c>
      <c r="D2" s="5" t="s">
        <v>2</v>
      </c>
      <c r="E2" s="6" t="s">
        <v>3</v>
      </c>
      <c r="F2" s="5" t="s">
        <v>4</v>
      </c>
    </row>
    <row r="3" spans="2:6" ht="14.4">
      <c r="B3" s="20">
        <v>1</v>
      </c>
      <c r="C3" s="12" t="s">
        <v>2079</v>
      </c>
      <c r="D3" s="12" t="s">
        <v>2080</v>
      </c>
      <c r="E3" s="12"/>
      <c r="F3" s="12" t="s">
        <v>2081</v>
      </c>
    </row>
    <row r="4" spans="2:6" ht="14.4">
      <c r="B4" s="20">
        <v>2</v>
      </c>
      <c r="C4" s="12" t="s">
        <v>2082</v>
      </c>
      <c r="D4" s="12" t="s">
        <v>2083</v>
      </c>
      <c r="E4" s="12"/>
      <c r="F4" s="12" t="s">
        <v>2084</v>
      </c>
    </row>
    <row r="5" spans="2:6" ht="14.4">
      <c r="B5" s="20">
        <v>3</v>
      </c>
      <c r="C5" s="12" t="s">
        <v>2085</v>
      </c>
      <c r="D5" s="12" t="s">
        <v>2086</v>
      </c>
      <c r="E5" s="12"/>
      <c r="F5" s="12" t="s">
        <v>2087</v>
      </c>
    </row>
    <row r="6" spans="2:6" ht="14.4">
      <c r="B6" s="20">
        <v>4</v>
      </c>
      <c r="C6" s="12" t="s">
        <v>2088</v>
      </c>
      <c r="D6" s="12" t="s">
        <v>2089</v>
      </c>
      <c r="E6" s="12"/>
      <c r="F6" s="12" t="s">
        <v>2090</v>
      </c>
    </row>
    <row r="7" spans="2:6" ht="14.4">
      <c r="B7" s="20">
        <v>5</v>
      </c>
      <c r="C7" s="12" t="s">
        <v>2091</v>
      </c>
      <c r="D7" s="12" t="s">
        <v>2092</v>
      </c>
      <c r="E7" s="12"/>
      <c r="F7" s="12" t="s">
        <v>2093</v>
      </c>
    </row>
    <row r="8" spans="2:6" ht="14.4">
      <c r="B8" s="20">
        <v>6</v>
      </c>
      <c r="C8" s="12" t="s">
        <v>2094</v>
      </c>
      <c r="D8" s="12" t="s">
        <v>2095</v>
      </c>
      <c r="E8" s="12" t="s">
        <v>2096</v>
      </c>
      <c r="F8" s="12" t="s">
        <v>2097</v>
      </c>
    </row>
    <row r="9" spans="2:6" ht="14.4">
      <c r="B9" s="20">
        <v>7</v>
      </c>
      <c r="C9" s="12" t="s">
        <v>2098</v>
      </c>
      <c r="D9" s="12" t="s">
        <v>2099</v>
      </c>
      <c r="E9" s="12" t="s">
        <v>2100</v>
      </c>
      <c r="F9" s="12" t="s">
        <v>2101</v>
      </c>
    </row>
    <row r="10" spans="2:6" ht="14.4">
      <c r="B10" s="20">
        <v>8</v>
      </c>
      <c r="C10" s="12" t="s">
        <v>2102</v>
      </c>
      <c r="D10" s="12" t="s">
        <v>2103</v>
      </c>
      <c r="E10" s="12" t="s">
        <v>2104</v>
      </c>
      <c r="F10" s="12" t="s">
        <v>2105</v>
      </c>
    </row>
    <row r="11" spans="2:6" ht="14.4">
      <c r="B11" s="20">
        <v>9</v>
      </c>
      <c r="C11" s="12" t="s">
        <v>2106</v>
      </c>
      <c r="D11" s="12" t="s">
        <v>2107</v>
      </c>
      <c r="E11" s="12" t="s">
        <v>2108</v>
      </c>
      <c r="F11" s="12" t="s">
        <v>2109</v>
      </c>
    </row>
    <row r="12" spans="2:6" ht="14.4">
      <c r="B12" s="20">
        <v>10</v>
      </c>
      <c r="C12" s="12" t="s">
        <v>2110</v>
      </c>
      <c r="D12" s="12" t="s">
        <v>2111</v>
      </c>
      <c r="E12" s="12" t="s">
        <v>2112</v>
      </c>
      <c r="F12" s="12" t="s">
        <v>2113</v>
      </c>
    </row>
    <row r="13" spans="2:6" ht="14.4">
      <c r="B13" s="20">
        <v>11</v>
      </c>
      <c r="C13" s="12" t="s">
        <v>2114</v>
      </c>
      <c r="D13" s="12" t="s">
        <v>2115</v>
      </c>
      <c r="E13" s="12" t="s">
        <v>2116</v>
      </c>
      <c r="F13" s="12" t="s">
        <v>2117</v>
      </c>
    </row>
    <row r="14" spans="2:6" ht="14.4">
      <c r="B14" s="20">
        <v>12</v>
      </c>
      <c r="C14" s="12" t="s">
        <v>2118</v>
      </c>
      <c r="D14" s="12" t="s">
        <v>2119</v>
      </c>
      <c r="E14" s="12" t="s">
        <v>2120</v>
      </c>
      <c r="F14" s="12" t="s">
        <v>2121</v>
      </c>
    </row>
    <row r="15" spans="2:6" ht="14.4">
      <c r="B15" s="20">
        <v>13</v>
      </c>
      <c r="C15" s="12" t="s">
        <v>2122</v>
      </c>
      <c r="D15" s="12" t="s">
        <v>2123</v>
      </c>
      <c r="E15" s="12" t="s">
        <v>2124</v>
      </c>
      <c r="F15" s="12" t="s">
        <v>2125</v>
      </c>
    </row>
    <row r="16" spans="2:6" ht="14.4">
      <c r="B16" s="20">
        <v>14</v>
      </c>
      <c r="C16" s="12" t="s">
        <v>2126</v>
      </c>
      <c r="D16" s="12" t="s">
        <v>2127</v>
      </c>
      <c r="E16" s="12" t="s">
        <v>2128</v>
      </c>
      <c r="F16" s="12" t="s">
        <v>2129</v>
      </c>
    </row>
    <row r="17" spans="2:6" ht="14.4">
      <c r="B17" s="20">
        <v>15</v>
      </c>
      <c r="C17" s="12" t="s">
        <v>2130</v>
      </c>
      <c r="D17" s="12" t="s">
        <v>2131</v>
      </c>
      <c r="E17" s="12" t="s">
        <v>2132</v>
      </c>
      <c r="F17" s="12" t="s">
        <v>2133</v>
      </c>
    </row>
    <row r="18" spans="2:6" ht="14.4">
      <c r="B18" s="20">
        <v>16</v>
      </c>
      <c r="C18" s="12" t="s">
        <v>2134</v>
      </c>
      <c r="D18" s="12" t="s">
        <v>2135</v>
      </c>
      <c r="E18" s="12" t="s">
        <v>2136</v>
      </c>
      <c r="F18" s="12" t="s">
        <v>2137</v>
      </c>
    </row>
    <row r="19" spans="2:6" ht="14.4">
      <c r="B19" s="20">
        <v>17</v>
      </c>
      <c r="C19" s="12" t="s">
        <v>2138</v>
      </c>
      <c r="D19" s="12" t="s">
        <v>2139</v>
      </c>
      <c r="E19" s="12" t="s">
        <v>2140</v>
      </c>
      <c r="F19" s="12" t="s">
        <v>2141</v>
      </c>
    </row>
    <row r="20" spans="2:6" ht="14.4">
      <c r="B20" s="20">
        <v>18</v>
      </c>
      <c r="C20" s="12" t="s">
        <v>2142</v>
      </c>
      <c r="D20" s="12" t="s">
        <v>2143</v>
      </c>
      <c r="E20" s="12" t="s">
        <v>2144</v>
      </c>
      <c r="F20" s="12" t="s">
        <v>2145</v>
      </c>
    </row>
    <row r="21" spans="2:6" ht="15.75" customHeight="1">
      <c r="B21" s="20">
        <v>19</v>
      </c>
      <c r="C21" s="12" t="s">
        <v>2146</v>
      </c>
      <c r="D21" s="12" t="s">
        <v>2147</v>
      </c>
      <c r="E21" s="12" t="s">
        <v>2148</v>
      </c>
      <c r="F21" s="12" t="s">
        <v>2149</v>
      </c>
    </row>
    <row r="22" spans="2:6" ht="15.75" customHeight="1">
      <c r="B22" s="20">
        <v>20</v>
      </c>
      <c r="C22" s="12" t="s">
        <v>2150</v>
      </c>
      <c r="D22" s="12" t="s">
        <v>2151</v>
      </c>
      <c r="E22" s="12" t="s">
        <v>2152</v>
      </c>
      <c r="F22" s="12" t="s">
        <v>2153</v>
      </c>
    </row>
    <row r="23" spans="2:6" ht="15.75" customHeight="1">
      <c r="B23" s="20">
        <v>21</v>
      </c>
      <c r="C23" s="12" t="s">
        <v>2154</v>
      </c>
      <c r="D23" s="12" t="s">
        <v>2155</v>
      </c>
      <c r="E23" s="12" t="s">
        <v>2156</v>
      </c>
      <c r="F23" s="12" t="s">
        <v>2157</v>
      </c>
    </row>
    <row r="24" spans="2:6" ht="15.75" customHeight="1">
      <c r="B24" s="20">
        <v>22</v>
      </c>
      <c r="C24" s="12" t="s">
        <v>2158</v>
      </c>
      <c r="D24" s="12" t="s">
        <v>2159</v>
      </c>
      <c r="E24" s="12" t="s">
        <v>2160</v>
      </c>
      <c r="F24" s="12" t="s">
        <v>2161</v>
      </c>
    </row>
    <row r="25" spans="2:6" ht="15.75" customHeight="1">
      <c r="B25" s="20">
        <v>23</v>
      </c>
      <c r="C25" s="12" t="s">
        <v>2162</v>
      </c>
      <c r="D25" s="12" t="s">
        <v>2163</v>
      </c>
      <c r="E25" s="12" t="s">
        <v>2164</v>
      </c>
      <c r="F25" s="12" t="s">
        <v>2165</v>
      </c>
    </row>
    <row r="26" spans="2:6" ht="15.75" customHeight="1">
      <c r="B26" s="20">
        <v>24</v>
      </c>
      <c r="C26" s="12" t="s">
        <v>2166</v>
      </c>
      <c r="D26" s="12" t="s">
        <v>2167</v>
      </c>
      <c r="E26" s="12" t="s">
        <v>2168</v>
      </c>
      <c r="F26" s="12" t="s">
        <v>2169</v>
      </c>
    </row>
    <row r="27" spans="2:6" ht="15.75" customHeight="1">
      <c r="B27" s="20">
        <v>25</v>
      </c>
      <c r="C27" s="12" t="s">
        <v>2170</v>
      </c>
      <c r="D27" s="12" t="s">
        <v>2171</v>
      </c>
      <c r="E27" s="12" t="s">
        <v>2172</v>
      </c>
      <c r="F27" s="12" t="s">
        <v>2173</v>
      </c>
    </row>
    <row r="28" spans="2:6" ht="15.75" customHeight="1">
      <c r="B28" s="20">
        <v>26</v>
      </c>
      <c r="C28" s="12" t="s">
        <v>2174</v>
      </c>
      <c r="D28" s="12" t="s">
        <v>2175</v>
      </c>
      <c r="E28" s="12" t="s">
        <v>2176</v>
      </c>
      <c r="F28" s="12" t="s">
        <v>2177</v>
      </c>
    </row>
    <row r="29" spans="2:6" ht="15.75" customHeight="1">
      <c r="B29" s="20">
        <v>27</v>
      </c>
      <c r="C29" s="12" t="s">
        <v>2178</v>
      </c>
      <c r="D29" s="12" t="s">
        <v>2179</v>
      </c>
      <c r="E29" s="12" t="s">
        <v>2180</v>
      </c>
      <c r="F29" s="12" t="s">
        <v>2181</v>
      </c>
    </row>
    <row r="30" spans="2:6" ht="15.75" customHeight="1">
      <c r="B30" s="20">
        <v>28</v>
      </c>
      <c r="C30" s="12" t="s">
        <v>2182</v>
      </c>
      <c r="D30" s="12" t="s">
        <v>2183</v>
      </c>
      <c r="E30" s="12" t="s">
        <v>2184</v>
      </c>
      <c r="F30" s="12" t="s">
        <v>2185</v>
      </c>
    </row>
    <row r="31" spans="2:6" ht="15.75" customHeight="1">
      <c r="B31" s="20">
        <v>29</v>
      </c>
      <c r="C31" s="12" t="s">
        <v>2186</v>
      </c>
      <c r="D31" s="12" t="s">
        <v>2187</v>
      </c>
      <c r="E31" s="12" t="s">
        <v>2188</v>
      </c>
      <c r="F31" s="12" t="s">
        <v>2189</v>
      </c>
    </row>
    <row r="32" spans="2:6" ht="15.75" customHeight="1">
      <c r="B32" s="20">
        <v>30</v>
      </c>
      <c r="C32" s="12" t="s">
        <v>2190</v>
      </c>
      <c r="D32" s="12" t="s">
        <v>2191</v>
      </c>
      <c r="E32" s="12" t="s">
        <v>2192</v>
      </c>
      <c r="F32" s="12" t="s">
        <v>2193</v>
      </c>
    </row>
    <row r="33" spans="2:6" ht="15.75" customHeight="1">
      <c r="B33" s="20">
        <v>31</v>
      </c>
      <c r="C33" s="12" t="s">
        <v>2194</v>
      </c>
      <c r="D33" s="12" t="s">
        <v>2195</v>
      </c>
      <c r="E33" s="12" t="s">
        <v>2196</v>
      </c>
      <c r="F33" s="12" t="s">
        <v>2197</v>
      </c>
    </row>
    <row r="34" spans="2:6" ht="15.75" customHeight="1">
      <c r="B34" s="20">
        <v>32</v>
      </c>
      <c r="C34" s="12" t="s">
        <v>2198</v>
      </c>
      <c r="D34" s="12" t="s">
        <v>2199</v>
      </c>
      <c r="E34" s="12" t="s">
        <v>2200</v>
      </c>
      <c r="F34" s="12" t="s">
        <v>2201</v>
      </c>
    </row>
    <row r="35" spans="2:6" ht="15.75" customHeight="1">
      <c r="B35" s="20">
        <v>33</v>
      </c>
      <c r="C35" s="12" t="s">
        <v>2202</v>
      </c>
      <c r="D35" s="12" t="s">
        <v>2203</v>
      </c>
      <c r="E35" s="12" t="s">
        <v>2204</v>
      </c>
      <c r="F35" s="12" t="s">
        <v>2205</v>
      </c>
    </row>
    <row r="36" spans="2:6" ht="15.75" customHeight="1">
      <c r="B36" s="20">
        <v>34</v>
      </c>
      <c r="C36" s="12" t="s">
        <v>2206</v>
      </c>
      <c r="D36" s="12" t="s">
        <v>2207</v>
      </c>
      <c r="E36" s="12" t="s">
        <v>2208</v>
      </c>
      <c r="F36" s="12" t="s">
        <v>2209</v>
      </c>
    </row>
    <row r="37" spans="2:6" ht="15.75" customHeight="1">
      <c r="B37" s="20">
        <v>35</v>
      </c>
      <c r="C37" s="12" t="s">
        <v>2210</v>
      </c>
      <c r="D37" s="12" t="s">
        <v>2211</v>
      </c>
      <c r="E37" s="12" t="s">
        <v>2212</v>
      </c>
      <c r="F37" s="12" t="s">
        <v>2213</v>
      </c>
    </row>
    <row r="38" spans="2:6" ht="15.75" customHeight="1">
      <c r="B38" s="20">
        <v>36</v>
      </c>
      <c r="C38" s="12" t="s">
        <v>2214</v>
      </c>
      <c r="D38" s="12" t="s">
        <v>2215</v>
      </c>
      <c r="E38" s="12" t="s">
        <v>2216</v>
      </c>
      <c r="F38" s="12" t="s">
        <v>2217</v>
      </c>
    </row>
    <row r="39" spans="2:6" ht="15.75" customHeight="1">
      <c r="B39" s="20">
        <v>37</v>
      </c>
      <c r="C39" s="12" t="s">
        <v>2218</v>
      </c>
      <c r="D39" s="12" t="s">
        <v>2219</v>
      </c>
      <c r="E39" s="12" t="s">
        <v>2220</v>
      </c>
      <c r="F39" s="12" t="s">
        <v>2221</v>
      </c>
    </row>
    <row r="40" spans="2:6" ht="15.75" customHeight="1">
      <c r="B40" s="20">
        <v>38</v>
      </c>
      <c r="C40" s="12" t="s">
        <v>2222</v>
      </c>
      <c r="D40" s="12" t="s">
        <v>2223</v>
      </c>
      <c r="E40" s="12" t="s">
        <v>2224</v>
      </c>
      <c r="F40" s="12" t="s">
        <v>2225</v>
      </c>
    </row>
    <row r="41" spans="2:6" ht="15.75" customHeight="1">
      <c r="B41" s="20">
        <v>39</v>
      </c>
      <c r="C41" s="12" t="s">
        <v>2226</v>
      </c>
      <c r="D41" s="12" t="s">
        <v>2227</v>
      </c>
      <c r="E41" s="12" t="s">
        <v>2228</v>
      </c>
      <c r="F41" s="12" t="s">
        <v>2229</v>
      </c>
    </row>
    <row r="42" spans="2:6" ht="15.75" customHeight="1">
      <c r="B42" s="20">
        <v>40</v>
      </c>
      <c r="C42" s="12" t="s">
        <v>2230</v>
      </c>
      <c r="D42" s="12" t="s">
        <v>2231</v>
      </c>
      <c r="E42" s="12" t="s">
        <v>2232</v>
      </c>
      <c r="F42" s="12" t="s">
        <v>2233</v>
      </c>
    </row>
    <row r="43" spans="2:6" ht="15.75" customHeight="1">
      <c r="B43" s="20">
        <v>41</v>
      </c>
      <c r="C43" s="12" t="s">
        <v>2234</v>
      </c>
      <c r="D43" s="12" t="s">
        <v>2235</v>
      </c>
      <c r="E43" s="12" t="s">
        <v>2236</v>
      </c>
      <c r="F43" s="12" t="s">
        <v>2237</v>
      </c>
    </row>
    <row r="44" spans="2:6" ht="15.75" customHeight="1">
      <c r="B44" s="20">
        <v>42</v>
      </c>
      <c r="C44" s="12" t="s">
        <v>2238</v>
      </c>
      <c r="D44" s="12" t="s">
        <v>2239</v>
      </c>
      <c r="E44" s="12" t="s">
        <v>2240</v>
      </c>
      <c r="F44" s="12" t="s">
        <v>2241</v>
      </c>
    </row>
    <row r="45" spans="2:6" ht="15.75" customHeight="1">
      <c r="B45" s="20">
        <v>43</v>
      </c>
      <c r="C45" s="12" t="s">
        <v>2242</v>
      </c>
      <c r="D45" s="12" t="s">
        <v>2243</v>
      </c>
      <c r="E45" s="12" t="s">
        <v>2244</v>
      </c>
      <c r="F45" s="12" t="s">
        <v>2245</v>
      </c>
    </row>
    <row r="46" spans="2:6" ht="15.75" customHeight="1">
      <c r="B46" s="20">
        <v>44</v>
      </c>
      <c r="C46" s="12" t="s">
        <v>2246</v>
      </c>
      <c r="D46" s="12" t="s">
        <v>2247</v>
      </c>
      <c r="E46" s="12" t="s">
        <v>2248</v>
      </c>
      <c r="F46" s="12" t="s">
        <v>2249</v>
      </c>
    </row>
    <row r="47" spans="2:6" ht="15.75" customHeight="1">
      <c r="B47" s="20">
        <v>45</v>
      </c>
      <c r="C47" s="12" t="s">
        <v>2250</v>
      </c>
      <c r="D47" s="12" t="s">
        <v>2251</v>
      </c>
      <c r="E47" s="12" t="s">
        <v>2252</v>
      </c>
      <c r="F47" s="12" t="s">
        <v>2253</v>
      </c>
    </row>
    <row r="48" spans="2:6" ht="15.75" customHeight="1">
      <c r="B48" s="20">
        <v>46</v>
      </c>
      <c r="C48" s="12" t="s">
        <v>2254</v>
      </c>
      <c r="D48" s="12" t="s">
        <v>2255</v>
      </c>
      <c r="E48" s="12" t="s">
        <v>2256</v>
      </c>
      <c r="F48" s="12" t="s">
        <v>2257</v>
      </c>
    </row>
    <row r="49" spans="2:6" ht="15.75" customHeight="1">
      <c r="B49" s="20">
        <v>47</v>
      </c>
      <c r="C49" s="12" t="s">
        <v>2258</v>
      </c>
      <c r="D49" s="12" t="s">
        <v>2259</v>
      </c>
      <c r="E49" s="12" t="s">
        <v>2260</v>
      </c>
      <c r="F49" s="12" t="s">
        <v>2261</v>
      </c>
    </row>
    <row r="50" spans="2:6" ht="15.75" customHeight="1">
      <c r="B50" s="20">
        <v>48</v>
      </c>
      <c r="C50" s="12" t="s">
        <v>2262</v>
      </c>
      <c r="D50" s="12" t="s">
        <v>2263</v>
      </c>
      <c r="E50" s="12" t="s">
        <v>2264</v>
      </c>
      <c r="F50" s="12" t="s">
        <v>2265</v>
      </c>
    </row>
    <row r="51" spans="2:6" ht="15.75" customHeight="1">
      <c r="B51" s="20">
        <v>49</v>
      </c>
      <c r="C51" s="12" t="s">
        <v>2266</v>
      </c>
      <c r="D51" s="12" t="s">
        <v>2267</v>
      </c>
      <c r="E51" s="12" t="s">
        <v>2268</v>
      </c>
      <c r="F51" s="12" t="s">
        <v>2269</v>
      </c>
    </row>
    <row r="52" spans="2:6" ht="15.75" customHeight="1">
      <c r="B52" s="20">
        <v>50</v>
      </c>
      <c r="C52" s="12" t="s">
        <v>2270</v>
      </c>
      <c r="D52" s="12" t="s">
        <v>2271</v>
      </c>
      <c r="E52" s="12" t="s">
        <v>2272</v>
      </c>
      <c r="F52" s="12" t="s">
        <v>2273</v>
      </c>
    </row>
    <row r="53" spans="2:6" ht="15.75" customHeight="1">
      <c r="B53" s="20">
        <v>51</v>
      </c>
      <c r="C53" s="12" t="s">
        <v>2274</v>
      </c>
      <c r="D53" s="12" t="s">
        <v>2275</v>
      </c>
      <c r="E53" s="12" t="s">
        <v>2276</v>
      </c>
      <c r="F53" s="12" t="s">
        <v>2277</v>
      </c>
    </row>
    <row r="54" spans="2:6" ht="15.75" customHeight="1">
      <c r="B54" s="20">
        <v>52</v>
      </c>
      <c r="C54" s="12" t="s">
        <v>2278</v>
      </c>
      <c r="D54" s="12" t="s">
        <v>2279</v>
      </c>
      <c r="E54" s="12" t="s">
        <v>2280</v>
      </c>
      <c r="F54" s="12" t="s">
        <v>2281</v>
      </c>
    </row>
    <row r="55" spans="2:6" ht="15.75" customHeight="1">
      <c r="B55" s="20">
        <v>53</v>
      </c>
      <c r="C55" s="12" t="s">
        <v>2282</v>
      </c>
      <c r="D55" s="12" t="s">
        <v>2283</v>
      </c>
      <c r="E55" s="12" t="s">
        <v>2284</v>
      </c>
      <c r="F55" s="12" t="s">
        <v>2285</v>
      </c>
    </row>
    <row r="56" spans="2:6" ht="15.75" customHeight="1">
      <c r="B56" s="20">
        <v>54</v>
      </c>
      <c r="C56" s="12" t="s">
        <v>2286</v>
      </c>
      <c r="D56" s="12" t="s">
        <v>2287</v>
      </c>
      <c r="E56" s="12" t="s">
        <v>2288</v>
      </c>
      <c r="F56" s="12" t="s">
        <v>2289</v>
      </c>
    </row>
    <row r="57" spans="2:6" ht="15.75" customHeight="1">
      <c r="B57" s="20">
        <v>55</v>
      </c>
      <c r="C57" s="12" t="s">
        <v>2290</v>
      </c>
      <c r="D57" s="12" t="s">
        <v>2291</v>
      </c>
      <c r="E57" s="12" t="s">
        <v>2292</v>
      </c>
      <c r="F57" s="12" t="s">
        <v>2293</v>
      </c>
    </row>
    <row r="58" spans="2:6" ht="15.75" customHeight="1">
      <c r="B58" s="20">
        <v>56</v>
      </c>
      <c r="C58" s="12" t="s">
        <v>2294</v>
      </c>
      <c r="D58" s="12" t="s">
        <v>2295</v>
      </c>
      <c r="E58" s="12" t="s">
        <v>2296</v>
      </c>
      <c r="F58" s="12" t="s">
        <v>2297</v>
      </c>
    </row>
    <row r="59" spans="2:6" ht="15.75" customHeight="1">
      <c r="B59" s="20">
        <v>57</v>
      </c>
      <c r="C59" s="12" t="s">
        <v>2298</v>
      </c>
      <c r="D59" s="12" t="s">
        <v>2299</v>
      </c>
      <c r="E59" s="12" t="s">
        <v>2300</v>
      </c>
      <c r="F59" s="12" t="s">
        <v>2301</v>
      </c>
    </row>
    <row r="60" spans="2:6" ht="15.75" customHeight="1">
      <c r="B60" s="20">
        <v>58</v>
      </c>
      <c r="C60" s="12" t="s">
        <v>2302</v>
      </c>
      <c r="D60" s="12" t="s">
        <v>2303</v>
      </c>
      <c r="E60" s="12" t="s">
        <v>2304</v>
      </c>
      <c r="F60" s="12" t="s">
        <v>2305</v>
      </c>
    </row>
    <row r="61" spans="2:6" ht="15.75" customHeight="1">
      <c r="B61" s="20">
        <v>59</v>
      </c>
      <c r="C61" s="12" t="s">
        <v>2306</v>
      </c>
      <c r="D61" s="12" t="s">
        <v>2307</v>
      </c>
      <c r="E61" s="12" t="s">
        <v>2308</v>
      </c>
      <c r="F61" s="12" t="s">
        <v>2309</v>
      </c>
    </row>
    <row r="62" spans="2:6" ht="15.75" customHeight="1">
      <c r="B62" s="20">
        <v>60</v>
      </c>
      <c r="C62" s="12" t="s">
        <v>2310</v>
      </c>
      <c r="D62" s="12" t="s">
        <v>2311</v>
      </c>
      <c r="E62" s="12" t="s">
        <v>2312</v>
      </c>
      <c r="F62" s="12" t="s">
        <v>2313</v>
      </c>
    </row>
    <row r="63" spans="2:6" ht="15.75" customHeight="1">
      <c r="B63" s="20">
        <v>61</v>
      </c>
      <c r="C63" s="12" t="s">
        <v>2314</v>
      </c>
      <c r="D63" s="12" t="s">
        <v>2315</v>
      </c>
      <c r="E63" s="12" t="s">
        <v>2316</v>
      </c>
      <c r="F63" s="12" t="s">
        <v>2317</v>
      </c>
    </row>
    <row r="64" spans="2:6" ht="15.75" customHeight="1">
      <c r="B64" s="20">
        <v>62</v>
      </c>
      <c r="C64" s="12" t="s">
        <v>2318</v>
      </c>
      <c r="D64" s="12" t="s">
        <v>2319</v>
      </c>
      <c r="E64" s="12" t="s">
        <v>2320</v>
      </c>
      <c r="F64" s="12" t="s">
        <v>2321</v>
      </c>
    </row>
    <row r="65" spans="2:6" ht="15.75" customHeight="1">
      <c r="B65" s="20">
        <v>63</v>
      </c>
      <c r="C65" s="12" t="s">
        <v>2322</v>
      </c>
      <c r="D65" s="12" t="s">
        <v>2243</v>
      </c>
      <c r="E65" s="12" t="s">
        <v>2323</v>
      </c>
      <c r="F65" s="12"/>
    </row>
    <row r="66" spans="2:6" ht="15.75" customHeight="1">
      <c r="B66" s="20">
        <v>64</v>
      </c>
      <c r="C66" s="12" t="s">
        <v>2324</v>
      </c>
      <c r="D66" s="12" t="s">
        <v>2325</v>
      </c>
      <c r="E66" s="12" t="s">
        <v>2326</v>
      </c>
      <c r="F66" s="12" t="s">
        <v>2327</v>
      </c>
    </row>
    <row r="67" spans="2:6" ht="15.75" customHeight="1">
      <c r="B67" s="20">
        <v>65</v>
      </c>
      <c r="C67" s="12" t="s">
        <v>2328</v>
      </c>
      <c r="D67" s="12" t="s">
        <v>2329</v>
      </c>
      <c r="E67" s="12" t="s">
        <v>2330</v>
      </c>
      <c r="F67" s="12" t="s">
        <v>2331</v>
      </c>
    </row>
    <row r="68" spans="2:6" ht="15.75" customHeight="1">
      <c r="B68" s="20">
        <v>66</v>
      </c>
      <c r="C68" s="12" t="s">
        <v>2332</v>
      </c>
      <c r="D68" s="12" t="s">
        <v>2333</v>
      </c>
      <c r="E68" s="12" t="s">
        <v>2334</v>
      </c>
      <c r="F68" s="12" t="s">
        <v>2335</v>
      </c>
    </row>
    <row r="69" spans="2:6" ht="15.75" customHeight="1">
      <c r="B69" s="20">
        <v>67</v>
      </c>
      <c r="C69" s="12" t="s">
        <v>2336</v>
      </c>
      <c r="D69" s="12" t="s">
        <v>2337</v>
      </c>
      <c r="E69" s="12" t="s">
        <v>2338</v>
      </c>
      <c r="F69" s="12" t="s">
        <v>2339</v>
      </c>
    </row>
    <row r="70" spans="2:6" ht="15.75" customHeight="1">
      <c r="B70" s="20">
        <v>68</v>
      </c>
      <c r="C70" s="12" t="s">
        <v>2340</v>
      </c>
      <c r="D70" s="12" t="s">
        <v>2341</v>
      </c>
      <c r="E70" s="12" t="s">
        <v>2342</v>
      </c>
      <c r="F70" s="12" t="s">
        <v>2343</v>
      </c>
    </row>
    <row r="71" spans="2:6" ht="15.75" customHeight="1">
      <c r="B71" s="20">
        <v>69</v>
      </c>
      <c r="C71" s="12" t="s">
        <v>2344</v>
      </c>
      <c r="D71" s="12" t="s">
        <v>2345</v>
      </c>
      <c r="E71" s="12" t="s">
        <v>2346</v>
      </c>
      <c r="F71" s="12" t="s">
        <v>2347</v>
      </c>
    </row>
    <row r="72" spans="2:6" ht="15.75" customHeight="1">
      <c r="B72" s="20">
        <v>70</v>
      </c>
      <c r="C72" s="12" t="s">
        <v>2348</v>
      </c>
      <c r="D72" s="12" t="s">
        <v>2349</v>
      </c>
      <c r="E72" s="12" t="s">
        <v>2350</v>
      </c>
      <c r="F72" s="12" t="s">
        <v>2351</v>
      </c>
    </row>
    <row r="73" spans="2:6" ht="15.75" customHeight="1">
      <c r="B73" s="20">
        <v>71</v>
      </c>
      <c r="C73" s="12" t="s">
        <v>2352</v>
      </c>
      <c r="D73" s="12" t="s">
        <v>2353</v>
      </c>
      <c r="E73" s="12" t="s">
        <v>2354</v>
      </c>
      <c r="F73" s="12" t="s">
        <v>2355</v>
      </c>
    </row>
    <row r="74" spans="2:6" ht="15.75" customHeight="1">
      <c r="B74" s="20">
        <v>72</v>
      </c>
      <c r="C74" s="12" t="s">
        <v>2356</v>
      </c>
      <c r="D74" s="12" t="s">
        <v>2357</v>
      </c>
      <c r="E74" s="12" t="s">
        <v>2358</v>
      </c>
      <c r="F74" s="12" t="s">
        <v>2359</v>
      </c>
    </row>
    <row r="75" spans="2:6" ht="15.75" customHeight="1">
      <c r="B75" s="20">
        <v>73</v>
      </c>
      <c r="C75" s="12" t="s">
        <v>2360</v>
      </c>
      <c r="D75" s="12" t="s">
        <v>2361</v>
      </c>
      <c r="E75" s="12" t="s">
        <v>2362</v>
      </c>
      <c r="F75" s="12" t="s">
        <v>2363</v>
      </c>
    </row>
    <row r="76" spans="2:6" ht="15.75" customHeight="1">
      <c r="B76" s="20">
        <v>74</v>
      </c>
      <c r="C76" s="12" t="s">
        <v>2364</v>
      </c>
      <c r="D76" s="12" t="s">
        <v>2365</v>
      </c>
      <c r="E76" s="12" t="s">
        <v>2366</v>
      </c>
      <c r="F76" s="12" t="s">
        <v>2367</v>
      </c>
    </row>
    <row r="77" spans="2:6" ht="15.75" customHeight="1">
      <c r="B77" s="20">
        <v>75</v>
      </c>
      <c r="C77" s="12" t="s">
        <v>2368</v>
      </c>
      <c r="D77" s="12" t="s">
        <v>2369</v>
      </c>
      <c r="E77" s="12" t="s">
        <v>2370</v>
      </c>
      <c r="F77" s="12" t="s">
        <v>2371</v>
      </c>
    </row>
    <row r="78" spans="2:6" ht="15.75" customHeight="1">
      <c r="B78" s="20">
        <v>76</v>
      </c>
      <c r="C78" s="12" t="s">
        <v>2372</v>
      </c>
      <c r="D78" s="12" t="s">
        <v>2373</v>
      </c>
      <c r="E78" s="12" t="s">
        <v>2374</v>
      </c>
      <c r="F78" s="12" t="s">
        <v>2375</v>
      </c>
    </row>
    <row r="79" spans="2:6" ht="15.75" customHeight="1">
      <c r="B79" s="20">
        <v>77</v>
      </c>
      <c r="C79" s="12" t="s">
        <v>2376</v>
      </c>
      <c r="D79" s="12" t="s">
        <v>2377</v>
      </c>
      <c r="E79" s="12" t="s">
        <v>2378</v>
      </c>
      <c r="F79" s="12" t="s">
        <v>2379</v>
      </c>
    </row>
    <row r="80" spans="2:6" ht="15.75" customHeight="1">
      <c r="B80" s="20">
        <v>78</v>
      </c>
      <c r="C80" s="12" t="s">
        <v>2380</v>
      </c>
      <c r="D80" s="12" t="s">
        <v>2381</v>
      </c>
      <c r="E80" s="12" t="s">
        <v>2382</v>
      </c>
      <c r="F80" s="12" t="s">
        <v>2383</v>
      </c>
    </row>
    <row r="81" spans="2:6" ht="15.75" customHeight="1">
      <c r="B81" s="20">
        <v>79</v>
      </c>
      <c r="C81" s="12" t="s">
        <v>2384</v>
      </c>
      <c r="D81" s="12" t="s">
        <v>2385</v>
      </c>
      <c r="E81" s="12" t="s">
        <v>2386</v>
      </c>
      <c r="F81" s="12" t="s">
        <v>2387</v>
      </c>
    </row>
    <row r="82" spans="2:6" ht="15.75" customHeight="1">
      <c r="B82" s="20">
        <v>80</v>
      </c>
      <c r="C82" s="12" t="s">
        <v>2388</v>
      </c>
      <c r="D82" s="12" t="s">
        <v>2389</v>
      </c>
      <c r="E82" s="12" t="s">
        <v>2390</v>
      </c>
      <c r="F82" s="12" t="s">
        <v>2391</v>
      </c>
    </row>
    <row r="83" spans="2:6" ht="15.75" customHeight="1">
      <c r="B83" s="20">
        <v>81</v>
      </c>
      <c r="C83" s="12" t="s">
        <v>2392</v>
      </c>
      <c r="D83" s="12" t="s">
        <v>2393</v>
      </c>
      <c r="E83" s="12" t="s">
        <v>2394</v>
      </c>
      <c r="F83" s="12" t="s">
        <v>2395</v>
      </c>
    </row>
    <row r="84" spans="2:6" ht="15.75" customHeight="1">
      <c r="B84" s="20">
        <v>82</v>
      </c>
      <c r="C84" s="12" t="s">
        <v>2396</v>
      </c>
      <c r="D84" s="12" t="s">
        <v>2397</v>
      </c>
      <c r="E84" s="12" t="s">
        <v>2398</v>
      </c>
      <c r="F84" s="12" t="s">
        <v>2399</v>
      </c>
    </row>
    <row r="85" spans="2:6" ht="15.75" customHeight="1">
      <c r="B85" s="20">
        <v>83</v>
      </c>
      <c r="C85" s="12" t="s">
        <v>2400</v>
      </c>
      <c r="D85" s="12" t="s">
        <v>2401</v>
      </c>
      <c r="E85" s="12" t="s">
        <v>2402</v>
      </c>
      <c r="F85" s="12" t="s">
        <v>2403</v>
      </c>
    </row>
    <row r="86" spans="2:6" ht="15.75" customHeight="1">
      <c r="B86" s="20">
        <v>84</v>
      </c>
      <c r="C86" s="12" t="s">
        <v>2404</v>
      </c>
      <c r="D86" s="12" t="s">
        <v>2405</v>
      </c>
      <c r="E86" s="12" t="s">
        <v>2406</v>
      </c>
      <c r="F86" s="12" t="s">
        <v>2407</v>
      </c>
    </row>
    <row r="87" spans="2:6" ht="15.75" customHeight="1">
      <c r="B87" s="20">
        <v>85</v>
      </c>
      <c r="C87" s="12" t="s">
        <v>2408</v>
      </c>
      <c r="D87" s="12" t="s">
        <v>2409</v>
      </c>
      <c r="E87" s="12" t="s">
        <v>2410</v>
      </c>
      <c r="F87" s="12" t="s">
        <v>2411</v>
      </c>
    </row>
    <row r="88" spans="2:6" ht="15.75" customHeight="1">
      <c r="B88" s="20">
        <v>86</v>
      </c>
      <c r="C88" s="12" t="s">
        <v>2412</v>
      </c>
      <c r="D88" s="12" t="s">
        <v>2413</v>
      </c>
      <c r="E88" s="12" t="s">
        <v>2414</v>
      </c>
      <c r="F88" s="12" t="s">
        <v>2415</v>
      </c>
    </row>
    <row r="89" spans="2:6" ht="15.75" customHeight="1">
      <c r="B89" s="20">
        <v>87</v>
      </c>
      <c r="C89" s="12" t="s">
        <v>2416</v>
      </c>
      <c r="D89" s="12" t="s">
        <v>2417</v>
      </c>
      <c r="E89" s="12" t="s">
        <v>2418</v>
      </c>
      <c r="F89" s="12" t="s">
        <v>2419</v>
      </c>
    </row>
    <row r="90" spans="2:6" ht="15.75" customHeight="1">
      <c r="B90" s="20">
        <v>88</v>
      </c>
      <c r="C90" s="12" t="s">
        <v>2420</v>
      </c>
      <c r="D90" s="12" t="s">
        <v>2421</v>
      </c>
      <c r="E90" s="12" t="s">
        <v>2422</v>
      </c>
      <c r="F90" s="12" t="s">
        <v>2423</v>
      </c>
    </row>
    <row r="91" spans="2:6" ht="15.75" customHeight="1">
      <c r="B91" s="20">
        <v>89</v>
      </c>
      <c r="C91" s="12" t="s">
        <v>2424</v>
      </c>
      <c r="D91" s="12" t="s">
        <v>2425</v>
      </c>
      <c r="E91" s="12" t="s">
        <v>2426</v>
      </c>
      <c r="F91" s="12" t="s">
        <v>2427</v>
      </c>
    </row>
    <row r="92" spans="2:6" ht="15.75" customHeight="1">
      <c r="B92" s="20">
        <v>90</v>
      </c>
      <c r="C92" s="12" t="s">
        <v>2428</v>
      </c>
      <c r="D92" s="12" t="s">
        <v>2429</v>
      </c>
      <c r="E92" s="12" t="s">
        <v>2430</v>
      </c>
      <c r="F92" s="12" t="s">
        <v>2431</v>
      </c>
    </row>
    <row r="93" spans="2:6" ht="15.75" customHeight="1">
      <c r="B93" s="20">
        <v>91</v>
      </c>
      <c r="C93" s="12" t="s">
        <v>2432</v>
      </c>
      <c r="D93" s="12" t="s">
        <v>2433</v>
      </c>
      <c r="E93" s="12" t="s">
        <v>2434</v>
      </c>
      <c r="F93" s="12" t="s">
        <v>2435</v>
      </c>
    </row>
    <row r="94" spans="2:6" ht="15.75" customHeight="1">
      <c r="B94" s="20">
        <v>92</v>
      </c>
      <c r="C94" s="12" t="s">
        <v>2436</v>
      </c>
      <c r="D94" s="12" t="s">
        <v>2437</v>
      </c>
      <c r="E94" s="12" t="s">
        <v>2438</v>
      </c>
      <c r="F94" s="12" t="s">
        <v>2439</v>
      </c>
    </row>
    <row r="95" spans="2:6" ht="15.75" customHeight="1">
      <c r="B95" s="20">
        <v>93</v>
      </c>
      <c r="C95" s="12" t="s">
        <v>2440</v>
      </c>
      <c r="D95" s="12" t="s">
        <v>2441</v>
      </c>
      <c r="E95" s="12" t="s">
        <v>2442</v>
      </c>
      <c r="F95" s="12" t="s">
        <v>2443</v>
      </c>
    </row>
    <row r="96" spans="2:6" ht="15.75" customHeight="1">
      <c r="B96" s="20">
        <v>94</v>
      </c>
      <c r="C96" s="12" t="s">
        <v>2444</v>
      </c>
      <c r="D96" s="12" t="s">
        <v>2445</v>
      </c>
      <c r="E96" s="12" t="s">
        <v>2446</v>
      </c>
      <c r="F96" s="12" t="s">
        <v>2447</v>
      </c>
    </row>
    <row r="97" spans="2:6" ht="15.75" customHeight="1">
      <c r="B97" s="20">
        <v>95</v>
      </c>
      <c r="C97" s="12" t="s">
        <v>2448</v>
      </c>
      <c r="D97" s="12" t="s">
        <v>2449</v>
      </c>
      <c r="E97" s="12" t="s">
        <v>2450</v>
      </c>
      <c r="F97" s="12" t="s">
        <v>2451</v>
      </c>
    </row>
    <row r="98" spans="2:6" ht="15.75" customHeight="1">
      <c r="B98" s="20">
        <v>96</v>
      </c>
      <c r="C98" s="12" t="s">
        <v>2452</v>
      </c>
      <c r="D98" s="12" t="s">
        <v>2453</v>
      </c>
      <c r="E98" s="12" t="s">
        <v>2454</v>
      </c>
      <c r="F98" s="12" t="s">
        <v>2455</v>
      </c>
    </row>
    <row r="99" spans="2:6" ht="15.75" customHeight="1">
      <c r="B99" s="20">
        <v>97</v>
      </c>
      <c r="C99" s="12" t="s">
        <v>2456</v>
      </c>
      <c r="D99" s="12" t="s">
        <v>2457</v>
      </c>
      <c r="E99" s="12" t="s">
        <v>2458</v>
      </c>
      <c r="F99" s="12" t="s">
        <v>2459</v>
      </c>
    </row>
    <row r="100" spans="2:6" ht="15.75" customHeight="1">
      <c r="B100" s="20">
        <v>98</v>
      </c>
      <c r="C100" s="12" t="s">
        <v>2460</v>
      </c>
      <c r="D100" s="12" t="s">
        <v>2461</v>
      </c>
      <c r="E100" s="12" t="s">
        <v>2462</v>
      </c>
      <c r="F100" s="12" t="s">
        <v>2463</v>
      </c>
    </row>
    <row r="101" spans="2:6" ht="15.75" customHeight="1">
      <c r="B101" s="20">
        <v>99</v>
      </c>
      <c r="C101" s="12" t="s">
        <v>2464</v>
      </c>
      <c r="D101" s="12" t="s">
        <v>2465</v>
      </c>
      <c r="E101" s="12" t="s">
        <v>2466</v>
      </c>
      <c r="F101" s="12" t="s">
        <v>2467</v>
      </c>
    </row>
    <row r="102" spans="2:6" ht="15.75" customHeight="1">
      <c r="B102" s="20">
        <v>100</v>
      </c>
      <c r="C102" s="12" t="s">
        <v>2468</v>
      </c>
      <c r="D102" s="12" t="s">
        <v>2469</v>
      </c>
      <c r="E102" s="12" t="s">
        <v>2470</v>
      </c>
      <c r="F102" s="12" t="s">
        <v>2471</v>
      </c>
    </row>
    <row r="103" spans="2:6" ht="15.75" customHeight="1">
      <c r="B103" s="20">
        <v>101</v>
      </c>
      <c r="C103" s="12" t="s">
        <v>2472</v>
      </c>
      <c r="D103" s="12" t="s">
        <v>2473</v>
      </c>
      <c r="E103" s="12" t="s">
        <v>2474</v>
      </c>
      <c r="F103" s="12" t="s">
        <v>2475</v>
      </c>
    </row>
    <row r="104" spans="2:6" ht="15.75" customHeight="1">
      <c r="B104" s="20">
        <v>102</v>
      </c>
      <c r="C104" s="12" t="s">
        <v>2476</v>
      </c>
      <c r="D104" s="12" t="s">
        <v>2477</v>
      </c>
      <c r="E104" s="12" t="s">
        <v>2478</v>
      </c>
      <c r="F104" s="12" t="s">
        <v>2479</v>
      </c>
    </row>
    <row r="105" spans="2:6" ht="15.75" customHeight="1">
      <c r="B105" s="20">
        <v>103</v>
      </c>
      <c r="C105" s="12" t="s">
        <v>2480</v>
      </c>
      <c r="D105" s="12" t="s">
        <v>2481</v>
      </c>
      <c r="E105" s="12" t="s">
        <v>2482</v>
      </c>
      <c r="F105" s="12" t="s">
        <v>2483</v>
      </c>
    </row>
    <row r="106" spans="2:6" ht="15.75" customHeight="1">
      <c r="B106" s="20">
        <v>104</v>
      </c>
      <c r="C106" s="12" t="s">
        <v>2484</v>
      </c>
      <c r="D106" s="12" t="s">
        <v>2485</v>
      </c>
      <c r="E106" s="12" t="s">
        <v>2486</v>
      </c>
      <c r="F106" s="12" t="s">
        <v>2487</v>
      </c>
    </row>
    <row r="107" spans="2:6" ht="15.75" customHeight="1">
      <c r="B107" s="20">
        <v>105</v>
      </c>
      <c r="C107" s="12" t="s">
        <v>2488</v>
      </c>
      <c r="D107" s="12" t="s">
        <v>2489</v>
      </c>
      <c r="E107" s="12" t="s">
        <v>2490</v>
      </c>
      <c r="F107" s="12" t="s">
        <v>2491</v>
      </c>
    </row>
    <row r="108" spans="2:6" ht="15.75" customHeight="1">
      <c r="B108" s="20">
        <v>106</v>
      </c>
      <c r="C108" s="12" t="s">
        <v>2492</v>
      </c>
      <c r="D108" s="12" t="s">
        <v>2493</v>
      </c>
      <c r="E108" s="12" t="s">
        <v>2494</v>
      </c>
      <c r="F108" s="12" t="s">
        <v>2495</v>
      </c>
    </row>
    <row r="109" spans="2:6" ht="15.75" customHeight="1">
      <c r="B109" s="20">
        <v>107</v>
      </c>
      <c r="C109" s="12" t="s">
        <v>2496</v>
      </c>
      <c r="D109" s="12" t="s">
        <v>2497</v>
      </c>
      <c r="E109" s="12" t="s">
        <v>2498</v>
      </c>
      <c r="F109" s="12" t="s">
        <v>2499</v>
      </c>
    </row>
    <row r="110" spans="2:6" ht="15.75" customHeight="1">
      <c r="B110" s="20">
        <v>108</v>
      </c>
      <c r="C110" s="12" t="s">
        <v>2500</v>
      </c>
      <c r="D110" s="12" t="s">
        <v>2501</v>
      </c>
      <c r="E110" s="12" t="s">
        <v>2502</v>
      </c>
      <c r="F110" s="12" t="s">
        <v>2503</v>
      </c>
    </row>
    <row r="111" spans="2:6" ht="15.75" customHeight="1">
      <c r="B111" s="20">
        <v>109</v>
      </c>
      <c r="C111" s="12" t="s">
        <v>2504</v>
      </c>
      <c r="D111" s="12" t="s">
        <v>2505</v>
      </c>
      <c r="E111" s="12" t="s">
        <v>2506</v>
      </c>
      <c r="F111" s="12" t="s">
        <v>2507</v>
      </c>
    </row>
    <row r="112" spans="2:6" ht="15.75" customHeight="1">
      <c r="B112" s="20">
        <v>110</v>
      </c>
      <c r="C112" s="12" t="s">
        <v>2508</v>
      </c>
      <c r="D112" s="12" t="s">
        <v>2509</v>
      </c>
      <c r="E112" s="12" t="s">
        <v>2510</v>
      </c>
      <c r="F112" s="12" t="s">
        <v>2511</v>
      </c>
    </row>
    <row r="113" spans="2:6" ht="15.75" customHeight="1">
      <c r="B113" s="20">
        <v>111</v>
      </c>
      <c r="C113" s="12" t="s">
        <v>2512</v>
      </c>
      <c r="D113" s="12" t="s">
        <v>2513</v>
      </c>
      <c r="E113" s="12" t="s">
        <v>2514</v>
      </c>
      <c r="F113" s="12" t="s">
        <v>2515</v>
      </c>
    </row>
    <row r="114" spans="2:6" ht="15.75" customHeight="1">
      <c r="B114" s="20">
        <v>112</v>
      </c>
      <c r="C114" s="12" t="s">
        <v>2516</v>
      </c>
      <c r="D114" s="12" t="s">
        <v>2517</v>
      </c>
      <c r="E114" s="12" t="s">
        <v>2518</v>
      </c>
      <c r="F114" s="12" t="s">
        <v>2519</v>
      </c>
    </row>
    <row r="115" spans="2:6" ht="15.75" customHeight="1">
      <c r="B115" s="20">
        <v>113</v>
      </c>
      <c r="C115" s="12" t="s">
        <v>2520</v>
      </c>
      <c r="D115" s="12" t="s">
        <v>2521</v>
      </c>
      <c r="E115" s="12" t="s">
        <v>2522</v>
      </c>
      <c r="F115" s="12" t="s">
        <v>2523</v>
      </c>
    </row>
    <row r="116" spans="2:6" ht="15.75" customHeight="1">
      <c r="B116" s="20">
        <v>114</v>
      </c>
      <c r="C116" s="12" t="s">
        <v>2524</v>
      </c>
      <c r="D116" s="12" t="s">
        <v>2525</v>
      </c>
      <c r="E116" s="12" t="s">
        <v>2526</v>
      </c>
      <c r="F116" s="12" t="s">
        <v>2527</v>
      </c>
    </row>
    <row r="117" spans="2:6" ht="15.75" customHeight="1">
      <c r="B117" s="20">
        <v>115</v>
      </c>
      <c r="C117" s="12" t="s">
        <v>2528</v>
      </c>
      <c r="D117" s="12" t="s">
        <v>2529</v>
      </c>
      <c r="E117" s="12" t="s">
        <v>2530</v>
      </c>
      <c r="F117" s="12" t="s">
        <v>2531</v>
      </c>
    </row>
    <row r="118" spans="2:6" ht="15.75" customHeight="1">
      <c r="B118" s="20">
        <v>116</v>
      </c>
      <c r="C118" s="12" t="s">
        <v>2532</v>
      </c>
      <c r="D118" s="12" t="s">
        <v>2533</v>
      </c>
      <c r="E118" s="12" t="s">
        <v>2534</v>
      </c>
      <c r="F118" s="12" t="s">
        <v>2535</v>
      </c>
    </row>
    <row r="119" spans="2:6" ht="15.75" customHeight="1">
      <c r="B119" s="20">
        <v>117</v>
      </c>
      <c r="C119" s="12" t="s">
        <v>2536</v>
      </c>
      <c r="D119" s="12" t="s">
        <v>2537</v>
      </c>
      <c r="E119" s="12" t="s">
        <v>2538</v>
      </c>
      <c r="F119" s="12" t="s">
        <v>2539</v>
      </c>
    </row>
    <row r="120" spans="2:6" ht="15.75" customHeight="1"/>
    <row r="121" spans="2:6" ht="15.75" customHeight="1"/>
    <row r="122" spans="2:6" ht="15.75" customHeight="1"/>
    <row r="123" spans="2:6" ht="15.75" customHeight="1"/>
    <row r="124" spans="2:6" ht="15.75" customHeight="1"/>
    <row r="125" spans="2:6" ht="15.75" customHeight="1"/>
    <row r="126" spans="2:6" ht="15.75" customHeight="1"/>
    <row r="127" spans="2:6" ht="15.75" customHeight="1"/>
    <row r="128" spans="2:6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F1000"/>
  <sheetViews>
    <sheetView workbookViewId="0"/>
  </sheetViews>
  <sheetFormatPr defaultColWidth="14.44140625" defaultRowHeight="15" customHeight="1"/>
  <cols>
    <col min="1" max="1" width="8.5546875" customWidth="1"/>
    <col min="2" max="2" width="18.33203125" customWidth="1"/>
    <col min="3" max="3" width="16.44140625" customWidth="1"/>
    <col min="4" max="4" width="27.33203125" customWidth="1"/>
    <col min="5" max="5" width="18" customWidth="1"/>
    <col min="6" max="6" width="36.88671875" customWidth="1"/>
    <col min="7" max="26" width="8.6640625" customWidth="1"/>
  </cols>
  <sheetData>
    <row r="2" spans="2:6" ht="14.4">
      <c r="B2" s="63" t="s">
        <v>0</v>
      </c>
      <c r="C2" s="3" t="s">
        <v>1</v>
      </c>
      <c r="D2" s="64" t="s">
        <v>2</v>
      </c>
      <c r="E2" s="65" t="s">
        <v>3</v>
      </c>
      <c r="F2" s="64" t="s">
        <v>4</v>
      </c>
    </row>
    <row r="3" spans="2:6" ht="14.4">
      <c r="B3" s="20">
        <v>1</v>
      </c>
      <c r="C3" s="66" t="s">
        <v>2540</v>
      </c>
      <c r="D3" s="66" t="s">
        <v>2541</v>
      </c>
      <c r="E3" s="20">
        <v>8125758840</v>
      </c>
      <c r="F3" s="66" t="s">
        <v>2542</v>
      </c>
    </row>
    <row r="4" spans="2:6" ht="14.4">
      <c r="B4" s="20">
        <v>2</v>
      </c>
      <c r="C4" s="66" t="s">
        <v>2543</v>
      </c>
      <c r="D4" s="66" t="s">
        <v>2544</v>
      </c>
      <c r="E4" s="20">
        <v>8880408746</v>
      </c>
      <c r="F4" s="66" t="s">
        <v>2545</v>
      </c>
    </row>
    <row r="5" spans="2:6" ht="14.4">
      <c r="B5" s="20">
        <v>3</v>
      </c>
      <c r="C5" s="66" t="s">
        <v>2546</v>
      </c>
      <c r="D5" s="66" t="s">
        <v>2547</v>
      </c>
      <c r="E5" s="20">
        <v>7799646377</v>
      </c>
      <c r="F5" s="66" t="s">
        <v>2548</v>
      </c>
    </row>
    <row r="6" spans="2:6" ht="14.4">
      <c r="B6" s="20">
        <v>4</v>
      </c>
      <c r="C6" s="66" t="s">
        <v>2549</v>
      </c>
      <c r="D6" s="66" t="s">
        <v>2550</v>
      </c>
      <c r="E6" s="20">
        <v>9700567249</v>
      </c>
      <c r="F6" s="66" t="s">
        <v>2551</v>
      </c>
    </row>
    <row r="7" spans="2:6" ht="14.4">
      <c r="B7" s="20">
        <v>5</v>
      </c>
      <c r="C7" s="66" t="s">
        <v>2552</v>
      </c>
      <c r="D7" s="66" t="s">
        <v>2553</v>
      </c>
      <c r="E7" s="20">
        <v>9642894640</v>
      </c>
      <c r="F7" s="66" t="s">
        <v>2554</v>
      </c>
    </row>
    <row r="8" spans="2:6" ht="14.4">
      <c r="B8" s="20">
        <v>6</v>
      </c>
      <c r="C8" s="66" t="s">
        <v>2555</v>
      </c>
      <c r="D8" s="66" t="s">
        <v>2556</v>
      </c>
      <c r="E8" s="20">
        <v>8977114033</v>
      </c>
      <c r="F8" s="66" t="s">
        <v>2557</v>
      </c>
    </row>
    <row r="9" spans="2:6" ht="14.4">
      <c r="B9" s="20">
        <v>7</v>
      </c>
      <c r="C9" s="66" t="s">
        <v>2558</v>
      </c>
      <c r="D9" s="66" t="s">
        <v>2559</v>
      </c>
      <c r="E9" s="20">
        <v>9959085291</v>
      </c>
      <c r="F9" s="66" t="s">
        <v>2560</v>
      </c>
    </row>
    <row r="10" spans="2:6" ht="14.4">
      <c r="B10" s="20">
        <v>8</v>
      </c>
      <c r="C10" s="66" t="s">
        <v>2561</v>
      </c>
      <c r="D10" s="66" t="s">
        <v>2562</v>
      </c>
      <c r="E10" s="20">
        <v>7842133994</v>
      </c>
      <c r="F10" s="66" t="s">
        <v>2563</v>
      </c>
    </row>
    <row r="11" spans="2:6" ht="14.4">
      <c r="B11" s="20">
        <v>9</v>
      </c>
      <c r="C11" s="66" t="s">
        <v>2564</v>
      </c>
      <c r="D11" s="66" t="s">
        <v>2565</v>
      </c>
      <c r="E11" s="20">
        <v>9959381700</v>
      </c>
      <c r="F11" s="66" t="s">
        <v>2566</v>
      </c>
    </row>
    <row r="12" spans="2:6" ht="14.4">
      <c r="B12" s="20">
        <v>10</v>
      </c>
      <c r="C12" s="66" t="s">
        <v>2567</v>
      </c>
      <c r="D12" s="66" t="s">
        <v>2568</v>
      </c>
      <c r="E12" s="20">
        <v>8008722733</v>
      </c>
      <c r="F12" s="66" t="s">
        <v>2569</v>
      </c>
    </row>
    <row r="13" spans="2:6" ht="14.4">
      <c r="B13" s="20">
        <v>11</v>
      </c>
      <c r="C13" s="66" t="s">
        <v>2570</v>
      </c>
      <c r="D13" s="66" t="s">
        <v>2571</v>
      </c>
      <c r="E13" s="20">
        <v>9440263730</v>
      </c>
      <c r="F13" s="66" t="s">
        <v>2572</v>
      </c>
    </row>
    <row r="14" spans="2:6" ht="14.4">
      <c r="B14" s="20">
        <v>12</v>
      </c>
      <c r="C14" s="66" t="s">
        <v>2573</v>
      </c>
      <c r="D14" s="66" t="s">
        <v>2574</v>
      </c>
      <c r="E14" s="20">
        <v>9676081081</v>
      </c>
      <c r="F14" s="66" t="s">
        <v>2575</v>
      </c>
    </row>
    <row r="15" spans="2:6" ht="14.4">
      <c r="B15" s="20">
        <v>13</v>
      </c>
      <c r="C15" s="66" t="s">
        <v>2576</v>
      </c>
      <c r="D15" s="66" t="s">
        <v>2577</v>
      </c>
      <c r="E15" s="20">
        <v>8897379654</v>
      </c>
      <c r="F15" s="66" t="s">
        <v>2578</v>
      </c>
    </row>
    <row r="16" spans="2:6" ht="14.4">
      <c r="B16" s="20">
        <v>14</v>
      </c>
      <c r="C16" s="66" t="s">
        <v>2579</v>
      </c>
      <c r="D16" s="66" t="s">
        <v>2580</v>
      </c>
      <c r="E16" s="20">
        <v>8142368067</v>
      </c>
      <c r="F16" s="66" t="s">
        <v>2581</v>
      </c>
    </row>
    <row r="17" spans="2:6" ht="14.4">
      <c r="B17" s="20">
        <v>15</v>
      </c>
      <c r="C17" s="66" t="s">
        <v>2582</v>
      </c>
      <c r="D17" s="66" t="s">
        <v>2583</v>
      </c>
      <c r="E17" s="20">
        <v>9966611024</v>
      </c>
      <c r="F17" s="66" t="s">
        <v>2584</v>
      </c>
    </row>
    <row r="18" spans="2:6" ht="14.4">
      <c r="B18" s="20">
        <v>16</v>
      </c>
      <c r="C18" s="66" t="s">
        <v>2585</v>
      </c>
      <c r="D18" s="66" t="s">
        <v>2586</v>
      </c>
      <c r="E18" s="20">
        <v>9704666113</v>
      </c>
      <c r="F18" s="66" t="s">
        <v>2587</v>
      </c>
    </row>
    <row r="19" spans="2:6" ht="14.4">
      <c r="B19" s="20">
        <v>17</v>
      </c>
      <c r="C19" s="66" t="s">
        <v>2588</v>
      </c>
      <c r="D19" s="66" t="s">
        <v>2589</v>
      </c>
      <c r="E19" s="20"/>
      <c r="F19" s="66"/>
    </row>
    <row r="20" spans="2:6" ht="14.4">
      <c r="B20" s="20">
        <v>18</v>
      </c>
      <c r="C20" s="66" t="s">
        <v>2590</v>
      </c>
      <c r="D20" s="66" t="s">
        <v>2591</v>
      </c>
      <c r="E20" s="20">
        <v>9441661608</v>
      </c>
      <c r="F20" s="66" t="s">
        <v>2592</v>
      </c>
    </row>
    <row r="21" spans="2:6" ht="15.75" customHeight="1">
      <c r="B21" s="20">
        <v>19</v>
      </c>
      <c r="C21" s="66" t="s">
        <v>2593</v>
      </c>
      <c r="D21" s="66" t="s">
        <v>2594</v>
      </c>
      <c r="E21" s="20"/>
      <c r="F21" s="66"/>
    </row>
    <row r="22" spans="2:6" ht="15.75" customHeight="1">
      <c r="B22" s="20">
        <v>20</v>
      </c>
      <c r="C22" s="66" t="s">
        <v>2595</v>
      </c>
      <c r="D22" s="66" t="s">
        <v>2596</v>
      </c>
      <c r="E22" s="20">
        <v>9490951816</v>
      </c>
      <c r="F22" s="66" t="s">
        <v>2597</v>
      </c>
    </row>
    <row r="23" spans="2:6" ht="15.75" customHeight="1">
      <c r="B23" s="20">
        <v>21</v>
      </c>
      <c r="C23" s="66" t="s">
        <v>2598</v>
      </c>
      <c r="D23" s="66" t="s">
        <v>2599</v>
      </c>
      <c r="E23" s="20">
        <v>9676474266</v>
      </c>
      <c r="F23" s="66" t="s">
        <v>2600</v>
      </c>
    </row>
    <row r="24" spans="2:6" ht="15.75" customHeight="1">
      <c r="B24" s="20">
        <v>22</v>
      </c>
      <c r="C24" s="66" t="s">
        <v>2601</v>
      </c>
      <c r="D24" s="66" t="s">
        <v>2602</v>
      </c>
      <c r="E24" s="20">
        <v>9959528468</v>
      </c>
      <c r="F24" s="66" t="s">
        <v>2603</v>
      </c>
    </row>
    <row r="25" spans="2:6" ht="15.75" customHeight="1">
      <c r="B25" s="20">
        <v>23</v>
      </c>
      <c r="C25" s="66" t="s">
        <v>2604</v>
      </c>
      <c r="D25" s="66" t="s">
        <v>2605</v>
      </c>
      <c r="E25" s="20">
        <v>9676981388</v>
      </c>
      <c r="F25" s="66" t="s">
        <v>2606</v>
      </c>
    </row>
    <row r="26" spans="2:6" ht="15.75" customHeight="1">
      <c r="B26" s="20">
        <v>24</v>
      </c>
      <c r="C26" s="66" t="s">
        <v>2607</v>
      </c>
      <c r="D26" s="66" t="s">
        <v>2608</v>
      </c>
      <c r="E26" s="20">
        <v>9676767276</v>
      </c>
      <c r="F26" s="66" t="s">
        <v>2609</v>
      </c>
    </row>
    <row r="27" spans="2:6" ht="15.75" customHeight="1">
      <c r="B27" s="20">
        <v>25</v>
      </c>
      <c r="C27" s="66" t="s">
        <v>2610</v>
      </c>
      <c r="D27" s="66" t="s">
        <v>2611</v>
      </c>
      <c r="E27" s="20">
        <v>8083395011</v>
      </c>
      <c r="F27" s="66" t="s">
        <v>2612</v>
      </c>
    </row>
    <row r="28" spans="2:6" ht="15.75" customHeight="1">
      <c r="B28" s="20">
        <v>26</v>
      </c>
      <c r="C28" s="66" t="s">
        <v>2613</v>
      </c>
      <c r="D28" s="66" t="s">
        <v>2614</v>
      </c>
      <c r="E28" s="20">
        <v>9949380172</v>
      </c>
      <c r="F28" s="66" t="s">
        <v>2615</v>
      </c>
    </row>
    <row r="29" spans="2:6" ht="15.75" customHeight="1">
      <c r="B29" s="20">
        <v>27</v>
      </c>
      <c r="C29" s="66" t="s">
        <v>2616</v>
      </c>
      <c r="D29" s="66" t="s">
        <v>2617</v>
      </c>
      <c r="E29" s="20">
        <v>9550952500</v>
      </c>
      <c r="F29" s="66" t="s">
        <v>2618</v>
      </c>
    </row>
    <row r="30" spans="2:6" ht="15.75" customHeight="1">
      <c r="B30" s="20">
        <v>28</v>
      </c>
      <c r="C30" s="66" t="s">
        <v>2619</v>
      </c>
      <c r="D30" s="66" t="s">
        <v>2620</v>
      </c>
      <c r="E30" s="20"/>
      <c r="F30" s="66"/>
    </row>
    <row r="31" spans="2:6" ht="15.75" customHeight="1">
      <c r="B31" s="20">
        <v>29</v>
      </c>
      <c r="C31" s="66" t="s">
        <v>2621</v>
      </c>
      <c r="D31" s="66" t="s">
        <v>2622</v>
      </c>
      <c r="E31" s="20">
        <v>9676137001</v>
      </c>
      <c r="F31" s="66" t="s">
        <v>2623</v>
      </c>
    </row>
    <row r="32" spans="2:6" ht="15.75" customHeight="1">
      <c r="B32" s="20">
        <v>30</v>
      </c>
      <c r="C32" s="66" t="s">
        <v>2624</v>
      </c>
      <c r="D32" s="66" t="s">
        <v>2625</v>
      </c>
      <c r="E32" s="20"/>
      <c r="F32" s="66"/>
    </row>
    <row r="33" spans="2:6" ht="15.75" customHeight="1">
      <c r="B33" s="20">
        <v>31</v>
      </c>
      <c r="C33" s="66" t="s">
        <v>2626</v>
      </c>
      <c r="D33" s="66" t="s">
        <v>2627</v>
      </c>
      <c r="E33" s="20">
        <v>9704017667</v>
      </c>
      <c r="F33" s="66" t="s">
        <v>2628</v>
      </c>
    </row>
    <row r="34" spans="2:6" ht="15.75" customHeight="1">
      <c r="B34" s="20">
        <v>32</v>
      </c>
      <c r="C34" s="66" t="s">
        <v>2629</v>
      </c>
      <c r="D34" s="66" t="s">
        <v>2630</v>
      </c>
      <c r="E34" s="20">
        <v>7207236208</v>
      </c>
      <c r="F34" s="66" t="s">
        <v>2631</v>
      </c>
    </row>
    <row r="35" spans="2:6" ht="15.75" customHeight="1">
      <c r="B35" s="20">
        <v>33</v>
      </c>
      <c r="C35" s="66" t="s">
        <v>2632</v>
      </c>
      <c r="D35" s="66" t="s">
        <v>2633</v>
      </c>
      <c r="E35" s="20">
        <v>9866962929</v>
      </c>
      <c r="F35" s="66" t="s">
        <v>2634</v>
      </c>
    </row>
    <row r="36" spans="2:6" ht="15.75" customHeight="1">
      <c r="B36" s="20">
        <v>34</v>
      </c>
      <c r="C36" s="66" t="s">
        <v>2635</v>
      </c>
      <c r="D36" s="66" t="s">
        <v>2636</v>
      </c>
      <c r="E36" s="20">
        <v>9550533459</v>
      </c>
      <c r="F36" s="66" t="s">
        <v>2637</v>
      </c>
    </row>
    <row r="37" spans="2:6" ht="15.75" customHeight="1">
      <c r="B37" s="20">
        <v>35</v>
      </c>
      <c r="C37" s="66" t="s">
        <v>2638</v>
      </c>
      <c r="D37" s="66" t="s">
        <v>2639</v>
      </c>
      <c r="E37" s="20">
        <v>9700177493</v>
      </c>
      <c r="F37" s="66" t="s">
        <v>2640</v>
      </c>
    </row>
    <row r="38" spans="2:6" ht="15.75" customHeight="1">
      <c r="B38" s="20">
        <v>36</v>
      </c>
      <c r="C38" s="66" t="s">
        <v>2641</v>
      </c>
      <c r="D38" s="66" t="s">
        <v>2642</v>
      </c>
      <c r="E38" s="20">
        <v>9492746374</v>
      </c>
      <c r="F38" s="66" t="s">
        <v>2643</v>
      </c>
    </row>
    <row r="39" spans="2:6" ht="15.75" customHeight="1">
      <c r="B39" s="20">
        <v>37</v>
      </c>
      <c r="C39" s="66" t="s">
        <v>2644</v>
      </c>
      <c r="D39" s="66" t="s">
        <v>2645</v>
      </c>
      <c r="E39" s="20">
        <v>8978544172</v>
      </c>
      <c r="F39" s="66" t="s">
        <v>2646</v>
      </c>
    </row>
    <row r="40" spans="2:6" ht="15.75" customHeight="1">
      <c r="B40" s="20">
        <v>38</v>
      </c>
      <c r="C40" s="66" t="s">
        <v>2647</v>
      </c>
      <c r="D40" s="66" t="s">
        <v>2648</v>
      </c>
      <c r="E40" s="20">
        <v>9177566555</v>
      </c>
      <c r="F40" s="66" t="s">
        <v>2649</v>
      </c>
    </row>
    <row r="41" spans="2:6" ht="15.75" customHeight="1">
      <c r="B41" s="20">
        <v>39</v>
      </c>
      <c r="C41" s="66" t="s">
        <v>2650</v>
      </c>
      <c r="D41" s="66" t="s">
        <v>2651</v>
      </c>
      <c r="E41" s="20">
        <v>9949094964</v>
      </c>
      <c r="F41" s="66" t="s">
        <v>2652</v>
      </c>
    </row>
    <row r="42" spans="2:6" ht="15.75" customHeight="1">
      <c r="B42" s="20">
        <v>40</v>
      </c>
      <c r="C42" s="66" t="s">
        <v>2653</v>
      </c>
      <c r="D42" s="66" t="s">
        <v>2654</v>
      </c>
      <c r="E42" s="20">
        <v>9502181784</v>
      </c>
      <c r="F42" s="66" t="s">
        <v>2655</v>
      </c>
    </row>
    <row r="43" spans="2:6" ht="15.75" customHeight="1">
      <c r="B43" s="20">
        <v>41</v>
      </c>
      <c r="C43" s="66" t="s">
        <v>2656</v>
      </c>
      <c r="D43" s="66" t="s">
        <v>2657</v>
      </c>
      <c r="E43" s="20">
        <v>9000115656</v>
      </c>
      <c r="F43" s="66" t="s">
        <v>2658</v>
      </c>
    </row>
    <row r="44" spans="2:6" ht="15.75" customHeight="1">
      <c r="B44" s="20">
        <v>42</v>
      </c>
      <c r="C44" s="66" t="s">
        <v>2659</v>
      </c>
      <c r="D44" s="66" t="s">
        <v>2660</v>
      </c>
      <c r="E44" s="20">
        <v>9533666345</v>
      </c>
      <c r="F44" s="66" t="s">
        <v>2661</v>
      </c>
    </row>
    <row r="45" spans="2:6" ht="15.75" customHeight="1">
      <c r="B45" s="20">
        <v>43</v>
      </c>
      <c r="C45" s="66" t="s">
        <v>2662</v>
      </c>
      <c r="D45" s="66" t="s">
        <v>2663</v>
      </c>
      <c r="E45" s="20">
        <v>942458816</v>
      </c>
      <c r="F45" s="66" t="s">
        <v>2664</v>
      </c>
    </row>
    <row r="46" spans="2:6" ht="15.75" customHeight="1">
      <c r="B46" s="20">
        <v>44</v>
      </c>
      <c r="C46" s="66" t="s">
        <v>2665</v>
      </c>
      <c r="D46" s="66" t="s">
        <v>2666</v>
      </c>
      <c r="E46" s="20">
        <v>9492941290</v>
      </c>
      <c r="F46" s="66" t="s">
        <v>2667</v>
      </c>
    </row>
    <row r="47" spans="2:6" ht="15.75" customHeight="1">
      <c r="B47" s="20">
        <v>45</v>
      </c>
      <c r="C47" s="66" t="s">
        <v>2668</v>
      </c>
      <c r="D47" s="66" t="s">
        <v>2669</v>
      </c>
      <c r="E47" s="20">
        <v>9704547136</v>
      </c>
      <c r="F47" s="66" t="s">
        <v>2670</v>
      </c>
    </row>
    <row r="48" spans="2:6" ht="15.75" customHeight="1">
      <c r="B48" s="20">
        <v>46</v>
      </c>
      <c r="C48" s="66" t="s">
        <v>2671</v>
      </c>
      <c r="D48" s="66" t="s">
        <v>2672</v>
      </c>
      <c r="E48" s="20">
        <v>8142644030</v>
      </c>
      <c r="F48" s="66" t="s">
        <v>2673</v>
      </c>
    </row>
    <row r="49" spans="2:6" ht="15.75" customHeight="1">
      <c r="B49" s="20">
        <v>47</v>
      </c>
      <c r="C49" s="66" t="s">
        <v>2674</v>
      </c>
      <c r="D49" s="66" t="s">
        <v>2675</v>
      </c>
      <c r="E49" s="20">
        <v>9491360230</v>
      </c>
      <c r="F49" s="66" t="s">
        <v>2676</v>
      </c>
    </row>
    <row r="50" spans="2:6" ht="15.75" customHeight="1">
      <c r="B50" s="20">
        <v>48</v>
      </c>
      <c r="C50" s="66" t="s">
        <v>2677</v>
      </c>
      <c r="D50" s="66" t="s">
        <v>2678</v>
      </c>
      <c r="E50" s="20">
        <v>7382511335</v>
      </c>
      <c r="F50" s="66" t="s">
        <v>2679</v>
      </c>
    </row>
    <row r="51" spans="2:6" ht="15.75" customHeight="1">
      <c r="B51" s="20">
        <v>49</v>
      </c>
      <c r="C51" s="66" t="s">
        <v>2680</v>
      </c>
      <c r="D51" s="67" t="s">
        <v>2681</v>
      </c>
      <c r="E51" s="20">
        <v>9160603458</v>
      </c>
      <c r="F51" s="66" t="s">
        <v>2682</v>
      </c>
    </row>
    <row r="52" spans="2:6" ht="15.75" customHeight="1">
      <c r="B52" s="20">
        <v>50</v>
      </c>
      <c r="C52" s="66" t="s">
        <v>2683</v>
      </c>
      <c r="D52" s="66" t="s">
        <v>2684</v>
      </c>
      <c r="E52" s="20">
        <v>8179622907</v>
      </c>
      <c r="F52" s="66" t="s">
        <v>2685</v>
      </c>
    </row>
    <row r="53" spans="2:6" ht="15.75" customHeight="1">
      <c r="B53" s="20">
        <v>51</v>
      </c>
      <c r="C53" s="66" t="s">
        <v>2686</v>
      </c>
      <c r="D53" s="67" t="s">
        <v>2687</v>
      </c>
      <c r="E53" s="20" t="s">
        <v>2688</v>
      </c>
      <c r="F53" s="66" t="s">
        <v>2689</v>
      </c>
    </row>
    <row r="54" spans="2:6" ht="15.75" customHeight="1">
      <c r="B54" s="20">
        <v>52</v>
      </c>
      <c r="C54" s="66" t="s">
        <v>2690</v>
      </c>
      <c r="D54" s="66" t="s">
        <v>2691</v>
      </c>
      <c r="E54" s="20">
        <v>7702519463</v>
      </c>
      <c r="F54" s="66" t="s">
        <v>2692</v>
      </c>
    </row>
    <row r="55" spans="2:6" ht="15.75" customHeight="1">
      <c r="B55" s="20">
        <v>53</v>
      </c>
      <c r="C55" s="66" t="s">
        <v>2693</v>
      </c>
      <c r="D55" s="66" t="s">
        <v>2694</v>
      </c>
      <c r="E55" s="20">
        <v>9703186885</v>
      </c>
      <c r="F55" s="66" t="s">
        <v>2695</v>
      </c>
    </row>
    <row r="56" spans="2:6" ht="15.75" customHeight="1">
      <c r="B56" s="20">
        <v>54</v>
      </c>
      <c r="C56" s="66" t="s">
        <v>2696</v>
      </c>
      <c r="D56" s="67" t="s">
        <v>2697</v>
      </c>
      <c r="E56" s="20">
        <v>9908695659</v>
      </c>
      <c r="F56" s="66" t="s">
        <v>2698</v>
      </c>
    </row>
    <row r="57" spans="2:6" ht="15.75" customHeight="1">
      <c r="B57" s="20">
        <v>55</v>
      </c>
      <c r="C57" s="66" t="s">
        <v>2699</v>
      </c>
      <c r="D57" s="66" t="s">
        <v>2700</v>
      </c>
      <c r="E57" s="20">
        <v>9700551126</v>
      </c>
      <c r="F57" s="66" t="s">
        <v>2701</v>
      </c>
    </row>
    <row r="58" spans="2:6" ht="15.75" customHeight="1">
      <c r="B58" s="20">
        <v>56</v>
      </c>
      <c r="C58" s="66" t="s">
        <v>2702</v>
      </c>
      <c r="D58" s="67" t="s">
        <v>2703</v>
      </c>
      <c r="E58" s="20">
        <v>9440271202</v>
      </c>
      <c r="F58" s="66" t="s">
        <v>2704</v>
      </c>
    </row>
    <row r="59" spans="2:6" ht="15.75" customHeight="1">
      <c r="B59" s="20">
        <v>57</v>
      </c>
      <c r="C59" s="66" t="s">
        <v>2705</v>
      </c>
      <c r="D59" s="66" t="s">
        <v>2706</v>
      </c>
      <c r="E59" s="20">
        <v>9491128466</v>
      </c>
      <c r="F59" s="66" t="s">
        <v>2707</v>
      </c>
    </row>
    <row r="60" spans="2:6" ht="15.75" customHeight="1">
      <c r="B60" s="20">
        <v>58</v>
      </c>
      <c r="C60" s="66" t="s">
        <v>2708</v>
      </c>
      <c r="D60" s="66" t="s">
        <v>2709</v>
      </c>
      <c r="E60" s="20">
        <v>9676679498</v>
      </c>
      <c r="F60" s="66" t="s">
        <v>2710</v>
      </c>
    </row>
    <row r="61" spans="2:6" ht="15.75" customHeight="1">
      <c r="B61" s="20">
        <v>59</v>
      </c>
      <c r="C61" s="66" t="s">
        <v>2711</v>
      </c>
      <c r="D61" s="66" t="s">
        <v>2712</v>
      </c>
      <c r="E61" s="20">
        <v>9700566293</v>
      </c>
      <c r="F61" s="66" t="s">
        <v>2713</v>
      </c>
    </row>
    <row r="62" spans="2:6" ht="15.75" customHeight="1">
      <c r="B62" s="20">
        <v>60</v>
      </c>
      <c r="C62" s="66" t="s">
        <v>2714</v>
      </c>
      <c r="D62" s="66" t="s">
        <v>2715</v>
      </c>
      <c r="E62" s="20">
        <v>9440062079</v>
      </c>
      <c r="F62" s="66" t="s">
        <v>2716</v>
      </c>
    </row>
    <row r="63" spans="2:6" ht="15.75" customHeight="1">
      <c r="B63" s="20">
        <v>61</v>
      </c>
      <c r="C63" s="66" t="s">
        <v>2717</v>
      </c>
      <c r="D63" s="66" t="s">
        <v>2718</v>
      </c>
      <c r="E63" s="20">
        <v>9963395899</v>
      </c>
      <c r="F63" s="66" t="s">
        <v>2719</v>
      </c>
    </row>
    <row r="64" spans="2:6" ht="15.75" customHeight="1">
      <c r="B64" s="20">
        <v>62</v>
      </c>
      <c r="C64" s="66" t="s">
        <v>2720</v>
      </c>
      <c r="D64" s="66" t="s">
        <v>2721</v>
      </c>
      <c r="E64" s="20">
        <v>8125257447</v>
      </c>
      <c r="F64" s="66" t="s">
        <v>2722</v>
      </c>
    </row>
    <row r="65" spans="2:6" ht="15.75" customHeight="1">
      <c r="B65" s="20">
        <v>63</v>
      </c>
      <c r="C65" s="66" t="s">
        <v>2723</v>
      </c>
      <c r="D65" s="66" t="s">
        <v>2724</v>
      </c>
      <c r="E65" s="20">
        <v>9440801547</v>
      </c>
      <c r="F65" s="66" t="s">
        <v>2725</v>
      </c>
    </row>
    <row r="66" spans="2:6" ht="15.75" customHeight="1">
      <c r="B66" s="20">
        <v>64</v>
      </c>
      <c r="C66" s="66" t="s">
        <v>2726</v>
      </c>
      <c r="D66" s="66" t="s">
        <v>2727</v>
      </c>
      <c r="E66" s="20">
        <v>9491502712</v>
      </c>
      <c r="F66" s="66"/>
    </row>
    <row r="67" spans="2:6" ht="15.75" customHeight="1">
      <c r="B67" s="20">
        <v>65</v>
      </c>
      <c r="C67" s="66" t="s">
        <v>2728</v>
      </c>
      <c r="D67" s="66" t="s">
        <v>2729</v>
      </c>
      <c r="E67" s="20">
        <v>8686617174</v>
      </c>
      <c r="F67" s="66" t="s">
        <v>2730</v>
      </c>
    </row>
    <row r="68" spans="2:6" ht="15.75" customHeight="1">
      <c r="B68" s="20">
        <v>66</v>
      </c>
      <c r="C68" s="66" t="s">
        <v>2731</v>
      </c>
      <c r="D68" s="66" t="s">
        <v>2732</v>
      </c>
      <c r="E68" s="20">
        <v>9441046099</v>
      </c>
      <c r="F68" s="66" t="s">
        <v>2733</v>
      </c>
    </row>
    <row r="69" spans="2:6" ht="15.75" customHeight="1">
      <c r="B69" s="20">
        <v>67</v>
      </c>
      <c r="C69" s="66" t="s">
        <v>2734</v>
      </c>
      <c r="D69" s="66" t="s">
        <v>2735</v>
      </c>
      <c r="E69" s="20">
        <v>9703471273</v>
      </c>
      <c r="F69" s="66" t="s">
        <v>2736</v>
      </c>
    </row>
    <row r="70" spans="2:6" ht="15.75" customHeight="1">
      <c r="B70" s="20">
        <v>68</v>
      </c>
      <c r="C70" s="66" t="s">
        <v>2737</v>
      </c>
      <c r="D70" s="66" t="s">
        <v>2738</v>
      </c>
      <c r="E70" s="20">
        <v>9550686081</v>
      </c>
      <c r="F70" s="66" t="s">
        <v>2739</v>
      </c>
    </row>
    <row r="71" spans="2:6" ht="15.75" customHeight="1">
      <c r="B71" s="20">
        <v>69</v>
      </c>
      <c r="C71" s="66" t="s">
        <v>2740</v>
      </c>
      <c r="D71" s="66" t="s">
        <v>2741</v>
      </c>
      <c r="E71" s="20">
        <v>9618780942</v>
      </c>
      <c r="F71" s="66" t="s">
        <v>2742</v>
      </c>
    </row>
    <row r="72" spans="2:6" ht="15.75" customHeight="1">
      <c r="B72" s="20">
        <v>70</v>
      </c>
      <c r="C72" s="66" t="s">
        <v>2743</v>
      </c>
      <c r="D72" s="66" t="s">
        <v>2744</v>
      </c>
      <c r="E72" s="20">
        <v>7893318865</v>
      </c>
      <c r="F72" s="66" t="s">
        <v>2745</v>
      </c>
    </row>
    <row r="73" spans="2:6" ht="15.75" customHeight="1">
      <c r="B73" s="20">
        <v>71</v>
      </c>
      <c r="C73" s="66" t="s">
        <v>2746</v>
      </c>
      <c r="D73" s="66" t="s">
        <v>2747</v>
      </c>
      <c r="E73" s="20">
        <v>9059904132</v>
      </c>
      <c r="F73" s="66" t="s">
        <v>2748</v>
      </c>
    </row>
    <row r="74" spans="2:6" ht="15.75" customHeight="1"/>
    <row r="75" spans="2:6" ht="15.75" customHeight="1"/>
    <row r="76" spans="2:6" ht="15.75" customHeight="1"/>
    <row r="77" spans="2:6" ht="15.75" customHeight="1"/>
    <row r="78" spans="2:6" ht="15.75" customHeight="1"/>
    <row r="79" spans="2:6" ht="15.75" customHeight="1"/>
    <row r="80" spans="2: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000"/>
  <sheetViews>
    <sheetView workbookViewId="0"/>
  </sheetViews>
  <sheetFormatPr defaultColWidth="14.44140625" defaultRowHeight="15" customHeight="1"/>
  <cols>
    <col min="1" max="1" width="8.5546875" customWidth="1"/>
    <col min="2" max="2" width="12.33203125" customWidth="1"/>
    <col min="3" max="3" width="19.5546875" customWidth="1"/>
    <col min="4" max="4" width="13.5546875" customWidth="1"/>
    <col min="5" max="17" width="8.5546875" customWidth="1"/>
    <col min="18" max="26" width="8.6640625" customWidth="1"/>
  </cols>
  <sheetData>
    <row r="1" spans="1:17" ht="14.4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8">
      <c r="A2" s="68" t="s">
        <v>2749</v>
      </c>
      <c r="B2" s="8"/>
      <c r="C2" s="8"/>
      <c r="D2" s="68" t="s">
        <v>2750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4.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15" customHeight="1">
      <c r="A4" s="287" t="s">
        <v>2751</v>
      </c>
      <c r="B4" s="287" t="s">
        <v>2752</v>
      </c>
      <c r="C4" s="287" t="s">
        <v>2753</v>
      </c>
      <c r="D4" s="287" t="s">
        <v>2754</v>
      </c>
      <c r="E4" s="282" t="s">
        <v>2755</v>
      </c>
      <c r="F4" s="283"/>
      <c r="G4" s="283"/>
      <c r="H4" s="283"/>
      <c r="I4" s="284"/>
      <c r="J4" s="282" t="s">
        <v>2756</v>
      </c>
      <c r="K4" s="283"/>
      <c r="L4" s="284"/>
      <c r="M4" s="282" t="s">
        <v>2757</v>
      </c>
      <c r="N4" s="283"/>
      <c r="O4" s="283"/>
      <c r="P4" s="284"/>
      <c r="Q4" s="285" t="s">
        <v>2758</v>
      </c>
    </row>
    <row r="5" spans="1:17" ht="43.2">
      <c r="A5" s="286"/>
      <c r="B5" s="286"/>
      <c r="C5" s="286"/>
      <c r="D5" s="286"/>
      <c r="E5" s="70" t="s">
        <v>2759</v>
      </c>
      <c r="F5" s="69" t="s">
        <v>2760</v>
      </c>
      <c r="G5" s="70" t="s">
        <v>2761</v>
      </c>
      <c r="H5" s="70" t="s">
        <v>2762</v>
      </c>
      <c r="I5" s="71" t="s">
        <v>2763</v>
      </c>
      <c r="J5" s="70" t="s">
        <v>2764</v>
      </c>
      <c r="K5" s="70" t="s">
        <v>2765</v>
      </c>
      <c r="L5" s="70" t="s">
        <v>2766</v>
      </c>
      <c r="M5" s="70" t="s">
        <v>2767</v>
      </c>
      <c r="N5" s="70" t="s">
        <v>2768</v>
      </c>
      <c r="O5" s="71" t="s">
        <v>2769</v>
      </c>
      <c r="P5" s="70" t="s">
        <v>2765</v>
      </c>
      <c r="Q5" s="286"/>
    </row>
    <row r="6" spans="1:17" ht="14.4">
      <c r="A6" s="72">
        <v>1</v>
      </c>
      <c r="B6" s="73" t="s">
        <v>2770</v>
      </c>
      <c r="C6" s="74" t="s">
        <v>2771</v>
      </c>
      <c r="D6" s="67" t="s">
        <v>2772</v>
      </c>
      <c r="E6" s="75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</row>
    <row r="7" spans="1:17" ht="14.4">
      <c r="A7" s="72">
        <v>2</v>
      </c>
      <c r="B7" s="73" t="s">
        <v>2773</v>
      </c>
      <c r="C7" s="74" t="s">
        <v>2774</v>
      </c>
      <c r="D7" s="67" t="s">
        <v>2775</v>
      </c>
      <c r="E7" s="75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</row>
    <row r="8" spans="1:17" ht="14.4">
      <c r="A8" s="72">
        <v>3</v>
      </c>
      <c r="B8" s="73" t="s">
        <v>2776</v>
      </c>
      <c r="C8" s="74" t="s">
        <v>2777</v>
      </c>
      <c r="D8" s="67" t="s">
        <v>2778</v>
      </c>
      <c r="E8" s="75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</row>
    <row r="9" spans="1:17" ht="14.4">
      <c r="A9" s="72">
        <v>4</v>
      </c>
      <c r="B9" s="73" t="s">
        <v>2779</v>
      </c>
      <c r="C9" s="74" t="s">
        <v>2780</v>
      </c>
      <c r="D9" s="67" t="s">
        <v>2781</v>
      </c>
      <c r="E9" s="75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</row>
    <row r="10" spans="1:17" ht="14.4">
      <c r="A10" s="72">
        <v>5</v>
      </c>
      <c r="B10" s="73" t="s">
        <v>2782</v>
      </c>
      <c r="C10" s="74" t="s">
        <v>2783</v>
      </c>
      <c r="D10" s="67" t="s">
        <v>2784</v>
      </c>
      <c r="E10" s="75"/>
      <c r="F10" s="66"/>
      <c r="G10" s="76" t="s">
        <v>2785</v>
      </c>
      <c r="H10" s="76" t="s">
        <v>2785</v>
      </c>
      <c r="I10" s="66"/>
      <c r="J10" s="66"/>
      <c r="K10" s="66"/>
      <c r="L10" s="66"/>
      <c r="M10" s="66"/>
      <c r="N10" s="76" t="s">
        <v>2785</v>
      </c>
      <c r="O10" s="66"/>
      <c r="P10" s="66"/>
      <c r="Q10" s="66"/>
    </row>
    <row r="11" spans="1:17" ht="14.4">
      <c r="A11" s="72">
        <v>6</v>
      </c>
      <c r="B11" s="73" t="s">
        <v>2786</v>
      </c>
      <c r="C11" s="74" t="s">
        <v>2787</v>
      </c>
      <c r="D11" s="67" t="s">
        <v>2788</v>
      </c>
      <c r="E11" s="75"/>
      <c r="F11" s="66"/>
      <c r="G11" s="76" t="s">
        <v>2785</v>
      </c>
      <c r="H11" s="76" t="s">
        <v>2785</v>
      </c>
      <c r="I11" s="66"/>
      <c r="J11" s="66"/>
      <c r="K11" s="66"/>
      <c r="L11" s="66"/>
      <c r="M11" s="66"/>
      <c r="N11" s="76" t="s">
        <v>2785</v>
      </c>
      <c r="O11" s="66"/>
      <c r="P11" s="66"/>
      <c r="Q11" s="66"/>
    </row>
    <row r="12" spans="1:17" ht="28.8">
      <c r="A12" s="72">
        <v>7</v>
      </c>
      <c r="B12" s="73" t="s">
        <v>2789</v>
      </c>
      <c r="C12" s="74" t="s">
        <v>2790</v>
      </c>
      <c r="D12" s="67" t="s">
        <v>2791</v>
      </c>
      <c r="E12" s="75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</row>
    <row r="13" spans="1:17" ht="14.4">
      <c r="A13" s="72">
        <v>8</v>
      </c>
      <c r="B13" s="73" t="s">
        <v>2792</v>
      </c>
      <c r="C13" s="74" t="s">
        <v>2793</v>
      </c>
      <c r="D13" s="67" t="s">
        <v>2794</v>
      </c>
      <c r="E13" s="75"/>
      <c r="F13" s="66"/>
      <c r="G13" s="76" t="s">
        <v>2785</v>
      </c>
      <c r="H13" s="76" t="s">
        <v>2785</v>
      </c>
      <c r="I13" s="66"/>
      <c r="J13" s="66" t="s">
        <v>2795</v>
      </c>
      <c r="K13" s="66"/>
      <c r="L13" s="66" t="s">
        <v>2796</v>
      </c>
      <c r="M13" s="66"/>
      <c r="N13" s="76" t="s">
        <v>2785</v>
      </c>
      <c r="O13" s="66"/>
      <c r="P13" s="66"/>
      <c r="Q13" s="66"/>
    </row>
    <row r="14" spans="1:17" ht="14.4">
      <c r="A14" s="72">
        <v>9</v>
      </c>
      <c r="B14" s="73" t="s">
        <v>2797</v>
      </c>
      <c r="C14" s="74" t="s">
        <v>2798</v>
      </c>
      <c r="D14" s="67" t="s">
        <v>2799</v>
      </c>
      <c r="E14" s="75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</row>
    <row r="15" spans="1:17" ht="43.2">
      <c r="A15" s="72">
        <v>10</v>
      </c>
      <c r="B15" s="73" t="s">
        <v>2800</v>
      </c>
      <c r="C15" s="74" t="s">
        <v>2801</v>
      </c>
      <c r="D15" s="67"/>
      <c r="E15" s="75"/>
      <c r="F15" s="66"/>
      <c r="G15" s="66"/>
      <c r="H15" s="66"/>
      <c r="I15" s="66"/>
      <c r="J15" s="66" t="s">
        <v>2802</v>
      </c>
      <c r="K15" s="66" t="s">
        <v>2803</v>
      </c>
      <c r="L15" s="66" t="s">
        <v>2796</v>
      </c>
      <c r="M15" s="66"/>
      <c r="N15" s="66"/>
      <c r="O15" s="66"/>
      <c r="P15" s="66"/>
      <c r="Q15" s="66" t="s">
        <v>2804</v>
      </c>
    </row>
    <row r="16" spans="1:17" ht="28.8">
      <c r="A16" s="72">
        <v>11</v>
      </c>
      <c r="B16" s="73" t="s">
        <v>2805</v>
      </c>
      <c r="C16" s="74" t="s">
        <v>2806</v>
      </c>
      <c r="D16" s="67" t="s">
        <v>2807</v>
      </c>
      <c r="E16" s="75"/>
      <c r="F16" s="66"/>
      <c r="G16" s="76" t="s">
        <v>2785</v>
      </c>
      <c r="H16" s="76" t="s">
        <v>2785</v>
      </c>
      <c r="I16" s="66"/>
      <c r="J16" s="66"/>
      <c r="K16" s="66"/>
      <c r="L16" s="66"/>
      <c r="M16" s="66"/>
      <c r="N16" s="76" t="s">
        <v>2785</v>
      </c>
      <c r="O16" s="66"/>
      <c r="P16" s="66"/>
      <c r="Q16" s="66"/>
    </row>
    <row r="17" spans="1:17" ht="28.8">
      <c r="A17" s="72">
        <v>12</v>
      </c>
      <c r="B17" s="73" t="s">
        <v>2808</v>
      </c>
      <c r="C17" s="74" t="s">
        <v>2809</v>
      </c>
      <c r="D17" s="67" t="s">
        <v>2810</v>
      </c>
      <c r="E17" s="77" t="s">
        <v>2785</v>
      </c>
      <c r="F17" s="66"/>
      <c r="G17" s="66"/>
      <c r="H17" s="66"/>
      <c r="I17" s="66"/>
      <c r="J17" s="66" t="s">
        <v>2802</v>
      </c>
      <c r="K17" s="66"/>
      <c r="L17" s="66" t="s">
        <v>2796</v>
      </c>
      <c r="M17" s="66"/>
      <c r="N17" s="66"/>
      <c r="O17" s="66"/>
      <c r="P17" s="66"/>
      <c r="Q17" s="66"/>
    </row>
    <row r="18" spans="1:17" ht="28.8">
      <c r="A18" s="72">
        <v>13</v>
      </c>
      <c r="B18" s="73" t="s">
        <v>2811</v>
      </c>
      <c r="C18" s="74" t="s">
        <v>2812</v>
      </c>
      <c r="D18" s="67" t="s">
        <v>2813</v>
      </c>
      <c r="E18" s="75"/>
      <c r="F18" s="66"/>
      <c r="G18" s="76" t="s">
        <v>2785</v>
      </c>
      <c r="H18" s="76" t="s">
        <v>2785</v>
      </c>
      <c r="I18" s="66"/>
      <c r="J18" s="66"/>
      <c r="K18" s="66"/>
      <c r="L18" s="66"/>
      <c r="M18" s="66"/>
      <c r="N18" s="76" t="s">
        <v>2785</v>
      </c>
      <c r="O18" s="66"/>
      <c r="P18" s="66"/>
      <c r="Q18" s="66"/>
    </row>
    <row r="19" spans="1:17" ht="43.2">
      <c r="A19" s="72">
        <v>14</v>
      </c>
      <c r="B19" s="73" t="s">
        <v>2814</v>
      </c>
      <c r="C19" s="74" t="s">
        <v>2815</v>
      </c>
      <c r="D19" s="67" t="s">
        <v>2816</v>
      </c>
      <c r="E19" s="75"/>
      <c r="F19" s="66"/>
      <c r="G19" s="76" t="s">
        <v>2785</v>
      </c>
      <c r="H19" s="76" t="s">
        <v>2785</v>
      </c>
      <c r="I19" s="66"/>
      <c r="J19" s="66"/>
      <c r="K19" s="66"/>
      <c r="L19" s="66"/>
      <c r="M19" s="66"/>
      <c r="N19" s="76" t="s">
        <v>2785</v>
      </c>
      <c r="O19" s="66"/>
      <c r="P19" s="66"/>
      <c r="Q19" s="66"/>
    </row>
    <row r="20" spans="1:17" ht="28.8">
      <c r="A20" s="72">
        <v>15</v>
      </c>
      <c r="B20" s="73" t="s">
        <v>2817</v>
      </c>
      <c r="C20" s="74" t="s">
        <v>2818</v>
      </c>
      <c r="D20" s="67" t="s">
        <v>2819</v>
      </c>
      <c r="E20" s="75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</row>
    <row r="21" spans="1:17" ht="15.75" customHeight="1">
      <c r="A21" s="72">
        <v>16</v>
      </c>
      <c r="B21" s="73" t="s">
        <v>2820</v>
      </c>
      <c r="C21" s="74" t="s">
        <v>2821</v>
      </c>
      <c r="D21" s="67" t="s">
        <v>2822</v>
      </c>
      <c r="E21" s="75"/>
      <c r="F21" s="66"/>
      <c r="G21" s="66"/>
      <c r="H21" s="66"/>
      <c r="I21" s="66"/>
      <c r="J21" s="66" t="s">
        <v>2802</v>
      </c>
      <c r="K21" s="66"/>
      <c r="L21" s="66" t="s">
        <v>2796</v>
      </c>
      <c r="M21" s="66"/>
      <c r="N21" s="66"/>
      <c r="O21" s="66"/>
      <c r="P21" s="66"/>
      <c r="Q21" s="66"/>
    </row>
    <row r="22" spans="1:17" ht="15.75" customHeight="1">
      <c r="A22" s="72">
        <v>17</v>
      </c>
      <c r="B22" s="73" t="s">
        <v>2823</v>
      </c>
      <c r="C22" s="74" t="s">
        <v>2824</v>
      </c>
      <c r="D22" s="67" t="s">
        <v>2825</v>
      </c>
      <c r="E22" s="75"/>
      <c r="F22" s="66"/>
      <c r="G22" s="76" t="s">
        <v>2785</v>
      </c>
      <c r="H22" s="76" t="s">
        <v>2785</v>
      </c>
      <c r="I22" s="66"/>
      <c r="J22" s="66"/>
      <c r="K22" s="66"/>
      <c r="L22" s="66"/>
      <c r="M22" s="66"/>
      <c r="N22" s="76" t="s">
        <v>2785</v>
      </c>
      <c r="O22" s="66"/>
      <c r="P22" s="66"/>
      <c r="Q22" s="66"/>
    </row>
    <row r="23" spans="1:17" ht="15.75" customHeight="1">
      <c r="A23" s="72">
        <v>18</v>
      </c>
      <c r="B23" s="73" t="s">
        <v>2826</v>
      </c>
      <c r="C23" s="74" t="s">
        <v>2827</v>
      </c>
      <c r="D23" s="67" t="s">
        <v>2828</v>
      </c>
      <c r="E23" s="75"/>
      <c r="F23" s="66"/>
      <c r="G23" s="66"/>
      <c r="H23" s="66"/>
      <c r="I23" s="66"/>
      <c r="J23" s="66" t="s">
        <v>2829</v>
      </c>
      <c r="K23" s="66" t="s">
        <v>2803</v>
      </c>
      <c r="L23" s="66" t="s">
        <v>2796</v>
      </c>
      <c r="M23" s="66"/>
      <c r="N23" s="66"/>
      <c r="O23" s="66"/>
      <c r="P23" s="66"/>
      <c r="Q23" s="66" t="s">
        <v>2804</v>
      </c>
    </row>
    <row r="24" spans="1:17" ht="15.75" customHeight="1">
      <c r="A24" s="72">
        <v>19</v>
      </c>
      <c r="B24" s="73" t="s">
        <v>2830</v>
      </c>
      <c r="C24" s="74" t="s">
        <v>2831</v>
      </c>
      <c r="D24" s="67" t="s">
        <v>2832</v>
      </c>
      <c r="E24" s="75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</row>
    <row r="25" spans="1:17" ht="15.75" customHeight="1">
      <c r="A25" s="72">
        <v>20</v>
      </c>
      <c r="B25" s="73" t="s">
        <v>2833</v>
      </c>
      <c r="C25" s="74" t="s">
        <v>2834</v>
      </c>
      <c r="D25" s="67" t="s">
        <v>2835</v>
      </c>
      <c r="E25" s="75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</row>
    <row r="26" spans="1:17" ht="15.75" customHeight="1">
      <c r="A26" s="72">
        <v>21</v>
      </c>
      <c r="B26" s="73" t="s">
        <v>2836</v>
      </c>
      <c r="C26" s="74" t="s">
        <v>2837</v>
      </c>
      <c r="D26" s="67" t="s">
        <v>2838</v>
      </c>
      <c r="E26" s="75"/>
      <c r="F26" s="66"/>
      <c r="G26" s="66"/>
      <c r="H26" s="66"/>
      <c r="I26" s="66"/>
      <c r="J26" s="66" t="s">
        <v>2802</v>
      </c>
      <c r="K26" s="66" t="s">
        <v>2803</v>
      </c>
      <c r="L26" s="66" t="s">
        <v>2796</v>
      </c>
      <c r="M26" s="66"/>
      <c r="N26" s="66"/>
      <c r="O26" s="66"/>
      <c r="P26" s="66"/>
      <c r="Q26" s="66" t="s">
        <v>2804</v>
      </c>
    </row>
    <row r="27" spans="1:17" ht="15.75" customHeight="1">
      <c r="A27" s="72">
        <v>22</v>
      </c>
      <c r="B27" s="73" t="s">
        <v>2839</v>
      </c>
      <c r="C27" s="74" t="s">
        <v>2840</v>
      </c>
      <c r="D27" s="67" t="s">
        <v>2841</v>
      </c>
      <c r="E27" s="75"/>
      <c r="F27" s="66"/>
      <c r="G27" s="76" t="s">
        <v>2785</v>
      </c>
      <c r="H27" s="76" t="s">
        <v>2785</v>
      </c>
      <c r="I27" s="66"/>
      <c r="J27" s="66"/>
      <c r="K27" s="66"/>
      <c r="L27" s="66"/>
      <c r="M27" s="66"/>
      <c r="N27" s="76" t="s">
        <v>2785</v>
      </c>
      <c r="O27" s="66"/>
      <c r="P27" s="66"/>
      <c r="Q27" s="66"/>
    </row>
    <row r="28" spans="1:17" ht="15.75" customHeight="1">
      <c r="A28" s="72">
        <v>23</v>
      </c>
      <c r="B28" s="73" t="s">
        <v>2842</v>
      </c>
      <c r="C28" s="74" t="s">
        <v>2843</v>
      </c>
      <c r="D28" s="67" t="s">
        <v>2844</v>
      </c>
      <c r="E28" s="75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</row>
    <row r="29" spans="1:17" ht="15.75" customHeight="1">
      <c r="A29" s="72">
        <v>24</v>
      </c>
      <c r="B29" s="73" t="s">
        <v>2845</v>
      </c>
      <c r="C29" s="74" t="s">
        <v>2846</v>
      </c>
      <c r="D29" s="67" t="s">
        <v>2847</v>
      </c>
      <c r="E29" s="75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</row>
    <row r="30" spans="1:17" ht="15.75" customHeight="1">
      <c r="A30" s="72">
        <v>25</v>
      </c>
      <c r="B30" s="73" t="s">
        <v>2848</v>
      </c>
      <c r="C30" s="74" t="s">
        <v>2849</v>
      </c>
      <c r="D30" s="67" t="s">
        <v>2850</v>
      </c>
      <c r="E30" s="75"/>
      <c r="F30" s="66"/>
      <c r="G30" s="66"/>
      <c r="H30" s="66"/>
      <c r="I30" s="66"/>
      <c r="J30" s="66" t="s">
        <v>2851</v>
      </c>
      <c r="K30" s="66" t="s">
        <v>2803</v>
      </c>
      <c r="L30" s="66" t="s">
        <v>2796</v>
      </c>
      <c r="M30" s="66"/>
      <c r="N30" s="66"/>
      <c r="O30" s="66"/>
      <c r="P30" s="66"/>
      <c r="Q30" s="66"/>
    </row>
    <row r="31" spans="1:17" ht="15.75" customHeight="1">
      <c r="A31" s="72">
        <v>26</v>
      </c>
      <c r="B31" s="73" t="s">
        <v>2852</v>
      </c>
      <c r="C31" s="74" t="s">
        <v>2853</v>
      </c>
      <c r="D31" s="67" t="s">
        <v>2854</v>
      </c>
      <c r="E31" s="75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</row>
    <row r="32" spans="1:17" ht="15.75" customHeight="1">
      <c r="A32" s="72">
        <v>27</v>
      </c>
      <c r="B32" s="73" t="s">
        <v>2855</v>
      </c>
      <c r="C32" s="74" t="s">
        <v>2856</v>
      </c>
      <c r="D32" s="67" t="s">
        <v>2857</v>
      </c>
      <c r="E32" s="75"/>
      <c r="F32" s="66"/>
      <c r="G32" s="66"/>
      <c r="H32" s="66"/>
      <c r="I32" s="66"/>
      <c r="J32" s="66" t="s">
        <v>2802</v>
      </c>
      <c r="K32" s="66" t="s">
        <v>2858</v>
      </c>
      <c r="L32" s="66" t="s">
        <v>2796</v>
      </c>
      <c r="M32" s="66"/>
      <c r="N32" s="66"/>
      <c r="O32" s="66"/>
      <c r="P32" s="66"/>
      <c r="Q32" s="66"/>
    </row>
    <row r="33" spans="1:17" ht="15.75" customHeight="1">
      <c r="A33" s="72">
        <v>28</v>
      </c>
      <c r="B33" s="73" t="s">
        <v>2859</v>
      </c>
      <c r="C33" s="74" t="s">
        <v>2860</v>
      </c>
      <c r="D33" s="67" t="s">
        <v>2861</v>
      </c>
      <c r="E33" s="75"/>
      <c r="F33" s="66"/>
      <c r="G33" s="76"/>
      <c r="H33" s="76"/>
      <c r="I33" s="66"/>
      <c r="J33" s="66" t="s">
        <v>2802</v>
      </c>
      <c r="K33" s="66" t="s">
        <v>2858</v>
      </c>
      <c r="L33" s="66" t="s">
        <v>2796</v>
      </c>
      <c r="M33" s="66"/>
      <c r="N33" s="76"/>
      <c r="O33" s="66"/>
      <c r="P33" s="66"/>
      <c r="Q33" s="66"/>
    </row>
    <row r="34" spans="1:17" ht="15.75" customHeight="1">
      <c r="A34" s="72">
        <v>29</v>
      </c>
      <c r="B34" s="73" t="s">
        <v>2862</v>
      </c>
      <c r="C34" s="74" t="s">
        <v>2863</v>
      </c>
      <c r="D34" s="67" t="s">
        <v>2864</v>
      </c>
      <c r="E34" s="75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</row>
    <row r="35" spans="1:17" ht="15.75" customHeight="1">
      <c r="A35" s="72">
        <v>30</v>
      </c>
      <c r="B35" s="73" t="s">
        <v>2865</v>
      </c>
      <c r="C35" s="74" t="s">
        <v>2866</v>
      </c>
      <c r="D35" s="67" t="s">
        <v>2867</v>
      </c>
      <c r="E35" s="75"/>
      <c r="F35" s="66"/>
      <c r="G35" s="66"/>
      <c r="H35" s="66"/>
      <c r="I35" s="66"/>
      <c r="J35" s="66" t="s">
        <v>2802</v>
      </c>
      <c r="K35" s="66" t="s">
        <v>2803</v>
      </c>
      <c r="L35" s="66" t="s">
        <v>2796</v>
      </c>
      <c r="M35" s="66"/>
      <c r="N35" s="66"/>
      <c r="O35" s="66"/>
      <c r="P35" s="66"/>
      <c r="Q35" s="66"/>
    </row>
    <row r="36" spans="1:17" ht="15.75" customHeight="1">
      <c r="A36" s="72">
        <v>31</v>
      </c>
      <c r="B36" s="73" t="s">
        <v>2868</v>
      </c>
      <c r="C36" s="74" t="s">
        <v>2869</v>
      </c>
      <c r="D36" s="67" t="s">
        <v>2870</v>
      </c>
      <c r="E36" s="75"/>
      <c r="F36" s="66"/>
      <c r="G36" s="76" t="s">
        <v>2785</v>
      </c>
      <c r="H36" s="76" t="s">
        <v>2785</v>
      </c>
      <c r="I36" s="66"/>
      <c r="J36" s="66"/>
      <c r="K36" s="66"/>
      <c r="L36" s="66"/>
      <c r="M36" s="66"/>
      <c r="N36" s="76" t="s">
        <v>2785</v>
      </c>
      <c r="O36" s="66"/>
      <c r="P36" s="66"/>
      <c r="Q36" s="66"/>
    </row>
    <row r="37" spans="1:17" ht="15.75" customHeight="1">
      <c r="A37" s="72">
        <v>32</v>
      </c>
      <c r="B37" s="73" t="s">
        <v>2871</v>
      </c>
      <c r="C37" s="74" t="s">
        <v>2872</v>
      </c>
      <c r="D37" s="67" t="s">
        <v>2873</v>
      </c>
      <c r="E37" s="75"/>
      <c r="F37" s="66"/>
      <c r="G37" s="66"/>
      <c r="H37" s="66"/>
      <c r="I37" s="66"/>
      <c r="J37" s="66" t="s">
        <v>2851</v>
      </c>
      <c r="K37" s="66" t="s">
        <v>2874</v>
      </c>
      <c r="L37" s="66" t="s">
        <v>2796</v>
      </c>
      <c r="M37" s="66"/>
      <c r="N37" s="66"/>
      <c r="O37" s="66"/>
      <c r="P37" s="66"/>
      <c r="Q37" s="66"/>
    </row>
    <row r="38" spans="1:17" ht="15.75" customHeight="1">
      <c r="A38" s="72">
        <v>33</v>
      </c>
      <c r="B38" s="73" t="s">
        <v>2875</v>
      </c>
      <c r="C38" s="74" t="s">
        <v>2876</v>
      </c>
      <c r="D38" s="67" t="s">
        <v>2877</v>
      </c>
      <c r="E38" s="75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</row>
    <row r="39" spans="1:17" ht="15.75" customHeight="1">
      <c r="A39" s="72">
        <v>34</v>
      </c>
      <c r="B39" s="73" t="s">
        <v>2878</v>
      </c>
      <c r="C39" s="74" t="s">
        <v>2879</v>
      </c>
      <c r="D39" s="67" t="s">
        <v>2880</v>
      </c>
      <c r="E39" s="75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</row>
    <row r="40" spans="1:17" ht="15.75" customHeight="1">
      <c r="A40" s="72">
        <v>35</v>
      </c>
      <c r="B40" s="73" t="s">
        <v>2881</v>
      </c>
      <c r="C40" s="74" t="s">
        <v>2882</v>
      </c>
      <c r="D40" s="67" t="s">
        <v>2883</v>
      </c>
      <c r="E40" s="75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</row>
    <row r="41" spans="1:17" ht="15.75" customHeight="1">
      <c r="A41" s="72">
        <v>36</v>
      </c>
      <c r="B41" s="73" t="s">
        <v>2884</v>
      </c>
      <c r="C41" s="74" t="s">
        <v>2885</v>
      </c>
      <c r="D41" s="67" t="s">
        <v>2886</v>
      </c>
      <c r="E41" s="75"/>
      <c r="F41" s="66"/>
      <c r="G41" s="66"/>
      <c r="H41" s="66"/>
      <c r="I41" s="66"/>
      <c r="J41" s="66" t="s">
        <v>2851</v>
      </c>
      <c r="K41" s="66" t="s">
        <v>2887</v>
      </c>
      <c r="L41" s="66" t="s">
        <v>2888</v>
      </c>
      <c r="M41" s="66"/>
      <c r="N41" s="66"/>
      <c r="O41" s="66"/>
      <c r="P41" s="66"/>
      <c r="Q41" s="66"/>
    </row>
    <row r="42" spans="1:17" ht="15.75" customHeight="1">
      <c r="A42" s="72">
        <v>37</v>
      </c>
      <c r="B42" s="73" t="s">
        <v>2889</v>
      </c>
      <c r="C42" s="74" t="s">
        <v>2890</v>
      </c>
      <c r="D42" s="67" t="s">
        <v>2891</v>
      </c>
      <c r="E42" s="75"/>
      <c r="F42" s="66"/>
      <c r="G42" s="76" t="s">
        <v>2785</v>
      </c>
      <c r="H42" s="76" t="s">
        <v>2785</v>
      </c>
      <c r="I42" s="66"/>
      <c r="J42" s="66"/>
      <c r="K42" s="66"/>
      <c r="L42" s="66"/>
      <c r="M42" s="66"/>
      <c r="N42" s="76" t="s">
        <v>2785</v>
      </c>
      <c r="O42" s="66"/>
      <c r="P42" s="66"/>
      <c r="Q42" s="66"/>
    </row>
    <row r="43" spans="1:17" ht="15.75" customHeight="1">
      <c r="A43" s="72">
        <v>38</v>
      </c>
      <c r="B43" s="78" t="s">
        <v>2892</v>
      </c>
      <c r="C43" s="78" t="s">
        <v>2893</v>
      </c>
      <c r="D43" s="78"/>
      <c r="E43" s="75"/>
      <c r="F43" s="66"/>
      <c r="G43" s="66"/>
      <c r="H43" s="66"/>
      <c r="I43" s="66"/>
      <c r="J43" s="66" t="s">
        <v>2795</v>
      </c>
      <c r="K43" s="66"/>
      <c r="L43" s="66" t="s">
        <v>2888</v>
      </c>
      <c r="M43" s="66"/>
      <c r="N43" s="66"/>
      <c r="O43" s="66"/>
      <c r="P43" s="66"/>
      <c r="Q43" s="66"/>
    </row>
    <row r="44" spans="1:17" ht="15.75" customHeight="1">
      <c r="A44" s="72">
        <v>39</v>
      </c>
      <c r="B44" s="73" t="s">
        <v>2894</v>
      </c>
      <c r="C44" s="74" t="s">
        <v>2895</v>
      </c>
      <c r="D44" s="67" t="s">
        <v>2896</v>
      </c>
      <c r="E44" s="75"/>
      <c r="F44" s="66"/>
      <c r="G44" s="76" t="s">
        <v>2785</v>
      </c>
      <c r="H44" s="76" t="s">
        <v>2785</v>
      </c>
      <c r="I44" s="66"/>
      <c r="J44" s="66"/>
      <c r="K44" s="66"/>
      <c r="L44" s="66"/>
      <c r="M44" s="66"/>
      <c r="N44" s="76" t="s">
        <v>2785</v>
      </c>
      <c r="O44" s="66"/>
      <c r="P44" s="66"/>
      <c r="Q44" s="66"/>
    </row>
    <row r="45" spans="1:17" ht="15.75" customHeight="1">
      <c r="A45" s="72">
        <v>40</v>
      </c>
      <c r="B45" s="73" t="s">
        <v>2897</v>
      </c>
      <c r="C45" s="74" t="s">
        <v>2898</v>
      </c>
      <c r="D45" s="67"/>
      <c r="E45" s="75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</row>
    <row r="46" spans="1:17" ht="15.75" customHeight="1">
      <c r="A46" s="72">
        <v>41</v>
      </c>
      <c r="B46" s="73" t="s">
        <v>2899</v>
      </c>
      <c r="C46" s="74" t="s">
        <v>2900</v>
      </c>
      <c r="D46" s="67" t="s">
        <v>2901</v>
      </c>
      <c r="E46" s="75"/>
      <c r="F46" s="66"/>
      <c r="G46" s="76" t="s">
        <v>2785</v>
      </c>
      <c r="H46" s="76" t="s">
        <v>2785</v>
      </c>
      <c r="I46" s="66"/>
      <c r="J46" s="66"/>
      <c r="K46" s="66"/>
      <c r="L46" s="66"/>
      <c r="M46" s="66"/>
      <c r="N46" s="76" t="s">
        <v>2785</v>
      </c>
      <c r="O46" s="66"/>
      <c r="P46" s="66"/>
      <c r="Q46" s="66"/>
    </row>
    <row r="47" spans="1:17" ht="15.75" customHeight="1">
      <c r="A47" s="72">
        <v>42</v>
      </c>
      <c r="B47" s="73" t="s">
        <v>2902</v>
      </c>
      <c r="C47" s="74" t="s">
        <v>2903</v>
      </c>
      <c r="D47" s="67" t="s">
        <v>2904</v>
      </c>
      <c r="E47" s="75"/>
      <c r="F47" s="66"/>
      <c r="G47" s="66"/>
      <c r="H47" s="66"/>
      <c r="I47" s="66"/>
      <c r="J47" s="66" t="s">
        <v>2905</v>
      </c>
      <c r="K47" s="66" t="s">
        <v>2906</v>
      </c>
      <c r="L47" s="66"/>
      <c r="M47" s="66"/>
      <c r="N47" s="66"/>
      <c r="O47" s="66"/>
      <c r="P47" s="66"/>
      <c r="Q47" s="66" t="s">
        <v>2804</v>
      </c>
    </row>
    <row r="48" spans="1:17" ht="15.75" customHeight="1">
      <c r="A48" s="72">
        <v>43</v>
      </c>
      <c r="B48" s="73" t="s">
        <v>2907</v>
      </c>
      <c r="C48" s="74" t="s">
        <v>2908</v>
      </c>
      <c r="D48" s="67" t="s">
        <v>2909</v>
      </c>
      <c r="E48" s="75"/>
      <c r="F48" s="66"/>
      <c r="G48" s="66"/>
      <c r="H48" s="66"/>
      <c r="I48" s="66"/>
      <c r="J48" s="66" t="s">
        <v>2851</v>
      </c>
      <c r="K48" s="66" t="s">
        <v>2803</v>
      </c>
      <c r="L48" s="66" t="s">
        <v>2796</v>
      </c>
      <c r="M48" s="66"/>
      <c r="N48" s="66"/>
      <c r="O48" s="66"/>
      <c r="P48" s="66"/>
      <c r="Q48" s="66"/>
    </row>
    <row r="49" spans="1:17" ht="15.75" customHeight="1">
      <c r="A49" s="72">
        <v>44</v>
      </c>
      <c r="B49" s="73" t="s">
        <v>2910</v>
      </c>
      <c r="C49" s="74" t="s">
        <v>2911</v>
      </c>
      <c r="D49" s="67" t="s">
        <v>2912</v>
      </c>
      <c r="E49" s="75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</row>
    <row r="50" spans="1:17" ht="15.75" customHeight="1">
      <c r="A50" s="72">
        <v>45</v>
      </c>
      <c r="B50" s="73" t="s">
        <v>2913</v>
      </c>
      <c r="C50" s="74" t="s">
        <v>2914</v>
      </c>
      <c r="D50" s="67" t="s">
        <v>2915</v>
      </c>
      <c r="E50" s="75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</row>
    <row r="51" spans="1:17" ht="15.75" customHeight="1">
      <c r="A51" s="72">
        <v>46</v>
      </c>
      <c r="B51" s="73" t="s">
        <v>2916</v>
      </c>
      <c r="C51" s="74" t="s">
        <v>2917</v>
      </c>
      <c r="D51" s="67" t="s">
        <v>2918</v>
      </c>
      <c r="E51" s="75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</row>
    <row r="52" spans="1:17" ht="15.75" customHeight="1">
      <c r="A52" s="72">
        <v>47</v>
      </c>
      <c r="B52" s="73" t="s">
        <v>2919</v>
      </c>
      <c r="C52" s="74" t="s">
        <v>2920</v>
      </c>
      <c r="D52" s="67"/>
      <c r="E52" s="75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</row>
    <row r="53" spans="1:17" ht="15.75" customHeight="1">
      <c r="A53" s="72">
        <v>48</v>
      </c>
      <c r="B53" s="73" t="s">
        <v>2921</v>
      </c>
      <c r="C53" s="74" t="s">
        <v>2922</v>
      </c>
      <c r="D53" s="67"/>
      <c r="E53" s="75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</row>
    <row r="54" spans="1:17" ht="15.75" customHeight="1">
      <c r="A54" s="72">
        <v>49</v>
      </c>
      <c r="B54" s="73" t="s">
        <v>2923</v>
      </c>
      <c r="C54" s="74" t="s">
        <v>2924</v>
      </c>
      <c r="D54" s="67" t="s">
        <v>2925</v>
      </c>
      <c r="E54" s="75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</row>
    <row r="55" spans="1:17" ht="15.75" customHeight="1">
      <c r="A55" s="72">
        <v>50</v>
      </c>
      <c r="B55" s="73" t="s">
        <v>2926</v>
      </c>
      <c r="C55" s="74" t="s">
        <v>2927</v>
      </c>
      <c r="D55" s="67" t="s">
        <v>2928</v>
      </c>
      <c r="E55" s="75"/>
      <c r="F55" s="66"/>
      <c r="G55" s="76" t="s">
        <v>2785</v>
      </c>
      <c r="H55" s="76" t="s">
        <v>2785</v>
      </c>
      <c r="I55" s="66"/>
      <c r="J55" s="66"/>
      <c r="K55" s="66"/>
      <c r="L55" s="66"/>
      <c r="M55" s="66"/>
      <c r="N55" s="76" t="s">
        <v>2785</v>
      </c>
      <c r="O55" s="66"/>
      <c r="P55" s="66"/>
      <c r="Q55" s="66"/>
    </row>
    <row r="56" spans="1:17" ht="15.75" customHeight="1">
      <c r="A56" s="72">
        <v>51</v>
      </c>
      <c r="B56" s="73" t="s">
        <v>2929</v>
      </c>
      <c r="C56" s="74" t="s">
        <v>2930</v>
      </c>
      <c r="D56" s="67" t="s">
        <v>2931</v>
      </c>
      <c r="E56" s="75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</row>
    <row r="57" spans="1:17" ht="15.75" customHeight="1">
      <c r="A57" s="72">
        <v>52</v>
      </c>
      <c r="B57" s="73" t="s">
        <v>2932</v>
      </c>
      <c r="C57" s="74" t="s">
        <v>2933</v>
      </c>
      <c r="D57" s="67" t="s">
        <v>2934</v>
      </c>
      <c r="E57" s="75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</row>
    <row r="58" spans="1:17" ht="15.75" customHeight="1">
      <c r="A58" s="72">
        <v>53</v>
      </c>
      <c r="B58" s="73" t="s">
        <v>2935</v>
      </c>
      <c r="C58" s="74" t="s">
        <v>2936</v>
      </c>
      <c r="D58" s="67"/>
      <c r="E58" s="75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</row>
    <row r="59" spans="1:17" ht="15.75" customHeight="1">
      <c r="A59" s="72">
        <v>54</v>
      </c>
      <c r="B59" s="73" t="s">
        <v>2937</v>
      </c>
      <c r="C59" s="74" t="s">
        <v>2938</v>
      </c>
      <c r="D59" s="67" t="s">
        <v>2939</v>
      </c>
      <c r="E59" s="75"/>
      <c r="F59" s="66"/>
      <c r="G59" s="66"/>
      <c r="H59" s="66"/>
      <c r="I59" s="66"/>
      <c r="J59" s="66" t="s">
        <v>2802</v>
      </c>
      <c r="K59" s="66"/>
      <c r="L59" s="66" t="s">
        <v>2796</v>
      </c>
      <c r="M59" s="66"/>
      <c r="N59" s="66"/>
      <c r="O59" s="66"/>
      <c r="P59" s="66"/>
      <c r="Q59" s="66"/>
    </row>
    <row r="60" spans="1:17" ht="15.75" customHeight="1">
      <c r="A60" s="72">
        <v>55</v>
      </c>
      <c r="B60" s="73" t="s">
        <v>2940</v>
      </c>
      <c r="C60" s="74" t="s">
        <v>2941</v>
      </c>
      <c r="D60" s="67" t="s">
        <v>2942</v>
      </c>
      <c r="E60" s="75"/>
      <c r="F60" s="66"/>
      <c r="G60" s="76" t="s">
        <v>2785</v>
      </c>
      <c r="H60" s="76" t="s">
        <v>2785</v>
      </c>
      <c r="I60" s="66"/>
      <c r="J60" s="66"/>
      <c r="K60" s="66"/>
      <c r="L60" s="66"/>
      <c r="M60" s="66"/>
      <c r="N60" s="76" t="s">
        <v>2785</v>
      </c>
      <c r="O60" s="66"/>
      <c r="P60" s="66"/>
      <c r="Q60" s="66"/>
    </row>
    <row r="61" spans="1:17" ht="15.75" customHeight="1">
      <c r="A61" s="72">
        <v>56</v>
      </c>
      <c r="B61" s="73" t="s">
        <v>2943</v>
      </c>
      <c r="C61" s="74" t="s">
        <v>2944</v>
      </c>
      <c r="D61" s="67" t="s">
        <v>2945</v>
      </c>
      <c r="E61" s="75"/>
      <c r="F61" s="66"/>
      <c r="G61" s="76" t="s">
        <v>2785</v>
      </c>
      <c r="H61" s="76" t="s">
        <v>2785</v>
      </c>
      <c r="I61" s="66"/>
      <c r="J61" s="66"/>
      <c r="K61" s="66"/>
      <c r="L61" s="66"/>
      <c r="M61" s="66"/>
      <c r="N61" s="76" t="s">
        <v>2785</v>
      </c>
      <c r="O61" s="66"/>
      <c r="P61" s="66"/>
      <c r="Q61" s="66"/>
    </row>
    <row r="62" spans="1:17" ht="15.75" customHeight="1">
      <c r="A62" s="72">
        <v>57</v>
      </c>
      <c r="B62" s="73" t="s">
        <v>2946</v>
      </c>
      <c r="C62" s="74" t="s">
        <v>2947</v>
      </c>
      <c r="D62" s="67" t="s">
        <v>2948</v>
      </c>
      <c r="E62" s="75"/>
      <c r="F62" s="66"/>
      <c r="G62" s="66"/>
      <c r="H62" s="66"/>
      <c r="I62" s="66"/>
      <c r="J62" s="66" t="s">
        <v>2802</v>
      </c>
      <c r="K62" s="66"/>
      <c r="L62" s="66" t="s">
        <v>2796</v>
      </c>
      <c r="M62" s="66"/>
      <c r="N62" s="66"/>
      <c r="O62" s="66"/>
      <c r="P62" s="66"/>
      <c r="Q62" s="66"/>
    </row>
    <row r="63" spans="1:17" ht="15.75" customHeight="1">
      <c r="A63" s="72">
        <v>58</v>
      </c>
      <c r="B63" s="73" t="s">
        <v>2949</v>
      </c>
      <c r="C63" s="74" t="s">
        <v>2950</v>
      </c>
      <c r="D63" s="67" t="s">
        <v>2951</v>
      </c>
      <c r="E63" s="75"/>
      <c r="F63" s="66"/>
      <c r="G63" s="66"/>
      <c r="H63" s="66"/>
      <c r="I63" s="66"/>
      <c r="J63" s="66" t="s">
        <v>2802</v>
      </c>
      <c r="K63" s="66" t="s">
        <v>2803</v>
      </c>
      <c r="L63" s="66" t="s">
        <v>2796</v>
      </c>
      <c r="M63" s="66"/>
      <c r="N63" s="66"/>
      <c r="O63" s="66"/>
      <c r="P63" s="66"/>
      <c r="Q63" s="66"/>
    </row>
    <row r="64" spans="1:17" ht="15.75" customHeight="1">
      <c r="A64" s="72">
        <v>59</v>
      </c>
      <c r="B64" s="73" t="s">
        <v>2952</v>
      </c>
      <c r="C64" s="74" t="s">
        <v>2953</v>
      </c>
      <c r="D64" s="67" t="s">
        <v>2954</v>
      </c>
      <c r="E64" s="75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</row>
    <row r="65" spans="1:17" ht="15.75" customHeight="1">
      <c r="A65" s="72">
        <v>60</v>
      </c>
      <c r="B65" s="73" t="s">
        <v>2955</v>
      </c>
      <c r="C65" s="74" t="s">
        <v>2956</v>
      </c>
      <c r="D65" s="67" t="s">
        <v>2957</v>
      </c>
      <c r="E65" s="75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</row>
    <row r="66" spans="1:17" ht="15.75" customHeight="1">
      <c r="A66" s="72">
        <v>61</v>
      </c>
      <c r="B66" s="73" t="s">
        <v>2958</v>
      </c>
      <c r="C66" s="74" t="s">
        <v>2959</v>
      </c>
      <c r="D66" s="67" t="s">
        <v>2960</v>
      </c>
      <c r="E66" s="75"/>
      <c r="F66" s="66"/>
      <c r="G66" s="76" t="s">
        <v>2785</v>
      </c>
      <c r="H66" s="76" t="s">
        <v>2785</v>
      </c>
      <c r="I66" s="66"/>
      <c r="J66" s="66"/>
      <c r="K66" s="66"/>
      <c r="L66" s="66"/>
      <c r="M66" s="66"/>
      <c r="N66" s="76" t="s">
        <v>2785</v>
      </c>
      <c r="O66" s="66"/>
      <c r="P66" s="66"/>
      <c r="Q66" s="66"/>
    </row>
    <row r="67" spans="1:17" ht="15.75" customHeight="1">
      <c r="A67" s="72">
        <v>62</v>
      </c>
      <c r="B67" s="73" t="s">
        <v>2961</v>
      </c>
      <c r="C67" s="74" t="s">
        <v>2962</v>
      </c>
      <c r="D67" s="67"/>
      <c r="E67" s="75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</row>
    <row r="68" spans="1:17" ht="15.75" customHeight="1">
      <c r="A68" s="72">
        <v>63</v>
      </c>
      <c r="B68" s="73" t="s">
        <v>2963</v>
      </c>
      <c r="C68" s="74" t="s">
        <v>2964</v>
      </c>
      <c r="D68" s="67" t="s">
        <v>2965</v>
      </c>
      <c r="E68" s="75"/>
      <c r="F68" s="66"/>
      <c r="G68" s="66"/>
      <c r="H68" s="66"/>
      <c r="I68" s="66"/>
      <c r="J68" s="66" t="s">
        <v>2829</v>
      </c>
      <c r="K68" s="66" t="s">
        <v>2803</v>
      </c>
      <c r="L68" s="66" t="s">
        <v>2796</v>
      </c>
      <c r="M68" s="66"/>
      <c r="N68" s="66"/>
      <c r="O68" s="66"/>
      <c r="P68" s="66"/>
      <c r="Q68" s="66"/>
    </row>
    <row r="69" spans="1:17" ht="15.75" customHeight="1">
      <c r="A69" s="72">
        <v>64</v>
      </c>
      <c r="B69" s="73" t="s">
        <v>2966</v>
      </c>
      <c r="C69" s="74" t="s">
        <v>2967</v>
      </c>
      <c r="D69" s="67" t="s">
        <v>2968</v>
      </c>
      <c r="E69" s="75"/>
      <c r="F69" s="66"/>
      <c r="G69" s="76" t="s">
        <v>2785</v>
      </c>
      <c r="H69" s="76" t="s">
        <v>2785</v>
      </c>
      <c r="I69" s="66"/>
      <c r="J69" s="66"/>
      <c r="K69" s="66"/>
      <c r="L69" s="66"/>
      <c r="M69" s="66"/>
      <c r="N69" s="76" t="s">
        <v>2785</v>
      </c>
      <c r="O69" s="66"/>
      <c r="P69" s="66"/>
      <c r="Q69" s="66"/>
    </row>
    <row r="70" spans="1:17" ht="15.75" customHeight="1">
      <c r="A70" s="72">
        <v>65</v>
      </c>
      <c r="B70" s="72" t="s">
        <v>2969</v>
      </c>
      <c r="C70" s="79" t="s">
        <v>2970</v>
      </c>
      <c r="D70" s="67"/>
      <c r="E70" s="75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</row>
    <row r="71" spans="1:17" ht="15.75" customHeight="1">
      <c r="A71" s="72">
        <v>66</v>
      </c>
      <c r="B71" s="73" t="s">
        <v>2971</v>
      </c>
      <c r="C71" s="74" t="s">
        <v>2972</v>
      </c>
      <c r="D71" s="67" t="s">
        <v>2973</v>
      </c>
      <c r="E71" s="75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</row>
    <row r="72" spans="1:17" ht="15.75" customHeight="1">
      <c r="A72" s="72">
        <v>67</v>
      </c>
      <c r="B72" s="73" t="s">
        <v>2974</v>
      </c>
      <c r="C72" s="74" t="s">
        <v>2975</v>
      </c>
      <c r="D72" s="67" t="s">
        <v>2976</v>
      </c>
      <c r="E72" s="75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</row>
    <row r="73" spans="1:17" ht="15.75" customHeight="1">
      <c r="A73" s="72">
        <v>68</v>
      </c>
      <c r="B73" s="73" t="s">
        <v>2977</v>
      </c>
      <c r="C73" s="74" t="s">
        <v>2978</v>
      </c>
      <c r="D73" s="67" t="s">
        <v>2979</v>
      </c>
      <c r="E73" s="75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</row>
    <row r="74" spans="1:17" ht="15.75" customHeight="1">
      <c r="A74" s="72">
        <v>69</v>
      </c>
      <c r="B74" s="73" t="s">
        <v>2980</v>
      </c>
      <c r="C74" s="74" t="s">
        <v>2981</v>
      </c>
      <c r="D74" s="67" t="s">
        <v>2982</v>
      </c>
      <c r="E74" s="75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</row>
    <row r="75" spans="1:17" ht="15.75" customHeight="1">
      <c r="A75" s="72">
        <v>70</v>
      </c>
      <c r="B75" s="73" t="s">
        <v>2983</v>
      </c>
      <c r="C75" s="74" t="s">
        <v>2984</v>
      </c>
      <c r="D75" s="67" t="s">
        <v>2985</v>
      </c>
      <c r="E75" s="75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</row>
    <row r="76" spans="1:17" ht="15.75" customHeight="1">
      <c r="A76" s="72">
        <v>71</v>
      </c>
      <c r="B76" s="78" t="s">
        <v>2986</v>
      </c>
      <c r="C76" s="8" t="s">
        <v>2987</v>
      </c>
      <c r="D76" s="66"/>
      <c r="E76" s="75"/>
      <c r="F76" s="66"/>
      <c r="G76" s="76" t="s">
        <v>2785</v>
      </c>
      <c r="H76" s="76" t="s">
        <v>2785</v>
      </c>
      <c r="I76" s="66"/>
      <c r="J76" s="66"/>
      <c r="K76" s="66"/>
      <c r="L76" s="66"/>
      <c r="M76" s="66"/>
      <c r="N76" s="76" t="s">
        <v>2785</v>
      </c>
      <c r="O76" s="66"/>
      <c r="P76" s="66"/>
      <c r="Q76" s="66"/>
    </row>
    <row r="77" spans="1:17" ht="15.75" customHeight="1">
      <c r="A77" s="72">
        <v>72</v>
      </c>
      <c r="B77" s="73" t="s">
        <v>2988</v>
      </c>
      <c r="C77" s="80" t="s">
        <v>2989</v>
      </c>
      <c r="D77" s="67"/>
      <c r="E77" s="75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</row>
    <row r="78" spans="1:17" ht="15.75" customHeight="1">
      <c r="A78" s="72">
        <v>73</v>
      </c>
      <c r="B78" s="73" t="s">
        <v>2990</v>
      </c>
      <c r="C78" s="74" t="s">
        <v>2991</v>
      </c>
      <c r="D78" s="67" t="s">
        <v>2992</v>
      </c>
      <c r="E78" s="75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</row>
    <row r="79" spans="1:17" ht="15.75" customHeight="1">
      <c r="A79" s="72">
        <v>74</v>
      </c>
      <c r="B79" s="73" t="s">
        <v>2993</v>
      </c>
      <c r="C79" s="74" t="s">
        <v>2994</v>
      </c>
      <c r="D79" s="67" t="s">
        <v>2995</v>
      </c>
      <c r="E79" s="75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</row>
    <row r="80" spans="1:17" ht="15.75" customHeight="1">
      <c r="A80" s="72">
        <v>75</v>
      </c>
      <c r="B80" s="73" t="s">
        <v>2996</v>
      </c>
      <c r="C80" s="74" t="s">
        <v>2997</v>
      </c>
      <c r="D80" s="67" t="s">
        <v>2998</v>
      </c>
      <c r="E80" s="75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</row>
    <row r="81" spans="1:17" ht="15.75" customHeight="1">
      <c r="A81" s="72">
        <v>76</v>
      </c>
      <c r="B81" s="73" t="s">
        <v>2999</v>
      </c>
      <c r="C81" s="74" t="s">
        <v>3000</v>
      </c>
      <c r="D81" s="67" t="s">
        <v>3001</v>
      </c>
      <c r="E81" s="75"/>
      <c r="F81" s="66"/>
      <c r="G81" s="76" t="s">
        <v>2785</v>
      </c>
      <c r="H81" s="76" t="s">
        <v>2785</v>
      </c>
      <c r="I81" s="66"/>
      <c r="J81" s="66"/>
      <c r="K81" s="66"/>
      <c r="L81" s="66"/>
      <c r="M81" s="66"/>
      <c r="N81" s="76" t="s">
        <v>2785</v>
      </c>
      <c r="O81" s="66"/>
      <c r="P81" s="66"/>
      <c r="Q81" s="66"/>
    </row>
    <row r="82" spans="1:17" ht="15.75" customHeight="1">
      <c r="A82" s="72">
        <v>77</v>
      </c>
      <c r="B82" s="73" t="s">
        <v>3002</v>
      </c>
      <c r="C82" s="74" t="s">
        <v>3003</v>
      </c>
      <c r="D82" s="67" t="s">
        <v>3004</v>
      </c>
      <c r="E82" s="75"/>
      <c r="F82" s="66"/>
      <c r="G82" s="76" t="s">
        <v>2785</v>
      </c>
      <c r="H82" s="76" t="s">
        <v>2785</v>
      </c>
      <c r="I82" s="66"/>
      <c r="J82" s="66"/>
      <c r="K82" s="66"/>
      <c r="L82" s="66"/>
      <c r="M82" s="66"/>
      <c r="N82" s="76" t="s">
        <v>2785</v>
      </c>
      <c r="O82" s="66"/>
      <c r="P82" s="66"/>
      <c r="Q82" s="66"/>
    </row>
    <row r="83" spans="1:17" ht="15.75" customHeight="1">
      <c r="A83" s="72">
        <v>78</v>
      </c>
      <c r="B83" s="73" t="s">
        <v>3005</v>
      </c>
      <c r="C83" s="74" t="s">
        <v>3006</v>
      </c>
      <c r="D83" s="67" t="s">
        <v>3007</v>
      </c>
      <c r="E83" s="75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</row>
    <row r="84" spans="1:17" ht="15.75" customHeight="1">
      <c r="A84" s="72">
        <v>79</v>
      </c>
      <c r="B84" s="73" t="s">
        <v>3008</v>
      </c>
      <c r="C84" s="74" t="s">
        <v>3009</v>
      </c>
      <c r="D84" s="67" t="s">
        <v>3010</v>
      </c>
      <c r="E84" s="75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</row>
    <row r="85" spans="1:17" ht="15.75" customHeight="1">
      <c r="A85" s="72">
        <v>80</v>
      </c>
      <c r="B85" s="73" t="s">
        <v>3011</v>
      </c>
      <c r="C85" s="74" t="s">
        <v>3012</v>
      </c>
      <c r="D85" s="67" t="s">
        <v>3013</v>
      </c>
      <c r="E85" s="75"/>
      <c r="F85" s="66"/>
      <c r="G85" s="76" t="s">
        <v>2785</v>
      </c>
      <c r="H85" s="76" t="s">
        <v>2785</v>
      </c>
      <c r="I85" s="66"/>
      <c r="J85" s="66"/>
      <c r="K85" s="66"/>
      <c r="L85" s="66"/>
      <c r="M85" s="66"/>
      <c r="N85" s="76" t="s">
        <v>2785</v>
      </c>
      <c r="O85" s="66"/>
      <c r="P85" s="66"/>
      <c r="Q85" s="66"/>
    </row>
    <row r="86" spans="1:17" ht="15.75" customHeight="1">
      <c r="A86" s="72">
        <v>81</v>
      </c>
      <c r="B86" s="73" t="s">
        <v>3014</v>
      </c>
      <c r="C86" s="74" t="s">
        <v>3015</v>
      </c>
      <c r="D86" s="67" t="s">
        <v>3016</v>
      </c>
      <c r="E86" s="75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</row>
    <row r="87" spans="1:17" ht="15.75" customHeight="1">
      <c r="A87" s="72">
        <v>82</v>
      </c>
      <c r="B87" s="73" t="s">
        <v>3017</v>
      </c>
      <c r="C87" s="74" t="s">
        <v>3018</v>
      </c>
      <c r="D87" s="67" t="s">
        <v>3019</v>
      </c>
      <c r="E87" s="75"/>
      <c r="F87" s="66"/>
      <c r="G87" s="66"/>
      <c r="H87" s="66"/>
      <c r="I87" s="66"/>
      <c r="J87" s="66" t="s">
        <v>2851</v>
      </c>
      <c r="K87" s="66" t="s">
        <v>2874</v>
      </c>
      <c r="L87" s="66" t="s">
        <v>2796</v>
      </c>
      <c r="M87" s="66"/>
      <c r="N87" s="66"/>
      <c r="O87" s="66"/>
      <c r="P87" s="66"/>
      <c r="Q87" s="66"/>
    </row>
    <row r="88" spans="1:17" ht="15.75" customHeight="1">
      <c r="A88" s="72">
        <v>83</v>
      </c>
      <c r="B88" s="73" t="s">
        <v>3020</v>
      </c>
      <c r="C88" s="74" t="s">
        <v>3021</v>
      </c>
      <c r="D88" s="67" t="s">
        <v>3022</v>
      </c>
      <c r="E88" s="75"/>
      <c r="F88" s="66"/>
      <c r="G88" s="76" t="s">
        <v>2785</v>
      </c>
      <c r="H88" s="76" t="s">
        <v>2785</v>
      </c>
      <c r="I88" s="66"/>
      <c r="J88" s="66"/>
      <c r="K88" s="66"/>
      <c r="L88" s="66"/>
      <c r="M88" s="66"/>
      <c r="N88" s="76" t="s">
        <v>2785</v>
      </c>
      <c r="O88" s="66"/>
      <c r="P88" s="66"/>
      <c r="Q88" s="66"/>
    </row>
    <row r="89" spans="1:17" ht="15.75" customHeight="1">
      <c r="A89" s="72">
        <v>84</v>
      </c>
      <c r="B89" s="73" t="s">
        <v>3023</v>
      </c>
      <c r="C89" s="74" t="s">
        <v>3024</v>
      </c>
      <c r="D89" s="67" t="s">
        <v>3025</v>
      </c>
      <c r="E89" s="75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</row>
    <row r="90" spans="1:17" ht="15.75" customHeight="1">
      <c r="A90" s="72">
        <v>85</v>
      </c>
      <c r="B90" s="73" t="s">
        <v>3026</v>
      </c>
      <c r="C90" s="74" t="s">
        <v>3027</v>
      </c>
      <c r="D90" s="67" t="s">
        <v>3028</v>
      </c>
      <c r="E90" s="75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</row>
    <row r="91" spans="1:17" ht="15.75" customHeight="1">
      <c r="A91" s="72">
        <v>86</v>
      </c>
      <c r="B91" s="73" t="s">
        <v>3029</v>
      </c>
      <c r="C91" s="74" t="s">
        <v>3030</v>
      </c>
      <c r="D91" s="67">
        <v>8978733559</v>
      </c>
      <c r="E91" s="75"/>
      <c r="F91" s="66"/>
      <c r="G91" s="76" t="s">
        <v>2785</v>
      </c>
      <c r="H91" s="76" t="s">
        <v>2785</v>
      </c>
      <c r="I91" s="66"/>
      <c r="J91" s="66" t="s">
        <v>3031</v>
      </c>
      <c r="K91" s="66" t="s">
        <v>3032</v>
      </c>
      <c r="L91" s="66"/>
      <c r="M91" s="66"/>
      <c r="N91" s="76" t="s">
        <v>2785</v>
      </c>
      <c r="O91" s="66"/>
      <c r="P91" s="66"/>
      <c r="Q91" s="66"/>
    </row>
    <row r="92" spans="1:17" ht="15.75" customHeight="1">
      <c r="A92" s="72">
        <v>87</v>
      </c>
      <c r="B92" s="73" t="s">
        <v>3033</v>
      </c>
      <c r="C92" s="74" t="s">
        <v>3034</v>
      </c>
      <c r="D92" s="67" t="s">
        <v>3035</v>
      </c>
      <c r="E92" s="75"/>
      <c r="F92" s="66"/>
      <c r="G92" s="76" t="s">
        <v>2785</v>
      </c>
      <c r="H92" s="76" t="s">
        <v>2785</v>
      </c>
      <c r="I92" s="66"/>
      <c r="J92" s="66"/>
      <c r="K92" s="66"/>
      <c r="L92" s="66"/>
      <c r="M92" s="66"/>
      <c r="N92" s="76" t="s">
        <v>2785</v>
      </c>
      <c r="O92" s="66"/>
      <c r="P92" s="66"/>
      <c r="Q92" s="66"/>
    </row>
    <row r="93" spans="1:17" ht="15.75" customHeight="1">
      <c r="A93" s="72">
        <v>88</v>
      </c>
      <c r="B93" s="73" t="s">
        <v>3036</v>
      </c>
      <c r="C93" s="74" t="s">
        <v>3037</v>
      </c>
      <c r="D93" s="67" t="s">
        <v>3038</v>
      </c>
      <c r="E93" s="75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</row>
    <row r="94" spans="1:17" ht="15.75" customHeight="1">
      <c r="A94" s="72">
        <v>89</v>
      </c>
      <c r="B94" s="73" t="s">
        <v>3039</v>
      </c>
      <c r="C94" s="74" t="s">
        <v>3040</v>
      </c>
      <c r="D94" s="67" t="s">
        <v>3041</v>
      </c>
      <c r="E94" s="75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</row>
    <row r="95" spans="1:17" ht="15.75" customHeight="1">
      <c r="A95" s="72">
        <v>90</v>
      </c>
      <c r="B95" s="73" t="s">
        <v>3042</v>
      </c>
      <c r="C95" s="74" t="s">
        <v>3043</v>
      </c>
      <c r="D95" s="67" t="s">
        <v>3044</v>
      </c>
      <c r="E95" s="75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</row>
    <row r="96" spans="1:17" ht="15.75" customHeight="1">
      <c r="A96" s="72">
        <v>91</v>
      </c>
      <c r="B96" s="73" t="s">
        <v>3045</v>
      </c>
      <c r="C96" s="74" t="s">
        <v>3046</v>
      </c>
      <c r="D96" s="67" t="s">
        <v>3047</v>
      </c>
      <c r="E96" s="75"/>
      <c r="F96" s="66"/>
      <c r="G96" s="66"/>
      <c r="H96" s="66"/>
      <c r="I96" s="66"/>
      <c r="J96" s="66" t="s">
        <v>2802</v>
      </c>
      <c r="K96" s="66"/>
      <c r="L96" s="66" t="s">
        <v>2796</v>
      </c>
      <c r="M96" s="66"/>
      <c r="N96" s="66"/>
      <c r="O96" s="66"/>
      <c r="P96" s="66"/>
      <c r="Q96" s="66"/>
    </row>
    <row r="97" spans="1:17" ht="15.75" customHeight="1">
      <c r="A97" s="72">
        <v>92</v>
      </c>
      <c r="B97" s="73" t="s">
        <v>3048</v>
      </c>
      <c r="C97" s="74" t="s">
        <v>3049</v>
      </c>
      <c r="D97" s="67" t="s">
        <v>3050</v>
      </c>
      <c r="E97" s="75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</row>
    <row r="98" spans="1:17" ht="15.75" customHeight="1">
      <c r="A98" s="72">
        <v>93</v>
      </c>
      <c r="B98" s="73" t="s">
        <v>3051</v>
      </c>
      <c r="C98" s="74" t="s">
        <v>3052</v>
      </c>
      <c r="D98" s="67"/>
      <c r="E98" s="75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</row>
    <row r="99" spans="1:17" ht="15.75" customHeight="1">
      <c r="A99" s="72">
        <v>94</v>
      </c>
      <c r="B99" s="73" t="s">
        <v>3053</v>
      </c>
      <c r="C99" s="74" t="s">
        <v>3054</v>
      </c>
      <c r="D99" s="67" t="s">
        <v>3055</v>
      </c>
      <c r="E99" s="75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</row>
    <row r="100" spans="1:17" ht="15.75" customHeight="1">
      <c r="A100" s="72">
        <v>95</v>
      </c>
      <c r="B100" s="73" t="s">
        <v>3056</v>
      </c>
      <c r="C100" s="74" t="s">
        <v>3057</v>
      </c>
      <c r="D100" s="67" t="s">
        <v>3058</v>
      </c>
      <c r="E100" s="75"/>
      <c r="F100" s="66"/>
      <c r="G100" s="76" t="s">
        <v>2785</v>
      </c>
      <c r="H100" s="76" t="s">
        <v>2785</v>
      </c>
      <c r="I100" s="66"/>
      <c r="J100" s="66"/>
      <c r="K100" s="66"/>
      <c r="L100" s="66"/>
      <c r="M100" s="66"/>
      <c r="N100" s="76" t="s">
        <v>2785</v>
      </c>
      <c r="O100" s="66"/>
      <c r="P100" s="66"/>
      <c r="Q100" s="66"/>
    </row>
    <row r="101" spans="1:17" ht="15.75" customHeight="1">
      <c r="A101" s="72">
        <v>96</v>
      </c>
      <c r="B101" s="73" t="s">
        <v>3059</v>
      </c>
      <c r="C101" s="74" t="s">
        <v>3060</v>
      </c>
      <c r="D101" s="67" t="s">
        <v>3061</v>
      </c>
      <c r="E101" s="75"/>
      <c r="F101" s="66"/>
      <c r="G101" s="76" t="s">
        <v>2785</v>
      </c>
      <c r="H101" s="76" t="s">
        <v>2785</v>
      </c>
      <c r="I101" s="66"/>
      <c r="J101" s="66"/>
      <c r="K101" s="66"/>
      <c r="L101" s="66"/>
      <c r="M101" s="66"/>
      <c r="N101" s="76" t="s">
        <v>2785</v>
      </c>
      <c r="O101" s="66"/>
      <c r="P101" s="66"/>
      <c r="Q101" s="66"/>
    </row>
    <row r="102" spans="1:17" ht="15.75" customHeight="1">
      <c r="A102" s="72">
        <v>97</v>
      </c>
      <c r="B102" s="73" t="s">
        <v>3062</v>
      </c>
      <c r="C102" s="74" t="s">
        <v>3063</v>
      </c>
      <c r="D102" s="67" t="s">
        <v>3064</v>
      </c>
      <c r="E102" s="75"/>
      <c r="F102" s="66"/>
      <c r="G102" s="76" t="s">
        <v>2785</v>
      </c>
      <c r="H102" s="76" t="s">
        <v>2785</v>
      </c>
      <c r="I102" s="66"/>
      <c r="J102" s="66"/>
      <c r="K102" s="66"/>
      <c r="L102" s="66"/>
      <c r="M102" s="66"/>
      <c r="N102" s="76" t="s">
        <v>2785</v>
      </c>
      <c r="O102" s="66"/>
      <c r="P102" s="66"/>
      <c r="Q102" s="66"/>
    </row>
    <row r="103" spans="1:17" ht="15.75" customHeight="1">
      <c r="A103" s="72">
        <v>98</v>
      </c>
      <c r="B103" s="73" t="s">
        <v>3065</v>
      </c>
      <c r="C103" s="74" t="s">
        <v>3066</v>
      </c>
      <c r="D103" s="67" t="s">
        <v>3067</v>
      </c>
      <c r="E103" s="75"/>
      <c r="F103" s="66"/>
      <c r="G103" s="66"/>
      <c r="H103" s="66"/>
      <c r="I103" s="66"/>
      <c r="J103" s="66" t="s">
        <v>2795</v>
      </c>
      <c r="K103" s="66" t="s">
        <v>3068</v>
      </c>
      <c r="L103" s="66" t="s">
        <v>2796</v>
      </c>
      <c r="M103" s="66"/>
      <c r="N103" s="66"/>
      <c r="O103" s="66"/>
      <c r="P103" s="66"/>
      <c r="Q103" s="66"/>
    </row>
    <row r="104" spans="1:17" ht="15.75" customHeight="1">
      <c r="A104" s="72">
        <v>99</v>
      </c>
      <c r="B104" s="73" t="s">
        <v>3069</v>
      </c>
      <c r="C104" s="74" t="s">
        <v>3070</v>
      </c>
      <c r="D104" s="67" t="s">
        <v>3071</v>
      </c>
      <c r="E104" s="75"/>
      <c r="F104" s="66"/>
      <c r="G104" s="76" t="s">
        <v>2785</v>
      </c>
      <c r="H104" s="76" t="s">
        <v>2785</v>
      </c>
      <c r="I104" s="66"/>
      <c r="J104" s="66"/>
      <c r="K104" s="66"/>
      <c r="L104" s="66"/>
      <c r="M104" s="66"/>
      <c r="N104" s="76" t="s">
        <v>2785</v>
      </c>
      <c r="O104" s="66"/>
      <c r="P104" s="66"/>
      <c r="Q104" s="66"/>
    </row>
    <row r="105" spans="1:17" ht="15.75" customHeight="1">
      <c r="A105" s="72">
        <v>100</v>
      </c>
      <c r="B105" s="73" t="s">
        <v>3072</v>
      </c>
      <c r="C105" s="74" t="s">
        <v>3073</v>
      </c>
      <c r="D105" s="67" t="s">
        <v>3074</v>
      </c>
      <c r="E105" s="75"/>
      <c r="F105" s="66"/>
      <c r="G105" s="76" t="s">
        <v>2785</v>
      </c>
      <c r="H105" s="76" t="s">
        <v>2785</v>
      </c>
      <c r="I105" s="66"/>
      <c r="J105" s="66"/>
      <c r="K105" s="66"/>
      <c r="L105" s="66"/>
      <c r="M105" s="66"/>
      <c r="N105" s="76" t="s">
        <v>2785</v>
      </c>
      <c r="O105" s="66"/>
      <c r="P105" s="66"/>
      <c r="Q105" s="66"/>
    </row>
    <row r="106" spans="1:17" ht="15.75" customHeight="1">
      <c r="A106" s="72">
        <v>101</v>
      </c>
      <c r="B106" s="73" t="s">
        <v>3075</v>
      </c>
      <c r="C106" s="74" t="s">
        <v>3076</v>
      </c>
      <c r="D106" s="67"/>
      <c r="E106" s="75"/>
      <c r="F106" s="66"/>
      <c r="G106" s="76" t="s">
        <v>2785</v>
      </c>
      <c r="H106" s="76" t="s">
        <v>2785</v>
      </c>
      <c r="I106" s="66"/>
      <c r="J106" s="66"/>
      <c r="K106" s="66"/>
      <c r="L106" s="66"/>
      <c r="M106" s="66"/>
      <c r="N106" s="76" t="s">
        <v>2785</v>
      </c>
      <c r="O106" s="66"/>
      <c r="P106" s="66"/>
      <c r="Q106" s="66"/>
    </row>
    <row r="107" spans="1:17" ht="15.75" customHeight="1">
      <c r="A107" s="72">
        <v>102</v>
      </c>
      <c r="B107" s="73" t="s">
        <v>3077</v>
      </c>
      <c r="C107" s="74" t="s">
        <v>3078</v>
      </c>
      <c r="D107" s="67" t="s">
        <v>3079</v>
      </c>
      <c r="E107" s="75"/>
      <c r="F107" s="66"/>
      <c r="G107" s="66"/>
      <c r="H107" s="66"/>
      <c r="I107" s="66"/>
      <c r="J107" s="66" t="s">
        <v>2802</v>
      </c>
      <c r="K107" s="66" t="s">
        <v>2874</v>
      </c>
      <c r="L107" s="66" t="s">
        <v>2796</v>
      </c>
      <c r="M107" s="66"/>
      <c r="N107" s="66"/>
      <c r="O107" s="66"/>
      <c r="P107" s="66"/>
      <c r="Q107" s="66"/>
    </row>
    <row r="108" spans="1:17" ht="15.75" customHeight="1">
      <c r="A108" s="72">
        <v>103</v>
      </c>
      <c r="B108" s="73" t="s">
        <v>3080</v>
      </c>
      <c r="C108" s="74" t="s">
        <v>3081</v>
      </c>
      <c r="D108" s="67" t="s">
        <v>3082</v>
      </c>
      <c r="E108" s="75"/>
      <c r="F108" s="66"/>
      <c r="G108" s="66"/>
      <c r="H108" s="66"/>
      <c r="I108" s="66"/>
      <c r="J108" s="66" t="s">
        <v>2802</v>
      </c>
      <c r="K108" s="66"/>
      <c r="L108" s="66" t="s">
        <v>2796</v>
      </c>
      <c r="M108" s="66"/>
      <c r="N108" s="66"/>
      <c r="O108" s="66"/>
      <c r="P108" s="66"/>
      <c r="Q108" s="66"/>
    </row>
    <row r="109" spans="1:17" ht="15.75" customHeight="1">
      <c r="A109" s="72">
        <v>104</v>
      </c>
      <c r="B109" s="78" t="s">
        <v>3083</v>
      </c>
      <c r="C109" s="8" t="s">
        <v>3084</v>
      </c>
      <c r="D109" s="66"/>
      <c r="E109" s="75"/>
      <c r="F109" s="66"/>
      <c r="G109" s="76" t="s">
        <v>2785</v>
      </c>
      <c r="H109" s="76" t="s">
        <v>2785</v>
      </c>
      <c r="I109" s="66"/>
      <c r="J109" s="66"/>
      <c r="K109" s="66"/>
      <c r="L109" s="66"/>
      <c r="M109" s="66"/>
      <c r="N109" s="76" t="s">
        <v>2785</v>
      </c>
      <c r="O109" s="66"/>
      <c r="P109" s="66"/>
      <c r="Q109" s="66"/>
    </row>
    <row r="110" spans="1:17" ht="15.75" customHeight="1">
      <c r="A110" s="72">
        <v>105</v>
      </c>
      <c r="B110" s="73" t="s">
        <v>3085</v>
      </c>
      <c r="C110" s="74" t="s">
        <v>3086</v>
      </c>
      <c r="D110" s="67" t="s">
        <v>3087</v>
      </c>
      <c r="E110" s="75"/>
      <c r="F110" s="66"/>
      <c r="G110" s="76" t="s">
        <v>2785</v>
      </c>
      <c r="H110" s="76" t="s">
        <v>2785</v>
      </c>
      <c r="I110" s="66"/>
      <c r="J110" s="66"/>
      <c r="K110" s="66"/>
      <c r="L110" s="66"/>
      <c r="M110" s="66"/>
      <c r="N110" s="76" t="s">
        <v>2785</v>
      </c>
      <c r="O110" s="66"/>
      <c r="P110" s="66"/>
      <c r="Q110" s="66"/>
    </row>
    <row r="111" spans="1:17" ht="15.75" customHeight="1">
      <c r="A111" s="72">
        <v>106</v>
      </c>
      <c r="B111" s="73" t="s">
        <v>3088</v>
      </c>
      <c r="C111" s="74" t="s">
        <v>3089</v>
      </c>
      <c r="D111" s="67" t="s">
        <v>3090</v>
      </c>
      <c r="E111" s="75"/>
      <c r="F111" s="66"/>
      <c r="G111" s="76" t="s">
        <v>2785</v>
      </c>
      <c r="H111" s="76" t="s">
        <v>2785</v>
      </c>
      <c r="I111" s="66"/>
      <c r="J111" s="66"/>
      <c r="K111" s="66"/>
      <c r="L111" s="66"/>
      <c r="M111" s="66"/>
      <c r="N111" s="76" t="s">
        <v>2785</v>
      </c>
      <c r="O111" s="66"/>
      <c r="P111" s="66"/>
      <c r="Q111" s="66"/>
    </row>
    <row r="112" spans="1:17" ht="15.75" customHeight="1">
      <c r="A112" s="72">
        <v>107</v>
      </c>
      <c r="B112" s="73" t="s">
        <v>3091</v>
      </c>
      <c r="C112" s="74" t="s">
        <v>3092</v>
      </c>
      <c r="D112" s="67" t="s">
        <v>3093</v>
      </c>
      <c r="E112" s="75"/>
      <c r="F112" s="66"/>
      <c r="G112" s="76" t="s">
        <v>2785</v>
      </c>
      <c r="H112" s="76" t="s">
        <v>2785</v>
      </c>
      <c r="I112" s="66"/>
      <c r="J112" s="66"/>
      <c r="K112" s="66"/>
      <c r="L112" s="66"/>
      <c r="M112" s="66"/>
      <c r="N112" s="76" t="s">
        <v>2785</v>
      </c>
      <c r="O112" s="66"/>
      <c r="P112" s="66"/>
      <c r="Q112" s="66"/>
    </row>
    <row r="113" spans="1:17" ht="15.75" customHeight="1">
      <c r="A113" s="72">
        <v>108</v>
      </c>
      <c r="B113" s="73" t="s">
        <v>3094</v>
      </c>
      <c r="C113" s="74" t="s">
        <v>3095</v>
      </c>
      <c r="D113" s="67" t="s">
        <v>3096</v>
      </c>
      <c r="E113" s="75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</row>
    <row r="114" spans="1:17" ht="15.75" customHeight="1">
      <c r="A114" s="72">
        <v>109</v>
      </c>
      <c r="B114" s="73" t="s">
        <v>3097</v>
      </c>
      <c r="C114" s="74" t="s">
        <v>3098</v>
      </c>
      <c r="D114" s="67" t="s">
        <v>3099</v>
      </c>
      <c r="E114" s="75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</row>
    <row r="115" spans="1:17" ht="15.75" customHeight="1">
      <c r="A115" s="72">
        <v>110</v>
      </c>
      <c r="B115" s="73" t="s">
        <v>3100</v>
      </c>
      <c r="C115" s="74" t="s">
        <v>3101</v>
      </c>
      <c r="D115" s="67" t="s">
        <v>3102</v>
      </c>
      <c r="E115" s="75"/>
      <c r="F115" s="66"/>
      <c r="G115" s="76" t="s">
        <v>2785</v>
      </c>
      <c r="H115" s="76" t="s">
        <v>2785</v>
      </c>
      <c r="I115" s="66"/>
      <c r="J115" s="66"/>
      <c r="K115" s="66"/>
      <c r="L115" s="66"/>
      <c r="M115" s="66"/>
      <c r="N115" s="76" t="s">
        <v>2785</v>
      </c>
      <c r="O115" s="66"/>
      <c r="P115" s="66"/>
      <c r="Q115" s="66"/>
    </row>
    <row r="116" spans="1:17" ht="15.75" customHeight="1">
      <c r="A116" s="72">
        <v>111</v>
      </c>
      <c r="B116" s="73" t="s">
        <v>3103</v>
      </c>
      <c r="C116" s="74" t="s">
        <v>3104</v>
      </c>
      <c r="D116" s="67" t="s">
        <v>3105</v>
      </c>
      <c r="E116" s="75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</row>
    <row r="117" spans="1:17" ht="15.75" customHeight="1">
      <c r="A117" s="72">
        <v>112</v>
      </c>
      <c r="B117" s="73" t="s">
        <v>3106</v>
      </c>
      <c r="C117" s="74" t="s">
        <v>3107</v>
      </c>
      <c r="D117" s="67"/>
      <c r="E117" s="75"/>
      <c r="F117" s="66"/>
      <c r="G117" s="76" t="s">
        <v>2785</v>
      </c>
      <c r="H117" s="76" t="s">
        <v>2785</v>
      </c>
      <c r="I117" s="66"/>
      <c r="J117" s="66"/>
      <c r="K117" s="66"/>
      <c r="L117" s="66"/>
      <c r="M117" s="66"/>
      <c r="N117" s="76" t="s">
        <v>2785</v>
      </c>
      <c r="O117" s="66"/>
      <c r="P117" s="66"/>
      <c r="Q117" s="66"/>
    </row>
    <row r="118" spans="1:17" ht="15.75" customHeight="1">
      <c r="A118" s="72">
        <v>113</v>
      </c>
      <c r="B118" s="73" t="s">
        <v>3108</v>
      </c>
      <c r="C118" s="74" t="s">
        <v>3109</v>
      </c>
      <c r="D118" s="67" t="s">
        <v>3110</v>
      </c>
      <c r="E118" s="75"/>
      <c r="F118" s="66"/>
      <c r="G118" s="76" t="s">
        <v>2785</v>
      </c>
      <c r="H118" s="76" t="s">
        <v>2785</v>
      </c>
      <c r="I118" s="66"/>
      <c r="J118" s="66"/>
      <c r="K118" s="66"/>
      <c r="L118" s="66"/>
      <c r="M118" s="66"/>
      <c r="N118" s="76" t="s">
        <v>2785</v>
      </c>
      <c r="O118" s="66"/>
      <c r="P118" s="66"/>
      <c r="Q118" s="66"/>
    </row>
    <row r="119" spans="1:17" ht="15.75" customHeight="1">
      <c r="A119" s="72">
        <v>114</v>
      </c>
      <c r="B119" s="73" t="s">
        <v>3111</v>
      </c>
      <c r="C119" s="80" t="s">
        <v>3112</v>
      </c>
      <c r="D119" s="67"/>
      <c r="E119" s="75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</row>
    <row r="120" spans="1:17" ht="15.75" customHeight="1">
      <c r="A120" s="72">
        <v>115</v>
      </c>
      <c r="B120" s="73" t="s">
        <v>3113</v>
      </c>
      <c r="C120" s="80" t="s">
        <v>3114</v>
      </c>
      <c r="D120" s="67" t="s">
        <v>3115</v>
      </c>
      <c r="E120" s="75"/>
      <c r="F120" s="66"/>
      <c r="G120" s="76" t="s">
        <v>2785</v>
      </c>
      <c r="H120" s="76" t="s">
        <v>2785</v>
      </c>
      <c r="I120" s="66"/>
      <c r="J120" s="66"/>
      <c r="K120" s="66"/>
      <c r="L120" s="66"/>
      <c r="M120" s="66"/>
      <c r="N120" s="76" t="s">
        <v>2785</v>
      </c>
      <c r="O120" s="66"/>
      <c r="P120" s="66"/>
      <c r="Q120" s="66"/>
    </row>
    <row r="121" spans="1:17" ht="15.75" customHeight="1">
      <c r="A121" s="72">
        <v>116</v>
      </c>
      <c r="B121" s="73" t="s">
        <v>3116</v>
      </c>
      <c r="C121" s="74" t="s">
        <v>3117</v>
      </c>
      <c r="D121" s="67" t="s">
        <v>3118</v>
      </c>
      <c r="E121" s="75"/>
      <c r="F121" s="66"/>
      <c r="G121" s="66"/>
      <c r="H121" s="66"/>
      <c r="I121" s="66"/>
      <c r="J121" s="66" t="s">
        <v>2802</v>
      </c>
      <c r="K121" s="66"/>
      <c r="L121" s="66" t="s">
        <v>2796</v>
      </c>
      <c r="M121" s="66"/>
      <c r="N121" s="66"/>
      <c r="O121" s="66"/>
      <c r="P121" s="66"/>
      <c r="Q121" s="66"/>
    </row>
    <row r="122" spans="1:17" ht="15.75" customHeight="1">
      <c r="A122" s="72">
        <v>117</v>
      </c>
      <c r="B122" s="78" t="s">
        <v>3119</v>
      </c>
      <c r="C122" s="8" t="s">
        <v>3120</v>
      </c>
      <c r="D122" s="66"/>
      <c r="E122" s="75"/>
      <c r="F122" s="66"/>
      <c r="G122" s="76" t="s">
        <v>2785</v>
      </c>
      <c r="H122" s="76" t="s">
        <v>2785</v>
      </c>
      <c r="I122" s="66"/>
      <c r="J122" s="66"/>
      <c r="K122" s="66"/>
      <c r="L122" s="66"/>
      <c r="M122" s="66"/>
      <c r="N122" s="76" t="s">
        <v>2785</v>
      </c>
      <c r="O122" s="66"/>
      <c r="P122" s="66"/>
      <c r="Q122" s="66"/>
    </row>
    <row r="123" spans="1:17" ht="15.75" customHeight="1">
      <c r="A123" s="72">
        <v>118</v>
      </c>
      <c r="B123" s="73" t="s">
        <v>3121</v>
      </c>
      <c r="C123" s="74" t="s">
        <v>3122</v>
      </c>
      <c r="D123" s="67" t="s">
        <v>3123</v>
      </c>
      <c r="E123" s="75"/>
      <c r="F123" s="66"/>
      <c r="G123" s="76" t="s">
        <v>2785</v>
      </c>
      <c r="H123" s="76" t="s">
        <v>2785</v>
      </c>
      <c r="I123" s="66"/>
      <c r="J123" s="66"/>
      <c r="K123" s="66"/>
      <c r="L123" s="66"/>
      <c r="M123" s="66"/>
      <c r="N123" s="76" t="s">
        <v>2785</v>
      </c>
      <c r="O123" s="66"/>
      <c r="P123" s="66"/>
      <c r="Q123" s="66"/>
    </row>
    <row r="124" spans="1:17" ht="15.75" customHeight="1">
      <c r="A124" s="72">
        <v>119</v>
      </c>
      <c r="B124" s="73" t="s">
        <v>3124</v>
      </c>
      <c r="C124" s="74" t="s">
        <v>3125</v>
      </c>
      <c r="D124" s="67" t="s">
        <v>3126</v>
      </c>
      <c r="E124" s="75"/>
      <c r="F124" s="66"/>
      <c r="G124" s="66"/>
      <c r="H124" s="66"/>
      <c r="I124" s="66"/>
      <c r="J124" s="66" t="s">
        <v>3127</v>
      </c>
      <c r="K124" s="66"/>
      <c r="L124" s="66" t="s">
        <v>3128</v>
      </c>
      <c r="M124" s="66"/>
      <c r="N124" s="66"/>
      <c r="O124" s="66"/>
      <c r="P124" s="66"/>
      <c r="Q124" s="66"/>
    </row>
    <row r="125" spans="1:17" ht="15.75" customHeight="1">
      <c r="A125" s="72">
        <v>120</v>
      </c>
      <c r="B125" s="73" t="s">
        <v>3129</v>
      </c>
      <c r="C125" s="74" t="s">
        <v>3130</v>
      </c>
      <c r="D125" s="67" t="s">
        <v>3131</v>
      </c>
      <c r="E125" s="75"/>
      <c r="F125" s="66"/>
      <c r="G125" s="76" t="s">
        <v>2785</v>
      </c>
      <c r="H125" s="76" t="s">
        <v>2785</v>
      </c>
      <c r="I125" s="66"/>
      <c r="J125" s="66"/>
      <c r="K125" s="66"/>
      <c r="L125" s="66"/>
      <c r="M125" s="66"/>
      <c r="N125" s="76" t="s">
        <v>2785</v>
      </c>
      <c r="O125" s="66"/>
      <c r="P125" s="66"/>
      <c r="Q125" s="66"/>
    </row>
    <row r="126" spans="1:17" ht="15.75" customHeight="1">
      <c r="A126" s="72">
        <v>121</v>
      </c>
      <c r="B126" s="73" t="s">
        <v>3132</v>
      </c>
      <c r="C126" s="74" t="s">
        <v>3133</v>
      </c>
      <c r="D126" s="67" t="s">
        <v>3134</v>
      </c>
      <c r="E126" s="75"/>
      <c r="F126" s="66"/>
      <c r="G126" s="76" t="s">
        <v>2785</v>
      </c>
      <c r="H126" s="76" t="s">
        <v>2785</v>
      </c>
      <c r="I126" s="66"/>
      <c r="J126" s="66"/>
      <c r="K126" s="66"/>
      <c r="L126" s="66"/>
      <c r="M126" s="66"/>
      <c r="N126" s="76" t="s">
        <v>2785</v>
      </c>
      <c r="O126" s="66"/>
      <c r="P126" s="66"/>
      <c r="Q126" s="66"/>
    </row>
    <row r="127" spans="1:17" ht="15.75" customHeight="1">
      <c r="A127" s="72">
        <v>122</v>
      </c>
      <c r="B127" s="78" t="s">
        <v>3135</v>
      </c>
      <c r="C127" s="8" t="s">
        <v>3136</v>
      </c>
      <c r="D127" s="66"/>
      <c r="E127" s="75"/>
      <c r="F127" s="66"/>
      <c r="G127" s="76" t="s">
        <v>2785</v>
      </c>
      <c r="H127" s="76" t="s">
        <v>2785</v>
      </c>
      <c r="I127" s="66"/>
      <c r="J127" s="66"/>
      <c r="K127" s="66"/>
      <c r="L127" s="66"/>
      <c r="M127" s="66"/>
      <c r="N127" s="76" t="s">
        <v>2785</v>
      </c>
      <c r="O127" s="66"/>
      <c r="P127" s="66"/>
      <c r="Q127" s="66"/>
    </row>
    <row r="128" spans="1:17" ht="15.75" customHeight="1">
      <c r="A128" s="72">
        <v>123</v>
      </c>
      <c r="B128" s="73" t="s">
        <v>3137</v>
      </c>
      <c r="C128" s="74" t="s">
        <v>3138</v>
      </c>
      <c r="D128" s="67" t="s">
        <v>3139</v>
      </c>
      <c r="E128" s="75" t="s">
        <v>3140</v>
      </c>
      <c r="F128" s="66"/>
      <c r="G128" s="66"/>
      <c r="H128" s="66"/>
      <c r="I128" s="66"/>
      <c r="J128" s="66" t="s">
        <v>2802</v>
      </c>
      <c r="K128" s="66" t="s">
        <v>2874</v>
      </c>
      <c r="L128" s="66" t="s">
        <v>2796</v>
      </c>
      <c r="M128" s="66"/>
      <c r="N128" s="66"/>
      <c r="O128" s="66"/>
      <c r="P128" s="66"/>
      <c r="Q128" s="66"/>
    </row>
    <row r="129" spans="1:17" ht="15.75" customHeight="1">
      <c r="A129" s="72">
        <v>124</v>
      </c>
      <c r="B129" s="73" t="s">
        <v>3141</v>
      </c>
      <c r="C129" s="74" t="s">
        <v>3142</v>
      </c>
      <c r="D129" s="67"/>
      <c r="E129" s="75"/>
      <c r="F129" s="66"/>
      <c r="G129" s="76" t="s">
        <v>2785</v>
      </c>
      <c r="H129" s="76" t="s">
        <v>2785</v>
      </c>
      <c r="I129" s="66"/>
      <c r="J129" s="66"/>
      <c r="K129" s="66"/>
      <c r="L129" s="66"/>
      <c r="M129" s="66"/>
      <c r="N129" s="76" t="s">
        <v>2785</v>
      </c>
      <c r="O129" s="66"/>
      <c r="P129" s="66"/>
      <c r="Q129" s="66"/>
    </row>
    <row r="130" spans="1:17" ht="15.75" customHeight="1">
      <c r="A130" s="72">
        <v>125</v>
      </c>
      <c r="B130" s="73" t="s">
        <v>3143</v>
      </c>
      <c r="C130" s="74" t="s">
        <v>3144</v>
      </c>
      <c r="D130" s="67" t="s">
        <v>3145</v>
      </c>
      <c r="E130" s="75"/>
      <c r="F130" s="66"/>
      <c r="G130" s="76" t="s">
        <v>2785</v>
      </c>
      <c r="H130" s="76" t="s">
        <v>2785</v>
      </c>
      <c r="I130" s="66"/>
      <c r="J130" s="66"/>
      <c r="K130" s="66"/>
      <c r="L130" s="66"/>
      <c r="M130" s="66"/>
      <c r="N130" s="76" t="s">
        <v>2785</v>
      </c>
      <c r="O130" s="66"/>
      <c r="P130" s="66"/>
      <c r="Q130" s="66"/>
    </row>
    <row r="131" spans="1:17" ht="15.75" customHeight="1">
      <c r="A131" s="72">
        <v>126</v>
      </c>
      <c r="B131" s="73" t="s">
        <v>3146</v>
      </c>
      <c r="C131" s="74" t="s">
        <v>3147</v>
      </c>
      <c r="D131" s="67"/>
      <c r="E131" s="75"/>
      <c r="F131" s="66"/>
      <c r="G131" s="76" t="s">
        <v>2785</v>
      </c>
      <c r="H131" s="76" t="s">
        <v>2785</v>
      </c>
      <c r="I131" s="66"/>
      <c r="J131" s="66"/>
      <c r="K131" s="66"/>
      <c r="L131" s="66"/>
      <c r="M131" s="66"/>
      <c r="N131" s="76" t="s">
        <v>2785</v>
      </c>
      <c r="O131" s="66"/>
      <c r="P131" s="66"/>
      <c r="Q131" s="66"/>
    </row>
    <row r="132" spans="1:17" ht="15.75" customHeight="1">
      <c r="A132" s="72">
        <v>127</v>
      </c>
      <c r="B132" s="73" t="s">
        <v>3148</v>
      </c>
      <c r="C132" s="74" t="s">
        <v>3149</v>
      </c>
      <c r="D132" s="67" t="s">
        <v>3150</v>
      </c>
      <c r="E132" s="75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</row>
    <row r="133" spans="1:17" ht="15.75" customHeight="1">
      <c r="A133" s="72">
        <v>128</v>
      </c>
      <c r="B133" s="73" t="s">
        <v>3151</v>
      </c>
      <c r="C133" s="74" t="s">
        <v>3152</v>
      </c>
      <c r="D133" s="67" t="s">
        <v>3153</v>
      </c>
      <c r="E133" s="75"/>
      <c r="F133" s="66"/>
      <c r="G133" s="66"/>
      <c r="H133" s="66"/>
      <c r="I133" s="66"/>
      <c r="J133" s="66" t="s">
        <v>2802</v>
      </c>
      <c r="K133" s="66" t="s">
        <v>3154</v>
      </c>
      <c r="L133" s="66" t="s">
        <v>2796</v>
      </c>
      <c r="M133" s="66"/>
      <c r="N133" s="66"/>
      <c r="O133" s="66"/>
      <c r="P133" s="66"/>
      <c r="Q133" s="66"/>
    </row>
    <row r="134" spans="1:17" ht="15.75" customHeight="1">
      <c r="A134" s="72">
        <v>129</v>
      </c>
      <c r="B134" s="73" t="s">
        <v>3155</v>
      </c>
      <c r="C134" s="74" t="s">
        <v>3156</v>
      </c>
      <c r="D134" s="67" t="s">
        <v>3157</v>
      </c>
      <c r="E134" s="75"/>
      <c r="F134" s="66"/>
      <c r="G134" s="76" t="s">
        <v>2785</v>
      </c>
      <c r="H134" s="76" t="s">
        <v>2785</v>
      </c>
      <c r="I134" s="66"/>
      <c r="J134" s="66"/>
      <c r="K134" s="66"/>
      <c r="L134" s="66"/>
      <c r="M134" s="66"/>
      <c r="N134" s="76" t="s">
        <v>2785</v>
      </c>
      <c r="O134" s="66"/>
      <c r="P134" s="66"/>
      <c r="Q134" s="66"/>
    </row>
    <row r="135" spans="1:17" ht="15.75" customHeight="1">
      <c r="A135" s="72">
        <v>131</v>
      </c>
      <c r="B135" s="73" t="s">
        <v>3158</v>
      </c>
      <c r="C135" s="80" t="s">
        <v>3159</v>
      </c>
      <c r="D135" s="67" t="s">
        <v>3160</v>
      </c>
      <c r="E135" s="75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</row>
    <row r="136" spans="1:17" ht="15.75" customHeight="1">
      <c r="A136" s="72">
        <v>132</v>
      </c>
      <c r="B136" s="78" t="s">
        <v>3161</v>
      </c>
      <c r="C136" s="8" t="s">
        <v>3162</v>
      </c>
      <c r="D136" s="66"/>
      <c r="E136" s="75"/>
      <c r="F136" s="66"/>
      <c r="G136" s="76" t="s">
        <v>2785</v>
      </c>
      <c r="H136" s="76" t="s">
        <v>2785</v>
      </c>
      <c r="I136" s="66"/>
      <c r="J136" s="66"/>
      <c r="K136" s="66"/>
      <c r="L136" s="66"/>
      <c r="M136" s="66"/>
      <c r="N136" s="76" t="s">
        <v>2785</v>
      </c>
      <c r="O136" s="66"/>
      <c r="P136" s="66"/>
      <c r="Q136" s="66"/>
    </row>
    <row r="137" spans="1:17" ht="15.75" customHeight="1">
      <c r="A137" s="72">
        <v>133</v>
      </c>
      <c r="B137" s="73" t="s">
        <v>3163</v>
      </c>
      <c r="C137" s="74" t="s">
        <v>3164</v>
      </c>
      <c r="D137" s="67"/>
      <c r="E137" s="75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</row>
    <row r="138" spans="1:17" ht="15.75" customHeight="1">
      <c r="A138" s="72">
        <v>134</v>
      </c>
      <c r="B138" s="73" t="s">
        <v>3165</v>
      </c>
      <c r="C138" s="74" t="s">
        <v>3166</v>
      </c>
      <c r="D138" s="67" t="s">
        <v>3167</v>
      </c>
      <c r="E138" s="75"/>
      <c r="F138" s="66"/>
      <c r="G138" s="76" t="s">
        <v>2785</v>
      </c>
      <c r="H138" s="76" t="s">
        <v>2785</v>
      </c>
      <c r="I138" s="66"/>
      <c r="J138" s="66" t="s">
        <v>3168</v>
      </c>
      <c r="K138" s="66" t="s">
        <v>2803</v>
      </c>
      <c r="L138" s="66" t="s">
        <v>2796</v>
      </c>
      <c r="M138" s="66"/>
      <c r="N138" s="76" t="s">
        <v>2785</v>
      </c>
      <c r="O138" s="66"/>
      <c r="P138" s="66"/>
      <c r="Q138" s="66"/>
    </row>
    <row r="139" spans="1:17" ht="15.75" customHeight="1">
      <c r="A139" s="72">
        <v>135</v>
      </c>
      <c r="B139" s="73" t="s">
        <v>3169</v>
      </c>
      <c r="C139" s="74" t="s">
        <v>3170</v>
      </c>
      <c r="D139" s="67"/>
      <c r="E139" s="75"/>
      <c r="F139" s="66"/>
      <c r="G139" s="76" t="s">
        <v>2785</v>
      </c>
      <c r="H139" s="76" t="s">
        <v>2785</v>
      </c>
      <c r="I139" s="66"/>
      <c r="J139" s="66"/>
      <c r="K139" s="66"/>
      <c r="L139" s="66"/>
      <c r="M139" s="66"/>
      <c r="N139" s="76" t="s">
        <v>2785</v>
      </c>
      <c r="O139" s="66"/>
      <c r="P139" s="66"/>
      <c r="Q139" s="66"/>
    </row>
    <row r="140" spans="1:17" ht="15.75" customHeight="1">
      <c r="A140" s="72">
        <v>136</v>
      </c>
      <c r="B140" s="73" t="s">
        <v>3171</v>
      </c>
      <c r="C140" s="74" t="s">
        <v>3172</v>
      </c>
      <c r="D140" s="67" t="s">
        <v>3173</v>
      </c>
      <c r="E140" s="75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</row>
    <row r="141" spans="1:17" ht="15.75" customHeight="1">
      <c r="A141" s="72">
        <v>137</v>
      </c>
      <c r="B141" s="73" t="s">
        <v>3174</v>
      </c>
      <c r="C141" s="74" t="s">
        <v>3175</v>
      </c>
      <c r="D141" s="67" t="s">
        <v>3176</v>
      </c>
      <c r="E141" s="75"/>
      <c r="F141" s="66"/>
      <c r="G141" s="76" t="s">
        <v>2785</v>
      </c>
      <c r="H141" s="76" t="s">
        <v>2785</v>
      </c>
      <c r="I141" s="66"/>
      <c r="J141" s="66"/>
      <c r="K141" s="66"/>
      <c r="L141" s="66"/>
      <c r="M141" s="66"/>
      <c r="N141" s="76" t="s">
        <v>2785</v>
      </c>
      <c r="O141" s="66"/>
      <c r="P141" s="66"/>
      <c r="Q141" s="66"/>
    </row>
    <row r="142" spans="1:17" ht="15.75" customHeight="1">
      <c r="A142" s="72">
        <v>138</v>
      </c>
      <c r="B142" s="73" t="s">
        <v>3177</v>
      </c>
      <c r="C142" s="74" t="s">
        <v>3178</v>
      </c>
      <c r="D142" s="67" t="s">
        <v>3179</v>
      </c>
      <c r="E142" s="75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</row>
    <row r="143" spans="1:17" ht="15.75" customHeight="1">
      <c r="A143" s="72">
        <v>139</v>
      </c>
      <c r="B143" s="73" t="s">
        <v>3180</v>
      </c>
      <c r="C143" s="74" t="s">
        <v>3181</v>
      </c>
      <c r="D143" s="67" t="s">
        <v>3182</v>
      </c>
      <c r="E143" s="75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</row>
    <row r="144" spans="1:17" ht="15.75" customHeight="1">
      <c r="A144" s="72">
        <v>140</v>
      </c>
      <c r="B144" s="73" t="s">
        <v>3183</v>
      </c>
      <c r="C144" s="74" t="s">
        <v>3184</v>
      </c>
      <c r="D144" s="67" t="s">
        <v>3185</v>
      </c>
      <c r="E144" s="75"/>
      <c r="F144" s="66"/>
      <c r="G144" s="76" t="s">
        <v>2785</v>
      </c>
      <c r="H144" s="76" t="s">
        <v>2785</v>
      </c>
      <c r="I144" s="66"/>
      <c r="J144" s="66"/>
      <c r="K144" s="66"/>
      <c r="L144" s="66"/>
      <c r="M144" s="66"/>
      <c r="N144" s="76" t="s">
        <v>2785</v>
      </c>
      <c r="O144" s="66"/>
      <c r="P144" s="66"/>
      <c r="Q144" s="66"/>
    </row>
    <row r="145" spans="1:17" ht="15.75" customHeight="1">
      <c r="A145" s="72">
        <v>141</v>
      </c>
      <c r="B145" s="73" t="s">
        <v>3186</v>
      </c>
      <c r="C145" s="74" t="s">
        <v>3187</v>
      </c>
      <c r="D145" s="67"/>
      <c r="E145" s="75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</row>
    <row r="146" spans="1:17" ht="15.75" customHeight="1">
      <c r="A146" s="72">
        <v>142</v>
      </c>
      <c r="B146" s="73" t="s">
        <v>3188</v>
      </c>
      <c r="C146" s="74" t="s">
        <v>3189</v>
      </c>
      <c r="D146" s="67" t="s">
        <v>3190</v>
      </c>
      <c r="E146" s="75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</row>
    <row r="147" spans="1:17" ht="15.75" customHeight="1">
      <c r="A147" s="72">
        <v>143</v>
      </c>
      <c r="B147" s="73" t="s">
        <v>3191</v>
      </c>
      <c r="C147" s="74" t="s">
        <v>3192</v>
      </c>
      <c r="D147" s="67"/>
      <c r="E147" s="75"/>
      <c r="F147" s="66"/>
      <c r="G147" s="76" t="s">
        <v>2785</v>
      </c>
      <c r="H147" s="76" t="s">
        <v>2785</v>
      </c>
      <c r="I147" s="66"/>
      <c r="J147" s="66"/>
      <c r="K147" s="66"/>
      <c r="L147" s="66"/>
      <c r="M147" s="66"/>
      <c r="N147" s="76" t="s">
        <v>2785</v>
      </c>
      <c r="O147" s="66"/>
      <c r="P147" s="66"/>
      <c r="Q147" s="66"/>
    </row>
    <row r="148" spans="1:17" ht="15.75" customHeight="1">
      <c r="A148" s="72">
        <v>144</v>
      </c>
      <c r="B148" s="73" t="s">
        <v>3193</v>
      </c>
      <c r="C148" s="74" t="s">
        <v>3194</v>
      </c>
      <c r="D148" s="67" t="s">
        <v>3195</v>
      </c>
      <c r="E148" s="75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</row>
    <row r="149" spans="1:17" ht="15.75" customHeight="1">
      <c r="A149" s="72">
        <v>145</v>
      </c>
      <c r="B149" s="73" t="s">
        <v>3196</v>
      </c>
      <c r="C149" s="74" t="s">
        <v>3197</v>
      </c>
      <c r="D149" s="67" t="s">
        <v>3198</v>
      </c>
      <c r="E149" s="75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</row>
    <row r="150" spans="1:17" ht="15.75" customHeight="1">
      <c r="A150" s="81">
        <v>146</v>
      </c>
      <c r="B150" s="73" t="s">
        <v>3199</v>
      </c>
      <c r="C150" s="74" t="s">
        <v>3200</v>
      </c>
      <c r="D150" s="67"/>
      <c r="E150" s="66"/>
      <c r="F150" s="66"/>
      <c r="G150" s="66"/>
      <c r="H150" s="66"/>
      <c r="I150" s="66"/>
      <c r="J150" s="66" t="s">
        <v>2802</v>
      </c>
      <c r="K150" s="66"/>
      <c r="L150" s="66" t="s">
        <v>2796</v>
      </c>
      <c r="M150" s="66"/>
      <c r="N150" s="66"/>
      <c r="O150" s="66"/>
      <c r="P150" s="66"/>
      <c r="Q150" s="66"/>
    </row>
    <row r="151" spans="1:17" ht="15.75" customHeight="1">
      <c r="A151" s="81">
        <v>147</v>
      </c>
      <c r="B151" s="73" t="s">
        <v>3201</v>
      </c>
      <c r="C151" s="74" t="s">
        <v>3202</v>
      </c>
      <c r="D151" s="67" t="s">
        <v>3203</v>
      </c>
      <c r="E151" s="66"/>
      <c r="F151" s="66"/>
      <c r="G151" s="76" t="s">
        <v>2785</v>
      </c>
      <c r="H151" s="76" t="s">
        <v>2785</v>
      </c>
      <c r="I151" s="66"/>
      <c r="J151" s="66" t="s">
        <v>2802</v>
      </c>
      <c r="K151" s="66"/>
      <c r="L151" s="66" t="s">
        <v>2796</v>
      </c>
      <c r="M151" s="66"/>
      <c r="N151" s="76" t="s">
        <v>2785</v>
      </c>
      <c r="O151" s="66"/>
      <c r="P151" s="66"/>
      <c r="Q151" s="66"/>
    </row>
    <row r="152" spans="1:17" ht="15.75" customHeight="1">
      <c r="A152" s="81">
        <v>148</v>
      </c>
      <c r="B152" s="73" t="s">
        <v>3204</v>
      </c>
      <c r="C152" s="74" t="s">
        <v>3205</v>
      </c>
      <c r="D152" s="67" t="s">
        <v>3206</v>
      </c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</row>
    <row r="153" spans="1:17" ht="15.75" customHeight="1">
      <c r="A153" s="81">
        <v>149</v>
      </c>
      <c r="B153" s="73" t="s">
        <v>3207</v>
      </c>
      <c r="C153" s="74" t="s">
        <v>3208</v>
      </c>
      <c r="D153" s="67" t="s">
        <v>3209</v>
      </c>
      <c r="E153" s="66"/>
      <c r="F153" s="66"/>
      <c r="G153" s="66"/>
      <c r="H153" s="66"/>
      <c r="I153" s="66"/>
      <c r="J153" s="66" t="s">
        <v>2851</v>
      </c>
      <c r="K153" s="66"/>
      <c r="L153" s="66" t="s">
        <v>2796</v>
      </c>
      <c r="M153" s="66"/>
      <c r="N153" s="66"/>
      <c r="O153" s="66"/>
      <c r="P153" s="66"/>
      <c r="Q153" s="66"/>
    </row>
    <row r="154" spans="1:17" ht="15.75" customHeight="1">
      <c r="A154" s="81">
        <v>150</v>
      </c>
      <c r="B154" s="73" t="s">
        <v>3210</v>
      </c>
      <c r="C154" s="74" t="s">
        <v>3211</v>
      </c>
      <c r="D154" s="67" t="s">
        <v>3212</v>
      </c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</row>
    <row r="155" spans="1:17" ht="15.75" customHeight="1">
      <c r="A155" s="81">
        <v>151</v>
      </c>
      <c r="B155" s="73" t="s">
        <v>3213</v>
      </c>
      <c r="C155" s="74" t="s">
        <v>3214</v>
      </c>
      <c r="D155" s="67" t="s">
        <v>3215</v>
      </c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</row>
    <row r="156" spans="1:17" ht="15.75" customHeight="1">
      <c r="A156" s="81">
        <v>152</v>
      </c>
      <c r="B156" s="73" t="s">
        <v>3216</v>
      </c>
      <c r="C156" s="74" t="s">
        <v>3217</v>
      </c>
      <c r="D156" s="67" t="s">
        <v>3218</v>
      </c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</row>
    <row r="157" spans="1:17" ht="15.75" customHeight="1"/>
    <row r="158" spans="1:17" ht="15.75" customHeight="1"/>
    <row r="159" spans="1:17" ht="15.75" customHeight="1"/>
    <row r="160" spans="1:17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J4:L4"/>
    <mergeCell ref="M4:P4"/>
    <mergeCell ref="Q4:Q5"/>
    <mergeCell ref="A4:A5"/>
    <mergeCell ref="B4:B5"/>
    <mergeCell ref="C4:C5"/>
    <mergeCell ref="D4:D5"/>
    <mergeCell ref="E4:I4"/>
  </mergeCells>
  <pageMargins left="0.7" right="0.7" top="0.75" bottom="0.75" header="0" footer="0"/>
  <pageSetup scale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000"/>
  <sheetViews>
    <sheetView workbookViewId="0">
      <selection sqref="A1:A2"/>
    </sheetView>
  </sheetViews>
  <sheetFormatPr defaultColWidth="14.44140625" defaultRowHeight="15" customHeight="1"/>
  <cols>
    <col min="1" max="1" width="8.5546875" customWidth="1"/>
    <col min="2" max="2" width="12.44140625" customWidth="1"/>
    <col min="3" max="3" width="23.6640625" customWidth="1"/>
    <col min="4" max="4" width="16" customWidth="1"/>
    <col min="5" max="17" width="8.5546875" customWidth="1"/>
    <col min="18" max="26" width="8.6640625" customWidth="1"/>
  </cols>
  <sheetData>
    <row r="1" spans="1:24" ht="15" customHeight="1">
      <c r="A1" s="287" t="s">
        <v>2751</v>
      </c>
      <c r="B1" s="287" t="s">
        <v>2752</v>
      </c>
      <c r="C1" s="287" t="s">
        <v>2753</v>
      </c>
      <c r="D1" s="287" t="s">
        <v>2754</v>
      </c>
      <c r="E1" s="282" t="s">
        <v>2755</v>
      </c>
      <c r="F1" s="283"/>
      <c r="G1" s="283"/>
      <c r="H1" s="283"/>
      <c r="I1" s="284"/>
      <c r="J1" s="282" t="s">
        <v>2756</v>
      </c>
      <c r="K1" s="283"/>
      <c r="L1" s="284"/>
      <c r="M1" s="282" t="s">
        <v>2757</v>
      </c>
      <c r="N1" s="283"/>
      <c r="O1" s="283"/>
      <c r="P1" s="284"/>
      <c r="Q1" s="285" t="s">
        <v>2758</v>
      </c>
    </row>
    <row r="2" spans="1:24" ht="43.2">
      <c r="A2" s="286"/>
      <c r="B2" s="286"/>
      <c r="C2" s="286"/>
      <c r="D2" s="286"/>
      <c r="E2" s="70" t="s">
        <v>2759</v>
      </c>
      <c r="F2" s="69" t="s">
        <v>2760</v>
      </c>
      <c r="G2" s="70" t="s">
        <v>2761</v>
      </c>
      <c r="H2" s="70" t="s">
        <v>2762</v>
      </c>
      <c r="I2" s="71" t="s">
        <v>2763</v>
      </c>
      <c r="J2" s="71" t="s">
        <v>2764</v>
      </c>
      <c r="K2" s="70" t="s">
        <v>2765</v>
      </c>
      <c r="L2" s="70" t="s">
        <v>2766</v>
      </c>
      <c r="M2" s="70" t="s">
        <v>2767</v>
      </c>
      <c r="N2" s="70" t="s">
        <v>2768</v>
      </c>
      <c r="O2" s="71" t="s">
        <v>2769</v>
      </c>
      <c r="P2" s="70" t="s">
        <v>2765</v>
      </c>
      <c r="Q2" s="286"/>
    </row>
    <row r="3" spans="1:24" ht="14.4">
      <c r="A3" s="72">
        <v>1</v>
      </c>
      <c r="B3" s="82" t="s">
        <v>3219</v>
      </c>
      <c r="C3" s="83" t="s">
        <v>3220</v>
      </c>
      <c r="D3" s="84"/>
      <c r="E3" s="85"/>
      <c r="F3" s="86"/>
      <c r="G3" s="87" t="s">
        <v>2785</v>
      </c>
      <c r="H3" s="87" t="s">
        <v>2785</v>
      </c>
      <c r="I3" s="86"/>
      <c r="J3" s="86"/>
      <c r="K3" s="86"/>
      <c r="L3" s="86"/>
      <c r="M3" s="86"/>
      <c r="N3" s="87" t="s">
        <v>2785</v>
      </c>
      <c r="O3" s="86"/>
      <c r="P3" s="86"/>
      <c r="Q3" s="86"/>
    </row>
    <row r="4" spans="1:24" ht="14.4">
      <c r="A4" s="72">
        <v>2</v>
      </c>
      <c r="B4" s="82" t="s">
        <v>3221</v>
      </c>
      <c r="C4" s="83" t="s">
        <v>3222</v>
      </c>
      <c r="D4" s="84" t="s">
        <v>3223</v>
      </c>
      <c r="E4" s="85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</row>
    <row r="5" spans="1:24" ht="28.8">
      <c r="A5" s="72">
        <v>3</v>
      </c>
      <c r="B5" s="82" t="s">
        <v>3224</v>
      </c>
      <c r="C5" s="83" t="s">
        <v>3225</v>
      </c>
      <c r="D5" s="84" t="s">
        <v>3226</v>
      </c>
      <c r="E5" s="85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</row>
    <row r="6" spans="1:24" ht="28.8">
      <c r="A6" s="72">
        <v>4</v>
      </c>
      <c r="B6" s="82" t="s">
        <v>3227</v>
      </c>
      <c r="C6" s="83" t="s">
        <v>3228</v>
      </c>
      <c r="D6" s="84" t="s">
        <v>3229</v>
      </c>
      <c r="E6" s="85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</row>
    <row r="7" spans="1:24" ht="14.4">
      <c r="A7" s="72">
        <v>5</v>
      </c>
      <c r="B7" s="82" t="s">
        <v>3230</v>
      </c>
      <c r="C7" s="83" t="s">
        <v>3231</v>
      </c>
      <c r="D7" s="84" t="s">
        <v>3232</v>
      </c>
      <c r="E7" s="85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X7" s="19" t="s">
        <v>3233</v>
      </c>
    </row>
    <row r="8" spans="1:24" ht="28.8">
      <c r="A8" s="72">
        <v>6</v>
      </c>
      <c r="B8" s="82" t="s">
        <v>3234</v>
      </c>
      <c r="C8" s="83" t="s">
        <v>3235</v>
      </c>
      <c r="D8" s="84" t="s">
        <v>3236</v>
      </c>
      <c r="E8" s="85"/>
      <c r="F8" s="86"/>
      <c r="G8" s="87" t="s">
        <v>2785</v>
      </c>
      <c r="H8" s="87" t="s">
        <v>2785</v>
      </c>
      <c r="I8" s="86"/>
      <c r="J8" s="86"/>
      <c r="K8" s="86"/>
      <c r="L8" s="86"/>
      <c r="M8" s="86"/>
      <c r="N8" s="87" t="s">
        <v>2785</v>
      </c>
      <c r="O8" s="86"/>
      <c r="P8" s="86"/>
      <c r="Q8" s="86"/>
    </row>
    <row r="9" spans="1:24" ht="14.4">
      <c r="A9" s="72">
        <v>7</v>
      </c>
      <c r="B9" s="82" t="s">
        <v>3237</v>
      </c>
      <c r="C9" s="83" t="s">
        <v>3238</v>
      </c>
      <c r="D9" s="84"/>
      <c r="E9" s="85"/>
      <c r="F9" s="86"/>
      <c r="G9" s="87" t="s">
        <v>2785</v>
      </c>
      <c r="H9" s="87" t="s">
        <v>2785</v>
      </c>
      <c r="I9" s="86"/>
      <c r="J9" s="86"/>
      <c r="K9" s="86"/>
      <c r="L9" s="86"/>
      <c r="M9" s="86"/>
      <c r="N9" s="87" t="s">
        <v>2785</v>
      </c>
      <c r="O9" s="86"/>
      <c r="P9" s="86"/>
      <c r="Q9" s="86"/>
    </row>
    <row r="10" spans="1:24" ht="28.8">
      <c r="A10" s="72">
        <v>8</v>
      </c>
      <c r="B10" s="82" t="s">
        <v>3239</v>
      </c>
      <c r="C10" s="83" t="s">
        <v>3240</v>
      </c>
      <c r="D10" s="84" t="s">
        <v>3241</v>
      </c>
      <c r="E10" s="85"/>
      <c r="F10" s="86"/>
      <c r="G10" s="87" t="s">
        <v>2785</v>
      </c>
      <c r="H10" s="87" t="s">
        <v>2785</v>
      </c>
      <c r="I10" s="86"/>
      <c r="J10" s="86"/>
      <c r="K10" s="86"/>
      <c r="L10" s="86"/>
      <c r="M10" s="86"/>
      <c r="N10" s="87" t="s">
        <v>2785</v>
      </c>
      <c r="O10" s="86"/>
      <c r="P10" s="86"/>
      <c r="Q10" s="86"/>
    </row>
    <row r="11" spans="1:24" ht="14.4">
      <c r="A11" s="72">
        <v>9</v>
      </c>
      <c r="B11" s="82" t="s">
        <v>3242</v>
      </c>
      <c r="C11" s="83" t="s">
        <v>3243</v>
      </c>
      <c r="D11" s="84" t="s">
        <v>3244</v>
      </c>
      <c r="E11" s="85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</row>
    <row r="12" spans="1:24" ht="14.4">
      <c r="A12" s="72">
        <v>10</v>
      </c>
      <c r="B12" s="82" t="s">
        <v>3245</v>
      </c>
      <c r="C12" s="83" t="s">
        <v>3246</v>
      </c>
      <c r="D12" s="84" t="s">
        <v>3247</v>
      </c>
      <c r="E12" s="85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</row>
    <row r="13" spans="1:24" ht="28.8">
      <c r="A13" s="72">
        <v>11</v>
      </c>
      <c r="B13" s="82" t="s">
        <v>3248</v>
      </c>
      <c r="C13" s="83" t="s">
        <v>3249</v>
      </c>
      <c r="D13" s="84" t="s">
        <v>3250</v>
      </c>
      <c r="E13" s="85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</row>
    <row r="14" spans="1:24" ht="14.4">
      <c r="A14" s="72">
        <v>12</v>
      </c>
      <c r="B14" s="82" t="s">
        <v>3251</v>
      </c>
      <c r="C14" s="83" t="s">
        <v>3252</v>
      </c>
      <c r="D14" s="84" t="s">
        <v>3253</v>
      </c>
      <c r="E14" s="85"/>
      <c r="F14" s="86"/>
      <c r="G14" s="87" t="s">
        <v>2785</v>
      </c>
      <c r="H14" s="87" t="s">
        <v>2785</v>
      </c>
      <c r="I14" s="86"/>
      <c r="J14" s="86"/>
      <c r="K14" s="86"/>
      <c r="L14" s="86"/>
      <c r="M14" s="86"/>
      <c r="N14" s="87" t="s">
        <v>2785</v>
      </c>
      <c r="O14" s="86"/>
      <c r="P14" s="86"/>
      <c r="Q14" s="86"/>
    </row>
    <row r="15" spans="1:24" ht="14.4">
      <c r="A15" s="72">
        <v>13</v>
      </c>
      <c r="B15" s="82" t="s">
        <v>3254</v>
      </c>
      <c r="C15" s="83" t="s">
        <v>3255</v>
      </c>
      <c r="D15" s="84" t="s">
        <v>3256</v>
      </c>
      <c r="E15" s="85"/>
      <c r="F15" s="86"/>
      <c r="G15" s="87"/>
      <c r="H15" s="87"/>
      <c r="I15" s="86"/>
      <c r="J15" s="86"/>
      <c r="K15" s="86"/>
      <c r="L15" s="86"/>
      <c r="M15" s="86"/>
      <c r="N15" s="87"/>
      <c r="O15" s="86"/>
      <c r="P15" s="86"/>
      <c r="Q15" s="86"/>
    </row>
    <row r="16" spans="1:24" ht="14.4">
      <c r="A16" s="72">
        <v>14</v>
      </c>
      <c r="B16" s="82" t="s">
        <v>3257</v>
      </c>
      <c r="C16" s="83" t="s">
        <v>3258</v>
      </c>
      <c r="D16" s="84" t="s">
        <v>3259</v>
      </c>
      <c r="E16" s="85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</row>
    <row r="17" spans="1:17" ht="14.4">
      <c r="A17" s="72">
        <v>15</v>
      </c>
      <c r="B17" s="82" t="s">
        <v>3260</v>
      </c>
      <c r="C17" s="83" t="s">
        <v>3261</v>
      </c>
      <c r="D17" s="84" t="s">
        <v>3262</v>
      </c>
      <c r="E17" s="85"/>
      <c r="F17" s="86"/>
      <c r="G17" s="87" t="s">
        <v>2785</v>
      </c>
      <c r="H17" s="87" t="s">
        <v>2785</v>
      </c>
      <c r="I17" s="86"/>
      <c r="J17" s="86"/>
      <c r="K17" s="86"/>
      <c r="L17" s="86"/>
      <c r="M17" s="86"/>
      <c r="N17" s="87" t="s">
        <v>2785</v>
      </c>
      <c r="O17" s="86"/>
      <c r="P17" s="86"/>
      <c r="Q17" s="86"/>
    </row>
    <row r="18" spans="1:17" ht="28.8">
      <c r="A18" s="72">
        <v>16</v>
      </c>
      <c r="B18" s="82" t="s">
        <v>3263</v>
      </c>
      <c r="C18" s="83" t="s">
        <v>3264</v>
      </c>
      <c r="D18" s="84" t="s">
        <v>3265</v>
      </c>
      <c r="E18" s="85"/>
      <c r="F18" s="86"/>
      <c r="G18" s="86"/>
      <c r="H18" s="86"/>
      <c r="I18" s="86"/>
      <c r="J18" s="86" t="s">
        <v>3266</v>
      </c>
      <c r="K18" s="86" t="s">
        <v>2803</v>
      </c>
      <c r="L18" s="86" t="s">
        <v>3267</v>
      </c>
      <c r="M18" s="86"/>
      <c r="N18" s="86"/>
      <c r="O18" s="86"/>
      <c r="P18" s="86"/>
      <c r="Q18" s="86" t="s">
        <v>3268</v>
      </c>
    </row>
    <row r="19" spans="1:17" ht="14.4">
      <c r="A19" s="72">
        <v>17</v>
      </c>
      <c r="B19" s="82" t="s">
        <v>3269</v>
      </c>
      <c r="C19" s="83" t="s">
        <v>3270</v>
      </c>
      <c r="D19" s="84"/>
      <c r="E19" s="85"/>
      <c r="F19" s="86"/>
      <c r="G19" s="87" t="s">
        <v>2785</v>
      </c>
      <c r="H19" s="87" t="s">
        <v>2785</v>
      </c>
      <c r="I19" s="86"/>
      <c r="J19" s="86"/>
      <c r="K19" s="86"/>
      <c r="L19" s="86"/>
      <c r="M19" s="86"/>
      <c r="N19" s="87" t="s">
        <v>2785</v>
      </c>
      <c r="O19" s="86"/>
      <c r="P19" s="86"/>
      <c r="Q19" s="86"/>
    </row>
    <row r="20" spans="1:17" ht="14.4">
      <c r="A20" s="72">
        <v>18</v>
      </c>
      <c r="B20" s="82" t="s">
        <v>3271</v>
      </c>
      <c r="C20" s="83" t="s">
        <v>3272</v>
      </c>
      <c r="D20" s="84"/>
      <c r="E20" s="85"/>
      <c r="F20" s="86"/>
      <c r="G20" s="87" t="s">
        <v>2785</v>
      </c>
      <c r="H20" s="87" t="s">
        <v>2785</v>
      </c>
      <c r="I20" s="86"/>
      <c r="J20" s="86"/>
      <c r="K20" s="86"/>
      <c r="L20" s="86"/>
      <c r="M20" s="86"/>
      <c r="N20" s="87" t="s">
        <v>2785</v>
      </c>
      <c r="O20" s="86"/>
      <c r="P20" s="86"/>
      <c r="Q20" s="86"/>
    </row>
    <row r="21" spans="1:17" ht="15.75" customHeight="1">
      <c r="A21" s="72">
        <v>19</v>
      </c>
      <c r="B21" s="82" t="s">
        <v>3273</v>
      </c>
      <c r="C21" s="83" t="s">
        <v>3274</v>
      </c>
      <c r="D21" s="84" t="s">
        <v>3275</v>
      </c>
      <c r="E21" s="85"/>
      <c r="F21" s="86"/>
      <c r="G21" s="86"/>
      <c r="H21" s="86"/>
      <c r="I21" s="86"/>
      <c r="J21" s="86" t="s">
        <v>3276</v>
      </c>
      <c r="K21" s="86" t="s">
        <v>3277</v>
      </c>
      <c r="L21" s="86" t="s">
        <v>2796</v>
      </c>
      <c r="M21" s="86"/>
      <c r="N21" s="86"/>
      <c r="O21" s="86"/>
      <c r="P21" s="86"/>
      <c r="Q21" s="86" t="s">
        <v>3268</v>
      </c>
    </row>
    <row r="22" spans="1:17" ht="15.75" customHeight="1">
      <c r="A22" s="72">
        <v>20</v>
      </c>
      <c r="B22" s="82" t="s">
        <v>3278</v>
      </c>
      <c r="C22" s="83" t="s">
        <v>3279</v>
      </c>
      <c r="D22" s="84" t="s">
        <v>3280</v>
      </c>
      <c r="E22" s="85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</row>
    <row r="23" spans="1:17" ht="15.75" customHeight="1">
      <c r="A23" s="72">
        <v>21</v>
      </c>
      <c r="B23" s="82" t="s">
        <v>3281</v>
      </c>
      <c r="C23" s="83" t="s">
        <v>3282</v>
      </c>
      <c r="D23" s="84" t="s">
        <v>3283</v>
      </c>
      <c r="E23" s="85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</row>
    <row r="24" spans="1:17" ht="15.75" customHeight="1">
      <c r="A24" s="72">
        <v>22</v>
      </c>
      <c r="B24" s="82" t="s">
        <v>3284</v>
      </c>
      <c r="C24" s="83" t="s">
        <v>3285</v>
      </c>
      <c r="D24" s="84" t="s">
        <v>3286</v>
      </c>
      <c r="E24" s="85"/>
      <c r="F24" s="86"/>
      <c r="G24" s="87" t="s">
        <v>2785</v>
      </c>
      <c r="H24" s="87" t="s">
        <v>2785</v>
      </c>
      <c r="I24" s="86"/>
      <c r="J24" s="86"/>
      <c r="K24" s="86"/>
      <c r="L24" s="86"/>
      <c r="M24" s="86"/>
      <c r="N24" s="87" t="s">
        <v>2785</v>
      </c>
      <c r="O24" s="86"/>
      <c r="P24" s="86"/>
      <c r="Q24" s="86"/>
    </row>
    <row r="25" spans="1:17" ht="15.75" customHeight="1">
      <c r="A25" s="72">
        <v>23</v>
      </c>
      <c r="B25" s="82" t="s">
        <v>3287</v>
      </c>
      <c r="C25" s="83" t="s">
        <v>3288</v>
      </c>
      <c r="D25" s="84" t="s">
        <v>3289</v>
      </c>
      <c r="E25" s="85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</row>
    <row r="26" spans="1:17" ht="15.75" customHeight="1">
      <c r="A26" s="72">
        <v>24</v>
      </c>
      <c r="B26" s="82" t="s">
        <v>3290</v>
      </c>
      <c r="C26" s="83" t="s">
        <v>3291</v>
      </c>
      <c r="D26" s="84" t="s">
        <v>3292</v>
      </c>
      <c r="E26" s="85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</row>
    <row r="27" spans="1:17" ht="15.75" customHeight="1">
      <c r="A27" s="72">
        <v>25</v>
      </c>
      <c r="B27" s="82" t="s">
        <v>3293</v>
      </c>
      <c r="C27" s="83" t="s">
        <v>3294</v>
      </c>
      <c r="D27" s="84" t="s">
        <v>3295</v>
      </c>
      <c r="E27" s="85"/>
      <c r="F27" s="86"/>
      <c r="G27" s="87" t="s">
        <v>2785</v>
      </c>
      <c r="H27" s="87" t="s">
        <v>2785</v>
      </c>
      <c r="I27" s="86"/>
      <c r="J27" s="86"/>
      <c r="K27" s="86"/>
      <c r="L27" s="86"/>
      <c r="M27" s="86"/>
      <c r="N27" s="87" t="s">
        <v>2785</v>
      </c>
      <c r="O27" s="86"/>
      <c r="P27" s="86"/>
      <c r="Q27" s="86"/>
    </row>
    <row r="28" spans="1:17" ht="15.75" customHeight="1">
      <c r="A28" s="72">
        <v>26</v>
      </c>
      <c r="B28" s="82" t="s">
        <v>3296</v>
      </c>
      <c r="C28" s="83" t="s">
        <v>3297</v>
      </c>
      <c r="D28" s="84" t="s">
        <v>3298</v>
      </c>
      <c r="E28" s="85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5.75" customHeight="1">
      <c r="A29" s="72">
        <v>27</v>
      </c>
      <c r="B29" s="82" t="s">
        <v>3299</v>
      </c>
      <c r="C29" s="83" t="s">
        <v>3300</v>
      </c>
      <c r="D29" s="84" t="s">
        <v>3301</v>
      </c>
      <c r="E29" s="85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</row>
    <row r="30" spans="1:17" ht="15.75" customHeight="1">
      <c r="A30" s="72">
        <v>28</v>
      </c>
      <c r="B30" s="88" t="s">
        <v>3302</v>
      </c>
      <c r="C30" s="88" t="s">
        <v>3303</v>
      </c>
      <c r="D30" s="89"/>
      <c r="E30" s="85"/>
      <c r="F30" s="86"/>
      <c r="G30" s="86"/>
      <c r="H30" s="86"/>
      <c r="I30" s="86"/>
      <c r="J30" s="86" t="s">
        <v>3304</v>
      </c>
      <c r="K30" s="86" t="s">
        <v>3305</v>
      </c>
      <c r="L30" s="86" t="s">
        <v>3306</v>
      </c>
      <c r="M30" s="86"/>
      <c r="N30" s="86"/>
      <c r="O30" s="86"/>
      <c r="P30" s="86"/>
      <c r="Q30" s="86" t="s">
        <v>3268</v>
      </c>
    </row>
    <row r="31" spans="1:17" ht="15.75" customHeight="1">
      <c r="A31" s="72">
        <v>29</v>
      </c>
      <c r="B31" s="82" t="s">
        <v>3307</v>
      </c>
      <c r="C31" s="83" t="s">
        <v>3308</v>
      </c>
      <c r="D31" s="84" t="s">
        <v>3309</v>
      </c>
      <c r="E31" s="85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</row>
    <row r="32" spans="1:17" ht="15.75" customHeight="1">
      <c r="A32" s="72">
        <v>30</v>
      </c>
      <c r="B32" s="82" t="s">
        <v>3310</v>
      </c>
      <c r="C32" s="83" t="s">
        <v>3311</v>
      </c>
      <c r="D32" s="84" t="s">
        <v>3312</v>
      </c>
      <c r="E32" s="85"/>
      <c r="F32" s="86"/>
      <c r="G32" s="86"/>
      <c r="H32" s="86"/>
      <c r="I32" s="86"/>
      <c r="J32" s="86" t="s">
        <v>2802</v>
      </c>
      <c r="K32" s="86" t="s">
        <v>2803</v>
      </c>
      <c r="L32" s="86" t="s">
        <v>3313</v>
      </c>
      <c r="M32" s="86"/>
      <c r="N32" s="86"/>
      <c r="O32" s="86"/>
      <c r="P32" s="86"/>
      <c r="Q32" s="86" t="s">
        <v>3268</v>
      </c>
    </row>
    <row r="33" spans="1:17" ht="15.75" customHeight="1">
      <c r="A33" s="72">
        <v>31</v>
      </c>
      <c r="B33" s="82" t="s">
        <v>3314</v>
      </c>
      <c r="C33" s="83" t="s">
        <v>3315</v>
      </c>
      <c r="D33" s="84" t="s">
        <v>3316</v>
      </c>
      <c r="E33" s="85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</row>
    <row r="34" spans="1:17" ht="15.75" customHeight="1">
      <c r="A34" s="72">
        <v>32</v>
      </c>
      <c r="B34" s="82" t="s">
        <v>3317</v>
      </c>
      <c r="C34" s="83" t="s">
        <v>3318</v>
      </c>
      <c r="D34" s="84"/>
      <c r="E34" s="85"/>
      <c r="F34" s="86"/>
      <c r="G34" s="87" t="s">
        <v>2785</v>
      </c>
      <c r="H34" s="87" t="s">
        <v>2785</v>
      </c>
      <c r="I34" s="86"/>
      <c r="J34" s="86"/>
      <c r="K34" s="86"/>
      <c r="L34" s="86"/>
      <c r="M34" s="86"/>
      <c r="N34" s="87" t="s">
        <v>2785</v>
      </c>
      <c r="O34" s="86"/>
      <c r="P34" s="86"/>
      <c r="Q34" s="86"/>
    </row>
    <row r="35" spans="1:17" ht="15.75" customHeight="1">
      <c r="A35" s="72">
        <v>33</v>
      </c>
      <c r="B35" s="82" t="s">
        <v>3319</v>
      </c>
      <c r="C35" s="83" t="s">
        <v>3320</v>
      </c>
      <c r="D35" s="84" t="s">
        <v>3321</v>
      </c>
      <c r="E35" s="85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</row>
    <row r="36" spans="1:17" ht="15.75" customHeight="1">
      <c r="A36" s="72">
        <v>34</v>
      </c>
      <c r="B36" s="82" t="s">
        <v>3322</v>
      </c>
      <c r="C36" s="83" t="s">
        <v>3323</v>
      </c>
      <c r="D36" s="84" t="s">
        <v>3324</v>
      </c>
      <c r="E36" s="85"/>
      <c r="F36" s="86"/>
      <c r="G36" s="87" t="s">
        <v>2785</v>
      </c>
      <c r="H36" s="87" t="s">
        <v>2785</v>
      </c>
      <c r="I36" s="86"/>
      <c r="J36" s="86"/>
      <c r="K36" s="86"/>
      <c r="L36" s="86"/>
      <c r="M36" s="86"/>
      <c r="N36" s="87" t="s">
        <v>2785</v>
      </c>
      <c r="O36" s="86"/>
      <c r="P36" s="86"/>
      <c r="Q36" s="86"/>
    </row>
    <row r="37" spans="1:17" ht="15.75" customHeight="1">
      <c r="A37" s="72">
        <v>35</v>
      </c>
      <c r="B37" s="82" t="s">
        <v>3325</v>
      </c>
      <c r="C37" s="83" t="s">
        <v>3326</v>
      </c>
      <c r="D37" s="84" t="s">
        <v>3327</v>
      </c>
      <c r="E37" s="85"/>
      <c r="F37" s="86"/>
      <c r="G37" s="87" t="s">
        <v>2785</v>
      </c>
      <c r="H37" s="87" t="s">
        <v>2785</v>
      </c>
      <c r="I37" s="86"/>
      <c r="J37" s="86"/>
      <c r="K37" s="86"/>
      <c r="L37" s="86"/>
      <c r="M37" s="86"/>
      <c r="N37" s="87" t="s">
        <v>2785</v>
      </c>
      <c r="O37" s="86"/>
      <c r="P37" s="86"/>
      <c r="Q37" s="86"/>
    </row>
    <row r="38" spans="1:17" ht="15.75" customHeight="1">
      <c r="A38" s="72">
        <v>36</v>
      </c>
      <c r="B38" s="82" t="s">
        <v>3328</v>
      </c>
      <c r="C38" s="83" t="s">
        <v>3329</v>
      </c>
      <c r="D38" s="84" t="s">
        <v>3330</v>
      </c>
      <c r="E38" s="85"/>
      <c r="F38" s="86"/>
      <c r="G38" s="86"/>
      <c r="H38" s="86"/>
      <c r="I38" s="86"/>
      <c r="J38" s="86" t="s">
        <v>2802</v>
      </c>
      <c r="K38" s="86" t="s">
        <v>2803</v>
      </c>
      <c r="L38" s="86" t="s">
        <v>3313</v>
      </c>
      <c r="M38" s="86"/>
      <c r="N38" s="86"/>
      <c r="O38" s="86"/>
      <c r="P38" s="86"/>
      <c r="Q38" s="86" t="s">
        <v>3331</v>
      </c>
    </row>
    <row r="39" spans="1:17" ht="15.75" customHeight="1">
      <c r="A39" s="72">
        <v>37</v>
      </c>
      <c r="B39" s="82" t="s">
        <v>3332</v>
      </c>
      <c r="C39" s="83" t="s">
        <v>3333</v>
      </c>
      <c r="D39" s="84" t="s">
        <v>3334</v>
      </c>
      <c r="E39" s="85"/>
      <c r="F39" s="86"/>
      <c r="G39" s="87" t="s">
        <v>2785</v>
      </c>
      <c r="H39" s="87" t="s">
        <v>2785</v>
      </c>
      <c r="I39" s="86"/>
      <c r="J39" s="86" t="s">
        <v>3304</v>
      </c>
      <c r="K39" s="86" t="s">
        <v>3335</v>
      </c>
      <c r="L39" s="86" t="s">
        <v>3336</v>
      </c>
      <c r="M39" s="86"/>
      <c r="N39" s="87" t="s">
        <v>2785</v>
      </c>
      <c r="O39" s="86"/>
      <c r="P39" s="86"/>
      <c r="Q39" s="86" t="s">
        <v>3268</v>
      </c>
    </row>
    <row r="40" spans="1:17" ht="15.75" customHeight="1">
      <c r="A40" s="72">
        <v>38</v>
      </c>
      <c r="B40" s="82" t="s">
        <v>3337</v>
      </c>
      <c r="C40" s="83" t="s">
        <v>3338</v>
      </c>
      <c r="D40" s="84" t="s">
        <v>3339</v>
      </c>
      <c r="E40" s="85"/>
      <c r="F40" s="86"/>
      <c r="G40" s="86"/>
      <c r="H40" s="86"/>
      <c r="I40" s="86"/>
      <c r="J40" s="86" t="s">
        <v>3304</v>
      </c>
      <c r="K40" s="86" t="s">
        <v>3335</v>
      </c>
      <c r="L40" s="86" t="s">
        <v>3336</v>
      </c>
      <c r="M40" s="86"/>
      <c r="N40" s="86"/>
      <c r="O40" s="86"/>
      <c r="P40" s="86"/>
      <c r="Q40" s="86" t="s">
        <v>3268</v>
      </c>
    </row>
    <row r="41" spans="1:17" ht="15.75" customHeight="1">
      <c r="A41" s="72">
        <v>39</v>
      </c>
      <c r="B41" s="82" t="s">
        <v>3340</v>
      </c>
      <c r="C41" s="83" t="s">
        <v>3341</v>
      </c>
      <c r="D41" s="84" t="s">
        <v>3342</v>
      </c>
      <c r="E41" s="85"/>
      <c r="F41" s="86"/>
      <c r="G41" s="86"/>
      <c r="H41" s="86"/>
      <c r="I41" s="86"/>
      <c r="J41" s="86" t="s">
        <v>2802</v>
      </c>
      <c r="K41" s="86" t="s">
        <v>3343</v>
      </c>
      <c r="L41" s="86" t="s">
        <v>3313</v>
      </c>
      <c r="M41" s="86"/>
      <c r="N41" s="86"/>
      <c r="O41" s="86"/>
      <c r="P41" s="86"/>
      <c r="Q41" s="86" t="s">
        <v>3268</v>
      </c>
    </row>
    <row r="42" spans="1:17" ht="15.75" customHeight="1">
      <c r="A42" s="72">
        <v>40</v>
      </c>
      <c r="B42" s="82" t="s">
        <v>3344</v>
      </c>
      <c r="C42" s="83" t="s">
        <v>3345</v>
      </c>
      <c r="D42" s="84" t="s">
        <v>3346</v>
      </c>
      <c r="E42" s="85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</row>
    <row r="43" spans="1:17" ht="15.75" customHeight="1">
      <c r="A43" s="72">
        <v>41</v>
      </c>
      <c r="B43" s="82" t="s">
        <v>3347</v>
      </c>
      <c r="C43" s="83" t="s">
        <v>3348</v>
      </c>
      <c r="D43" s="84" t="s">
        <v>3349</v>
      </c>
      <c r="E43" s="85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</row>
    <row r="44" spans="1:17" ht="15.75" customHeight="1">
      <c r="A44" s="72">
        <v>42</v>
      </c>
      <c r="B44" s="82" t="s">
        <v>3350</v>
      </c>
      <c r="C44" s="83" t="s">
        <v>3351</v>
      </c>
      <c r="D44" s="84"/>
      <c r="E44" s="85"/>
      <c r="F44" s="86"/>
      <c r="G44" s="87" t="s">
        <v>2785</v>
      </c>
      <c r="H44" s="87" t="s">
        <v>2785</v>
      </c>
      <c r="I44" s="86"/>
      <c r="J44" s="86"/>
      <c r="K44" s="86"/>
      <c r="L44" s="86"/>
      <c r="M44" s="86"/>
      <c r="N44" s="87" t="s">
        <v>2785</v>
      </c>
      <c r="O44" s="86"/>
      <c r="P44" s="86"/>
      <c r="Q44" s="86"/>
    </row>
    <row r="45" spans="1:17" ht="15.75" customHeight="1">
      <c r="A45" s="72">
        <v>43</v>
      </c>
      <c r="B45" s="82" t="s">
        <v>3352</v>
      </c>
      <c r="C45" s="83" t="s">
        <v>3353</v>
      </c>
      <c r="D45" s="84" t="s">
        <v>3354</v>
      </c>
      <c r="E45" s="85"/>
      <c r="F45" s="86" t="s">
        <v>3355</v>
      </c>
      <c r="G45" s="87" t="s">
        <v>2785</v>
      </c>
      <c r="H45" s="87" t="s">
        <v>2785</v>
      </c>
      <c r="I45" s="86"/>
      <c r="J45" s="86" t="s">
        <v>3356</v>
      </c>
      <c r="K45" s="86" t="s">
        <v>3357</v>
      </c>
      <c r="L45" s="86" t="s">
        <v>3358</v>
      </c>
      <c r="M45" s="86"/>
      <c r="N45" s="87" t="s">
        <v>2785</v>
      </c>
      <c r="O45" s="86"/>
      <c r="P45" s="86"/>
      <c r="Q45" s="86"/>
    </row>
    <row r="46" spans="1:17" ht="15.75" customHeight="1">
      <c r="A46" s="72">
        <v>44</v>
      </c>
      <c r="B46" s="82" t="s">
        <v>3359</v>
      </c>
      <c r="C46" s="83" t="s">
        <v>3360</v>
      </c>
      <c r="D46" s="84" t="s">
        <v>3361</v>
      </c>
      <c r="E46" s="85"/>
      <c r="F46" s="86"/>
      <c r="G46" s="87" t="s">
        <v>2785</v>
      </c>
      <c r="H46" s="87" t="s">
        <v>2785</v>
      </c>
      <c r="I46" s="86"/>
      <c r="J46" s="86"/>
      <c r="K46" s="86"/>
      <c r="L46" s="86"/>
      <c r="M46" s="86"/>
      <c r="N46" s="87" t="s">
        <v>2785</v>
      </c>
      <c r="O46" s="86"/>
      <c r="P46" s="86"/>
      <c r="Q46" s="86"/>
    </row>
    <row r="47" spans="1:17" ht="15.75" customHeight="1">
      <c r="A47" s="72">
        <v>45</v>
      </c>
      <c r="B47" s="82" t="s">
        <v>3362</v>
      </c>
      <c r="C47" s="83" t="s">
        <v>3363</v>
      </c>
      <c r="D47" s="84"/>
      <c r="E47" s="85"/>
      <c r="F47" s="86"/>
      <c r="G47" s="87" t="s">
        <v>2785</v>
      </c>
      <c r="H47" s="87" t="s">
        <v>2785</v>
      </c>
      <c r="I47" s="86"/>
      <c r="J47" s="86" t="s">
        <v>3304</v>
      </c>
      <c r="K47" s="86" t="s">
        <v>3335</v>
      </c>
      <c r="L47" s="86" t="s">
        <v>3336</v>
      </c>
      <c r="M47" s="86"/>
      <c r="N47" s="87" t="s">
        <v>2785</v>
      </c>
      <c r="O47" s="86"/>
      <c r="P47" s="86"/>
      <c r="Q47" s="86" t="s">
        <v>3268</v>
      </c>
    </row>
    <row r="48" spans="1:17" ht="15.75" customHeight="1">
      <c r="A48" s="72">
        <v>46</v>
      </c>
      <c r="B48" s="82" t="s">
        <v>3364</v>
      </c>
      <c r="C48" s="83" t="s">
        <v>3365</v>
      </c>
      <c r="D48" s="84" t="s">
        <v>3366</v>
      </c>
      <c r="E48" s="85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</row>
    <row r="49" spans="1:17" ht="15.75" customHeight="1">
      <c r="A49" s="72">
        <v>47</v>
      </c>
      <c r="B49" s="82" t="s">
        <v>3367</v>
      </c>
      <c r="C49" s="83" t="s">
        <v>3368</v>
      </c>
      <c r="D49" s="84" t="s">
        <v>3369</v>
      </c>
      <c r="E49" s="85"/>
      <c r="F49" s="86"/>
      <c r="G49" s="87" t="s">
        <v>2785</v>
      </c>
      <c r="H49" s="87" t="s">
        <v>2785</v>
      </c>
      <c r="I49" s="86"/>
      <c r="J49" s="86"/>
      <c r="K49" s="86"/>
      <c r="L49" s="86"/>
      <c r="M49" s="86"/>
      <c r="N49" s="87" t="s">
        <v>2785</v>
      </c>
      <c r="O49" s="86"/>
      <c r="P49" s="86"/>
      <c r="Q49" s="86"/>
    </row>
    <row r="50" spans="1:17" ht="15.75" customHeight="1">
      <c r="A50" s="72">
        <v>48</v>
      </c>
      <c r="B50" s="82" t="s">
        <v>3370</v>
      </c>
      <c r="C50" s="83" t="s">
        <v>3371</v>
      </c>
      <c r="D50" s="84" t="s">
        <v>3372</v>
      </c>
      <c r="E50" s="85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</row>
    <row r="51" spans="1:17" ht="15.75" customHeight="1">
      <c r="A51" s="72">
        <v>49</v>
      </c>
      <c r="B51" s="82" t="s">
        <v>3373</v>
      </c>
      <c r="C51" s="83" t="s">
        <v>3374</v>
      </c>
      <c r="D51" s="84" t="s">
        <v>3375</v>
      </c>
      <c r="E51" s="85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</row>
    <row r="52" spans="1:17" ht="15.75" customHeight="1">
      <c r="A52" s="72">
        <v>50</v>
      </c>
      <c r="B52" s="82" t="s">
        <v>3376</v>
      </c>
      <c r="C52" s="83" t="s">
        <v>3377</v>
      </c>
      <c r="D52" s="84" t="s">
        <v>3378</v>
      </c>
      <c r="E52" s="85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</row>
    <row r="53" spans="1:17" ht="15.75" customHeight="1">
      <c r="A53" s="72">
        <v>51</v>
      </c>
      <c r="B53" s="82" t="s">
        <v>3379</v>
      </c>
      <c r="C53" s="83" t="s">
        <v>3380</v>
      </c>
      <c r="D53" s="84" t="s">
        <v>3381</v>
      </c>
      <c r="E53" s="85"/>
      <c r="F53" s="86"/>
      <c r="G53" s="87" t="s">
        <v>2785</v>
      </c>
      <c r="H53" s="87" t="s">
        <v>2785</v>
      </c>
      <c r="I53" s="86"/>
      <c r="J53" s="86"/>
      <c r="K53" s="86"/>
      <c r="L53" s="86"/>
      <c r="M53" s="86"/>
      <c r="N53" s="87" t="s">
        <v>2785</v>
      </c>
      <c r="O53" s="86"/>
      <c r="P53" s="86"/>
      <c r="Q53" s="86"/>
    </row>
    <row r="54" spans="1:17" ht="15.75" customHeight="1">
      <c r="A54" s="72">
        <v>52</v>
      </c>
      <c r="B54" s="82" t="s">
        <v>3382</v>
      </c>
      <c r="C54" s="83" t="s">
        <v>3383</v>
      </c>
      <c r="D54" s="84" t="s">
        <v>3384</v>
      </c>
      <c r="E54" s="85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</row>
    <row r="55" spans="1:17" ht="15.75" customHeight="1">
      <c r="A55" s="72">
        <v>53</v>
      </c>
      <c r="B55" s="82" t="s">
        <v>3385</v>
      </c>
      <c r="C55" s="83" t="s">
        <v>3386</v>
      </c>
      <c r="D55" s="84" t="s">
        <v>3387</v>
      </c>
      <c r="E55" s="85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</row>
    <row r="56" spans="1:17" ht="15.75" customHeight="1">
      <c r="A56" s="72">
        <v>54</v>
      </c>
      <c r="B56" s="82" t="s">
        <v>3388</v>
      </c>
      <c r="C56" s="83" t="s">
        <v>3389</v>
      </c>
      <c r="D56" s="84" t="s">
        <v>3390</v>
      </c>
      <c r="E56" s="85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</row>
    <row r="57" spans="1:17" ht="15.75" customHeight="1">
      <c r="A57" s="72">
        <v>55</v>
      </c>
      <c r="B57" s="82" t="s">
        <v>3391</v>
      </c>
      <c r="C57" s="83" t="s">
        <v>3392</v>
      </c>
      <c r="D57" s="84" t="s">
        <v>3393</v>
      </c>
      <c r="E57" s="85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</row>
    <row r="58" spans="1:17" ht="15.75" customHeight="1">
      <c r="A58" s="72">
        <v>56</v>
      </c>
      <c r="B58" s="82" t="s">
        <v>3394</v>
      </c>
      <c r="C58" s="83" t="s">
        <v>3395</v>
      </c>
      <c r="D58" s="84"/>
      <c r="E58" s="85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</row>
    <row r="59" spans="1:17" ht="15.75" customHeight="1">
      <c r="A59" s="72">
        <v>57</v>
      </c>
      <c r="B59" s="82" t="s">
        <v>3396</v>
      </c>
      <c r="C59" s="83" t="s">
        <v>3397</v>
      </c>
      <c r="D59" s="84"/>
      <c r="E59" s="85"/>
      <c r="F59" s="86"/>
      <c r="G59" s="86"/>
      <c r="H59" s="86"/>
      <c r="I59" s="86"/>
      <c r="J59" s="86" t="s">
        <v>3304</v>
      </c>
      <c r="K59" s="86" t="s">
        <v>3305</v>
      </c>
      <c r="L59" s="86" t="s">
        <v>3336</v>
      </c>
      <c r="M59" s="86"/>
      <c r="N59" s="86"/>
      <c r="O59" s="86"/>
      <c r="P59" s="86"/>
      <c r="Q59" s="86" t="s">
        <v>3268</v>
      </c>
    </row>
    <row r="60" spans="1:17" ht="15.75" customHeight="1">
      <c r="A60" s="72">
        <v>58</v>
      </c>
      <c r="B60" s="82" t="s">
        <v>3398</v>
      </c>
      <c r="C60" s="83" t="s">
        <v>3399</v>
      </c>
      <c r="D60" s="84" t="s">
        <v>3400</v>
      </c>
      <c r="E60" s="85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</row>
    <row r="61" spans="1:17" ht="15.75" customHeight="1">
      <c r="A61" s="72">
        <v>59</v>
      </c>
      <c r="B61" s="82" t="s">
        <v>3401</v>
      </c>
      <c r="C61" s="83" t="s">
        <v>3402</v>
      </c>
      <c r="D61" s="84" t="s">
        <v>3403</v>
      </c>
      <c r="E61" s="85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</row>
    <row r="62" spans="1:17" ht="15.75" customHeight="1">
      <c r="A62" s="72">
        <v>60</v>
      </c>
      <c r="B62" s="82" t="s">
        <v>3404</v>
      </c>
      <c r="C62" s="83" t="s">
        <v>3405</v>
      </c>
      <c r="D62" s="84" t="s">
        <v>3406</v>
      </c>
      <c r="E62" s="85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</row>
    <row r="63" spans="1:17" ht="15.75" customHeight="1">
      <c r="A63" s="72">
        <v>61</v>
      </c>
      <c r="B63" s="82" t="s">
        <v>3407</v>
      </c>
      <c r="C63" s="83" t="s">
        <v>3408</v>
      </c>
      <c r="D63" s="84" t="s">
        <v>3409</v>
      </c>
      <c r="E63" s="85"/>
      <c r="F63" s="86"/>
      <c r="G63" s="86"/>
      <c r="H63" s="86"/>
      <c r="I63" s="86"/>
      <c r="J63" s="86" t="s">
        <v>3410</v>
      </c>
      <c r="K63" s="86" t="s">
        <v>2803</v>
      </c>
      <c r="L63" s="86" t="s">
        <v>3411</v>
      </c>
      <c r="M63" s="86"/>
      <c r="N63" s="86"/>
      <c r="O63" s="86"/>
      <c r="P63" s="86"/>
      <c r="Q63" s="86" t="s">
        <v>3331</v>
      </c>
    </row>
    <row r="64" spans="1:17" ht="15.75" customHeight="1">
      <c r="A64" s="72">
        <v>62</v>
      </c>
      <c r="B64" s="82" t="s">
        <v>3412</v>
      </c>
      <c r="C64" s="83" t="s">
        <v>3413</v>
      </c>
      <c r="D64" s="84" t="s">
        <v>3414</v>
      </c>
      <c r="E64" s="85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</row>
    <row r="65" spans="1:17" ht="15.75" customHeight="1">
      <c r="A65" s="72">
        <v>63</v>
      </c>
      <c r="B65" s="82" t="s">
        <v>3415</v>
      </c>
      <c r="C65" s="83" t="s">
        <v>3416</v>
      </c>
      <c r="D65" s="84" t="s">
        <v>3417</v>
      </c>
      <c r="E65" s="85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</row>
    <row r="66" spans="1:17" ht="15.75" customHeight="1">
      <c r="A66" s="72">
        <v>64</v>
      </c>
      <c r="B66" s="82" t="s">
        <v>3418</v>
      </c>
      <c r="C66" s="83" t="s">
        <v>3419</v>
      </c>
      <c r="D66" s="84" t="s">
        <v>3420</v>
      </c>
      <c r="E66" s="85"/>
      <c r="F66" s="86"/>
      <c r="G66" s="87" t="s">
        <v>2785</v>
      </c>
      <c r="H66" s="87" t="s">
        <v>2785</v>
      </c>
      <c r="I66" s="86"/>
      <c r="J66" s="86"/>
      <c r="K66" s="86"/>
      <c r="L66" s="86"/>
      <c r="M66" s="86"/>
      <c r="N66" s="87" t="s">
        <v>2785</v>
      </c>
      <c r="O66" s="86"/>
      <c r="P66" s="86"/>
      <c r="Q66" s="86"/>
    </row>
    <row r="67" spans="1:17" ht="15.75" customHeight="1">
      <c r="A67" s="72">
        <v>65</v>
      </c>
      <c r="B67" s="82" t="s">
        <v>3421</v>
      </c>
      <c r="C67" s="83" t="s">
        <v>3422</v>
      </c>
      <c r="D67" s="84" t="s">
        <v>3423</v>
      </c>
      <c r="E67" s="85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</row>
    <row r="68" spans="1:17" ht="15.75" customHeight="1">
      <c r="A68" s="72">
        <v>66</v>
      </c>
      <c r="B68" s="82" t="s">
        <v>3424</v>
      </c>
      <c r="C68" s="83" t="s">
        <v>3425</v>
      </c>
      <c r="D68" s="84" t="s">
        <v>3426</v>
      </c>
      <c r="E68" s="85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</row>
    <row r="69" spans="1:17" ht="15.75" customHeight="1">
      <c r="A69" s="72">
        <v>67</v>
      </c>
      <c r="B69" s="82" t="s">
        <v>3427</v>
      </c>
      <c r="C69" s="83" t="s">
        <v>3428</v>
      </c>
      <c r="D69" s="84" t="s">
        <v>3429</v>
      </c>
      <c r="E69" s="85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</row>
    <row r="70" spans="1:17" ht="15.75" customHeight="1">
      <c r="A70" s="72">
        <v>68</v>
      </c>
      <c r="B70" s="82" t="s">
        <v>3430</v>
      </c>
      <c r="C70" s="83" t="s">
        <v>3431</v>
      </c>
      <c r="D70" s="84" t="s">
        <v>3432</v>
      </c>
      <c r="E70" s="85"/>
      <c r="F70" s="86"/>
      <c r="G70" s="87" t="s">
        <v>2785</v>
      </c>
      <c r="H70" s="87" t="s">
        <v>2785</v>
      </c>
      <c r="I70" s="86"/>
      <c r="J70" s="86" t="s">
        <v>2802</v>
      </c>
      <c r="K70" s="86" t="s">
        <v>2803</v>
      </c>
      <c r="L70" s="86" t="s">
        <v>3313</v>
      </c>
      <c r="M70" s="86"/>
      <c r="N70" s="87" t="s">
        <v>2785</v>
      </c>
      <c r="O70" s="86"/>
      <c r="P70" s="86"/>
      <c r="Q70" s="86" t="s">
        <v>3268</v>
      </c>
    </row>
    <row r="71" spans="1:17" ht="15.75" customHeight="1">
      <c r="A71" s="72">
        <v>69</v>
      </c>
      <c r="B71" s="82" t="s">
        <v>3433</v>
      </c>
      <c r="C71" s="83" t="s">
        <v>3434</v>
      </c>
      <c r="D71" s="84" t="s">
        <v>3435</v>
      </c>
      <c r="E71" s="85"/>
      <c r="F71" s="86"/>
      <c r="G71" s="87" t="s">
        <v>2785</v>
      </c>
      <c r="H71" s="87" t="s">
        <v>2785</v>
      </c>
      <c r="I71" s="86"/>
      <c r="J71" s="86" t="s">
        <v>2802</v>
      </c>
      <c r="K71" s="86" t="s">
        <v>3343</v>
      </c>
      <c r="L71" s="86" t="s">
        <v>3313</v>
      </c>
      <c r="M71" s="86"/>
      <c r="N71" s="87" t="s">
        <v>2785</v>
      </c>
      <c r="O71" s="86"/>
      <c r="P71" s="86"/>
      <c r="Q71" s="86" t="s">
        <v>3331</v>
      </c>
    </row>
    <row r="72" spans="1:17" ht="15.75" customHeight="1">
      <c r="A72" s="72">
        <v>70</v>
      </c>
      <c r="B72" s="82" t="s">
        <v>3436</v>
      </c>
      <c r="C72" s="83" t="s">
        <v>3437</v>
      </c>
      <c r="D72" s="84" t="s">
        <v>3438</v>
      </c>
      <c r="E72" s="85"/>
      <c r="F72" s="86"/>
      <c r="G72" s="86"/>
      <c r="H72" s="86"/>
      <c r="I72" s="86"/>
      <c r="J72" s="86" t="s">
        <v>3439</v>
      </c>
      <c r="K72" s="86" t="s">
        <v>2803</v>
      </c>
      <c r="L72" s="86" t="s">
        <v>3440</v>
      </c>
      <c r="M72" s="86"/>
      <c r="N72" s="86"/>
      <c r="O72" s="86"/>
      <c r="P72" s="86"/>
      <c r="Q72" s="86" t="s">
        <v>3268</v>
      </c>
    </row>
    <row r="73" spans="1:17" ht="15.75" customHeight="1">
      <c r="A73" s="72">
        <v>71</v>
      </c>
      <c r="B73" s="82" t="s">
        <v>3441</v>
      </c>
      <c r="C73" s="83" t="s">
        <v>3442</v>
      </c>
      <c r="D73" s="84" t="s">
        <v>3443</v>
      </c>
      <c r="E73" s="85"/>
      <c r="F73" s="86"/>
      <c r="G73" s="87"/>
      <c r="H73" s="87"/>
      <c r="I73" s="86"/>
      <c r="J73" s="86" t="s">
        <v>3444</v>
      </c>
      <c r="K73" s="86" t="s">
        <v>3445</v>
      </c>
      <c r="L73" s="86" t="s">
        <v>3440</v>
      </c>
      <c r="M73" s="86"/>
      <c r="N73" s="87"/>
      <c r="O73" s="86"/>
      <c r="P73" s="86"/>
      <c r="Q73" s="86" t="s">
        <v>3331</v>
      </c>
    </row>
    <row r="74" spans="1:17" ht="15.75" customHeight="1">
      <c r="A74" s="72">
        <v>72</v>
      </c>
      <c r="B74" s="82" t="s">
        <v>3446</v>
      </c>
      <c r="C74" s="83" t="s">
        <v>3447</v>
      </c>
      <c r="D74" s="84" t="s">
        <v>3448</v>
      </c>
      <c r="E74" s="85"/>
      <c r="F74" s="86"/>
      <c r="G74" s="86"/>
      <c r="H74" s="86"/>
      <c r="I74" s="86"/>
      <c r="J74" s="86" t="s">
        <v>3449</v>
      </c>
      <c r="K74" s="86" t="s">
        <v>2803</v>
      </c>
      <c r="L74" s="86" t="s">
        <v>3267</v>
      </c>
      <c r="M74" s="86"/>
      <c r="N74" s="86"/>
      <c r="O74" s="86"/>
      <c r="P74" s="86"/>
      <c r="Q74" s="86" t="s">
        <v>3331</v>
      </c>
    </row>
    <row r="75" spans="1:17" ht="15.75" customHeight="1">
      <c r="A75" s="72">
        <v>73</v>
      </c>
      <c r="B75" s="82" t="s">
        <v>3450</v>
      </c>
      <c r="C75" s="83" t="s">
        <v>3451</v>
      </c>
      <c r="D75" s="84" t="s">
        <v>3452</v>
      </c>
      <c r="E75" s="85"/>
      <c r="F75" s="86"/>
      <c r="G75" s="86"/>
      <c r="H75" s="86"/>
      <c r="I75" s="86"/>
      <c r="J75" s="86" t="s">
        <v>3453</v>
      </c>
      <c r="K75" s="86" t="s">
        <v>3343</v>
      </c>
      <c r="L75" s="86" t="s">
        <v>3306</v>
      </c>
      <c r="M75" s="86"/>
      <c r="N75" s="86"/>
      <c r="O75" s="86"/>
      <c r="P75" s="86"/>
      <c r="Q75" s="86" t="s">
        <v>3268</v>
      </c>
    </row>
    <row r="76" spans="1:17" ht="15.75" customHeight="1">
      <c r="A76" s="72">
        <v>74</v>
      </c>
      <c r="B76" s="82" t="s">
        <v>3454</v>
      </c>
      <c r="C76" s="83" t="s">
        <v>3455</v>
      </c>
      <c r="D76" s="84" t="s">
        <v>3456</v>
      </c>
      <c r="E76" s="85"/>
      <c r="F76" s="86"/>
      <c r="G76" s="87" t="s">
        <v>2785</v>
      </c>
      <c r="H76" s="87" t="s">
        <v>2785</v>
      </c>
      <c r="I76" s="86"/>
      <c r="J76" s="86" t="s">
        <v>2802</v>
      </c>
      <c r="K76" s="86" t="s">
        <v>2803</v>
      </c>
      <c r="L76" s="86" t="s">
        <v>3313</v>
      </c>
      <c r="M76" s="86"/>
      <c r="N76" s="87" t="s">
        <v>2785</v>
      </c>
      <c r="O76" s="86"/>
      <c r="P76" s="86"/>
      <c r="Q76" s="86" t="s">
        <v>3331</v>
      </c>
    </row>
    <row r="77" spans="1:17" ht="15.75" customHeight="1">
      <c r="A77" s="72">
        <v>75</v>
      </c>
      <c r="B77" s="82" t="s">
        <v>3457</v>
      </c>
      <c r="C77" s="83" t="s">
        <v>3458</v>
      </c>
      <c r="D77" s="84" t="s">
        <v>3459</v>
      </c>
      <c r="E77" s="85"/>
      <c r="F77" s="86"/>
      <c r="G77" s="86"/>
      <c r="H77" s="86"/>
      <c r="I77" s="86"/>
      <c r="J77" s="86" t="s">
        <v>2802</v>
      </c>
      <c r="K77" s="86" t="s">
        <v>2803</v>
      </c>
      <c r="L77" s="86" t="s">
        <v>3313</v>
      </c>
      <c r="M77" s="86"/>
      <c r="N77" s="86"/>
      <c r="O77" s="86"/>
      <c r="P77" s="86"/>
      <c r="Q77" s="86" t="s">
        <v>3268</v>
      </c>
    </row>
    <row r="78" spans="1:17" ht="15.75" customHeight="1">
      <c r="A78" s="72">
        <v>76</v>
      </c>
      <c r="B78" s="82" t="s">
        <v>3460</v>
      </c>
      <c r="C78" s="83" t="s">
        <v>3461</v>
      </c>
      <c r="D78" s="84" t="s">
        <v>3462</v>
      </c>
      <c r="E78" s="85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</row>
    <row r="79" spans="1:17" ht="15.75" customHeight="1">
      <c r="A79" s="72">
        <v>77</v>
      </c>
      <c r="B79" s="82" t="s">
        <v>3463</v>
      </c>
      <c r="C79" s="83" t="s">
        <v>3464</v>
      </c>
      <c r="D79" s="84" t="s">
        <v>3465</v>
      </c>
      <c r="E79" s="85"/>
      <c r="F79" s="86"/>
      <c r="G79" s="86"/>
      <c r="H79" s="86"/>
      <c r="I79" s="86"/>
      <c r="J79" s="86" t="s">
        <v>2802</v>
      </c>
      <c r="K79" s="86" t="s">
        <v>3466</v>
      </c>
      <c r="L79" s="86" t="s">
        <v>3313</v>
      </c>
      <c r="M79" s="86"/>
      <c r="N79" s="86"/>
      <c r="O79" s="86"/>
      <c r="P79" s="86"/>
      <c r="Q79" s="86" t="s">
        <v>3268</v>
      </c>
    </row>
    <row r="80" spans="1:17" ht="15.75" customHeight="1">
      <c r="A80" s="72">
        <v>78</v>
      </c>
      <c r="B80" s="82" t="s">
        <v>3467</v>
      </c>
      <c r="C80" s="83" t="s">
        <v>3468</v>
      </c>
      <c r="D80" s="84" t="s">
        <v>3469</v>
      </c>
      <c r="E80" s="85"/>
      <c r="F80" s="86"/>
      <c r="G80" s="87" t="s">
        <v>2785</v>
      </c>
      <c r="H80" s="87" t="s">
        <v>2785</v>
      </c>
      <c r="I80" s="86"/>
      <c r="J80" s="86"/>
      <c r="K80" s="86"/>
      <c r="L80" s="86"/>
      <c r="M80" s="86"/>
      <c r="N80" s="87" t="s">
        <v>2785</v>
      </c>
      <c r="O80" s="86"/>
      <c r="P80" s="86"/>
      <c r="Q80" s="86"/>
    </row>
    <row r="81" spans="1:17" ht="15.75" customHeight="1">
      <c r="A81" s="72">
        <v>79</v>
      </c>
      <c r="B81" s="82" t="s">
        <v>3470</v>
      </c>
      <c r="C81" s="83" t="s">
        <v>3471</v>
      </c>
      <c r="D81" s="84" t="s">
        <v>3472</v>
      </c>
      <c r="E81" s="85"/>
      <c r="F81" s="86"/>
      <c r="G81" s="86"/>
      <c r="H81" s="86"/>
      <c r="I81" s="86"/>
      <c r="J81" s="86" t="s">
        <v>2802</v>
      </c>
      <c r="K81" s="86" t="s">
        <v>2803</v>
      </c>
      <c r="L81" s="86" t="s">
        <v>3313</v>
      </c>
      <c r="M81" s="86"/>
      <c r="N81" s="86"/>
      <c r="O81" s="86"/>
      <c r="P81" s="86"/>
      <c r="Q81" s="86" t="s">
        <v>3268</v>
      </c>
    </row>
    <row r="82" spans="1:17" ht="15.75" customHeight="1">
      <c r="A82" s="72">
        <v>80</v>
      </c>
      <c r="B82" s="82" t="s">
        <v>3473</v>
      </c>
      <c r="C82" s="83" t="s">
        <v>3474</v>
      </c>
      <c r="D82" s="84" t="s">
        <v>3475</v>
      </c>
      <c r="E82" s="85"/>
      <c r="F82" s="86"/>
      <c r="G82" s="86"/>
      <c r="H82" s="86"/>
      <c r="I82" s="86"/>
      <c r="J82" s="86" t="s">
        <v>3444</v>
      </c>
      <c r="K82" s="86" t="s">
        <v>3445</v>
      </c>
      <c r="L82" s="86" t="s">
        <v>3440</v>
      </c>
      <c r="M82" s="86"/>
      <c r="N82" s="86"/>
      <c r="O82" s="86"/>
      <c r="P82" s="86"/>
      <c r="Q82" s="86" t="s">
        <v>3268</v>
      </c>
    </row>
    <row r="83" spans="1:17" ht="15.75" customHeight="1">
      <c r="A83" s="72">
        <v>81</v>
      </c>
      <c r="B83" s="90" t="s">
        <v>3476</v>
      </c>
      <c r="C83" s="91" t="s">
        <v>3477</v>
      </c>
      <c r="D83" s="92" t="s">
        <v>3478</v>
      </c>
      <c r="E83" s="93"/>
      <c r="F83" s="94"/>
      <c r="G83" s="95" t="s">
        <v>2785</v>
      </c>
      <c r="H83" s="94"/>
      <c r="I83" s="94"/>
      <c r="J83" s="94" t="s">
        <v>2802</v>
      </c>
      <c r="K83" s="94" t="s">
        <v>3445</v>
      </c>
      <c r="L83" s="94" t="s">
        <v>3313</v>
      </c>
      <c r="M83" s="94"/>
      <c r="N83" s="94"/>
      <c r="O83" s="94"/>
      <c r="P83" s="94"/>
      <c r="Q83" s="94"/>
    </row>
    <row r="84" spans="1:17" ht="15.75" customHeight="1">
      <c r="A84" s="72">
        <v>82</v>
      </c>
      <c r="B84" s="82" t="s">
        <v>3479</v>
      </c>
      <c r="C84" s="83" t="s">
        <v>3480</v>
      </c>
      <c r="D84" s="84" t="s">
        <v>3481</v>
      </c>
      <c r="E84" s="85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</row>
    <row r="85" spans="1:17" ht="15.75" customHeight="1">
      <c r="A85" s="72">
        <v>83</v>
      </c>
      <c r="B85" s="82" t="s">
        <v>3482</v>
      </c>
      <c r="C85" s="83" t="s">
        <v>3483</v>
      </c>
      <c r="D85" s="84" t="s">
        <v>3484</v>
      </c>
      <c r="E85" s="85"/>
      <c r="F85" s="86"/>
      <c r="G85" s="86"/>
      <c r="H85" s="86"/>
      <c r="I85" s="86"/>
      <c r="J85" s="86" t="s">
        <v>3444</v>
      </c>
      <c r="K85" s="86" t="s">
        <v>3445</v>
      </c>
      <c r="L85" s="86" t="s">
        <v>3440</v>
      </c>
      <c r="M85" s="86"/>
      <c r="N85" s="86"/>
      <c r="O85" s="86"/>
      <c r="P85" s="86"/>
      <c r="Q85" s="86" t="s">
        <v>3268</v>
      </c>
    </row>
    <row r="86" spans="1:17" ht="15.75" customHeight="1">
      <c r="A86" s="72">
        <v>84</v>
      </c>
      <c r="B86" s="82" t="s">
        <v>3485</v>
      </c>
      <c r="C86" s="83" t="s">
        <v>3486</v>
      </c>
      <c r="D86" s="84" t="s">
        <v>3487</v>
      </c>
      <c r="E86" s="85"/>
      <c r="F86" s="86"/>
      <c r="G86" s="86"/>
      <c r="H86" s="86"/>
      <c r="I86" s="86"/>
      <c r="J86" s="86" t="s">
        <v>2802</v>
      </c>
      <c r="K86" s="86" t="s">
        <v>2803</v>
      </c>
      <c r="L86" s="86" t="s">
        <v>3313</v>
      </c>
      <c r="M86" s="86"/>
      <c r="N86" s="86"/>
      <c r="O86" s="86"/>
      <c r="P86" s="86"/>
      <c r="Q86" s="86" t="s">
        <v>3268</v>
      </c>
    </row>
    <row r="87" spans="1:17" ht="15.75" customHeight="1">
      <c r="A87" s="72">
        <v>85</v>
      </c>
      <c r="B87" s="82" t="s">
        <v>3488</v>
      </c>
      <c r="C87" s="83" t="s">
        <v>3489</v>
      </c>
      <c r="D87" s="84" t="s">
        <v>3490</v>
      </c>
      <c r="E87" s="85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</row>
    <row r="88" spans="1:17" ht="15.75" customHeight="1">
      <c r="A88" s="72">
        <v>86</v>
      </c>
      <c r="B88" s="82" t="s">
        <v>3491</v>
      </c>
      <c r="C88" s="83" t="s">
        <v>3492</v>
      </c>
      <c r="D88" s="84" t="s">
        <v>3493</v>
      </c>
      <c r="E88" s="85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</row>
    <row r="89" spans="1:17" ht="15.75" customHeight="1">
      <c r="A89" s="72">
        <v>87</v>
      </c>
      <c r="B89" s="82" t="s">
        <v>3494</v>
      </c>
      <c r="C89" s="83" t="s">
        <v>3495</v>
      </c>
      <c r="D89" s="84" t="s">
        <v>3496</v>
      </c>
      <c r="E89" s="85"/>
      <c r="F89" s="86"/>
      <c r="G89" s="86"/>
      <c r="H89" s="86"/>
      <c r="I89" s="86"/>
      <c r="J89" s="86" t="s">
        <v>2802</v>
      </c>
      <c r="K89" s="86" t="s">
        <v>2803</v>
      </c>
      <c r="L89" s="86" t="s">
        <v>3313</v>
      </c>
      <c r="M89" s="86"/>
      <c r="N89" s="86"/>
      <c r="O89" s="86"/>
      <c r="P89" s="86"/>
      <c r="Q89" s="86" t="s">
        <v>3268</v>
      </c>
    </row>
    <row r="90" spans="1:17" ht="15.75" customHeight="1">
      <c r="A90" s="72">
        <v>88</v>
      </c>
      <c r="B90" s="82" t="s">
        <v>3497</v>
      </c>
      <c r="C90" s="83" t="s">
        <v>3498</v>
      </c>
      <c r="D90" s="84" t="s">
        <v>3499</v>
      </c>
      <c r="E90" s="85"/>
      <c r="F90" s="86"/>
      <c r="G90" s="86"/>
      <c r="H90" s="86"/>
      <c r="I90" s="86"/>
      <c r="J90" s="86" t="s">
        <v>2802</v>
      </c>
      <c r="K90" s="86" t="s">
        <v>2803</v>
      </c>
      <c r="L90" s="86" t="s">
        <v>3313</v>
      </c>
      <c r="M90" s="86"/>
      <c r="N90" s="86"/>
      <c r="O90" s="86"/>
      <c r="P90" s="86"/>
      <c r="Q90" s="86" t="s">
        <v>3268</v>
      </c>
    </row>
    <row r="91" spans="1:17" ht="15.75" customHeight="1">
      <c r="A91" s="72">
        <v>89</v>
      </c>
      <c r="B91" s="82" t="s">
        <v>3500</v>
      </c>
      <c r="C91" s="83" t="s">
        <v>3501</v>
      </c>
      <c r="D91" s="84" t="s">
        <v>3502</v>
      </c>
      <c r="E91" s="85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</row>
    <row r="92" spans="1:17" ht="15.75" customHeight="1">
      <c r="A92" s="72">
        <v>90</v>
      </c>
      <c r="B92" s="82" t="s">
        <v>3503</v>
      </c>
      <c r="C92" s="83" t="s">
        <v>3504</v>
      </c>
      <c r="D92" s="84" t="s">
        <v>3505</v>
      </c>
      <c r="E92" s="85"/>
      <c r="F92" s="86"/>
      <c r="G92" s="86"/>
      <c r="H92" s="86"/>
      <c r="I92" s="86"/>
      <c r="J92" s="86" t="s">
        <v>2802</v>
      </c>
      <c r="K92" s="86" t="s">
        <v>2803</v>
      </c>
      <c r="L92" s="86" t="s">
        <v>3313</v>
      </c>
      <c r="M92" s="86"/>
      <c r="N92" s="86"/>
      <c r="O92" s="86"/>
      <c r="P92" s="86"/>
      <c r="Q92" s="86" t="s">
        <v>3268</v>
      </c>
    </row>
    <row r="93" spans="1:17" ht="15.75" customHeight="1">
      <c r="A93" s="72">
        <v>91</v>
      </c>
      <c r="B93" s="82" t="s">
        <v>3506</v>
      </c>
      <c r="C93" s="83" t="s">
        <v>3507</v>
      </c>
      <c r="D93" s="84" t="s">
        <v>3508</v>
      </c>
      <c r="E93" s="85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</row>
    <row r="94" spans="1:17" ht="15.75" customHeight="1">
      <c r="A94" s="72">
        <v>92</v>
      </c>
      <c r="B94" s="82" t="s">
        <v>3509</v>
      </c>
      <c r="C94" s="83" t="s">
        <v>3510</v>
      </c>
      <c r="D94" s="84" t="s">
        <v>3511</v>
      </c>
      <c r="E94" s="85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</row>
    <row r="95" spans="1:17" ht="15.75" customHeight="1">
      <c r="A95" s="72">
        <v>93</v>
      </c>
      <c r="B95" s="82" t="s">
        <v>3512</v>
      </c>
      <c r="C95" s="83" t="s">
        <v>3513</v>
      </c>
      <c r="D95" s="84" t="s">
        <v>3514</v>
      </c>
      <c r="E95" s="85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</row>
    <row r="96" spans="1:17" ht="15.75" customHeight="1">
      <c r="A96" s="72">
        <v>94</v>
      </c>
      <c r="B96" s="82" t="s">
        <v>3515</v>
      </c>
      <c r="C96" s="83" t="s">
        <v>3516</v>
      </c>
      <c r="D96" s="84" t="s">
        <v>3517</v>
      </c>
      <c r="E96" s="85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</row>
    <row r="97" spans="1:17" ht="15.75" customHeight="1">
      <c r="A97" s="72">
        <v>95</v>
      </c>
      <c r="B97" s="82" t="s">
        <v>3518</v>
      </c>
      <c r="C97" s="83" t="s">
        <v>3519</v>
      </c>
      <c r="D97" s="84" t="s">
        <v>3520</v>
      </c>
      <c r="E97" s="85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</row>
    <row r="98" spans="1:17" ht="15.75" customHeight="1">
      <c r="A98" s="72">
        <v>96</v>
      </c>
      <c r="B98" s="82" t="s">
        <v>3521</v>
      </c>
      <c r="C98" s="83" t="s">
        <v>3522</v>
      </c>
      <c r="D98" s="84"/>
      <c r="E98" s="85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</row>
    <row r="99" spans="1:17" ht="15.75" customHeight="1">
      <c r="A99" s="72">
        <v>97</v>
      </c>
      <c r="B99" s="82" t="s">
        <v>3523</v>
      </c>
      <c r="C99" s="83" t="s">
        <v>3524</v>
      </c>
      <c r="D99" s="84" t="s">
        <v>3525</v>
      </c>
      <c r="E99" s="85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</row>
    <row r="100" spans="1:17" ht="15.75" customHeight="1">
      <c r="A100" s="72">
        <v>98</v>
      </c>
      <c r="B100" s="82" t="s">
        <v>3526</v>
      </c>
      <c r="C100" s="83" t="s">
        <v>3527</v>
      </c>
      <c r="D100" s="84" t="s">
        <v>3528</v>
      </c>
      <c r="E100" s="85"/>
      <c r="F100" s="86"/>
      <c r="G100" s="87" t="s">
        <v>2785</v>
      </c>
      <c r="H100" s="87" t="s">
        <v>2785</v>
      </c>
      <c r="I100" s="86"/>
      <c r="J100" s="86"/>
      <c r="K100" s="86"/>
      <c r="L100" s="86"/>
      <c r="M100" s="86"/>
      <c r="N100" s="87" t="s">
        <v>2785</v>
      </c>
      <c r="O100" s="86"/>
      <c r="P100" s="86"/>
      <c r="Q100" s="86"/>
    </row>
    <row r="101" spans="1:17" ht="15.75" customHeight="1">
      <c r="A101" s="72">
        <v>99</v>
      </c>
      <c r="B101" s="82" t="s">
        <v>3529</v>
      </c>
      <c r="C101" s="83" t="s">
        <v>3530</v>
      </c>
      <c r="D101" s="84" t="s">
        <v>3531</v>
      </c>
      <c r="E101" s="85"/>
      <c r="F101" s="86"/>
      <c r="G101" s="87" t="s">
        <v>2785</v>
      </c>
      <c r="H101" s="87" t="s">
        <v>2785</v>
      </c>
      <c r="I101" s="86"/>
      <c r="J101" s="86" t="s">
        <v>2802</v>
      </c>
      <c r="K101" s="86" t="s">
        <v>3532</v>
      </c>
      <c r="L101" s="86" t="s">
        <v>3313</v>
      </c>
      <c r="M101" s="86"/>
      <c r="N101" s="87" t="s">
        <v>2785</v>
      </c>
      <c r="O101" s="86"/>
      <c r="P101" s="86"/>
      <c r="Q101" s="86" t="s">
        <v>3268</v>
      </c>
    </row>
    <row r="102" spans="1:17" ht="15.75" customHeight="1">
      <c r="A102" s="72">
        <v>100</v>
      </c>
      <c r="B102" s="82" t="s">
        <v>3533</v>
      </c>
      <c r="C102" s="83" t="s">
        <v>3534</v>
      </c>
      <c r="D102" s="84" t="s">
        <v>3535</v>
      </c>
      <c r="E102" s="85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</row>
    <row r="103" spans="1:17" ht="15.75" customHeight="1">
      <c r="A103" s="72">
        <v>101</v>
      </c>
      <c r="B103" s="82" t="s">
        <v>3536</v>
      </c>
      <c r="C103" s="83" t="s">
        <v>3537</v>
      </c>
      <c r="D103" s="84" t="s">
        <v>3538</v>
      </c>
      <c r="E103" s="85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</row>
    <row r="104" spans="1:17" ht="15.75" customHeight="1">
      <c r="A104" s="72">
        <v>102</v>
      </c>
      <c r="B104" s="82" t="s">
        <v>3539</v>
      </c>
      <c r="C104" s="83" t="s">
        <v>3540</v>
      </c>
      <c r="D104" s="84"/>
      <c r="E104" s="85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</row>
    <row r="105" spans="1:17" ht="15.75" customHeight="1">
      <c r="A105" s="72">
        <v>103</v>
      </c>
      <c r="B105" s="82" t="s">
        <v>3541</v>
      </c>
      <c r="C105" s="83" t="s">
        <v>3542</v>
      </c>
      <c r="D105" s="84" t="s">
        <v>3543</v>
      </c>
      <c r="E105" s="85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</row>
    <row r="106" spans="1:17" ht="15.75" customHeight="1">
      <c r="A106" s="72">
        <v>104</v>
      </c>
      <c r="B106" s="82" t="s">
        <v>3544</v>
      </c>
      <c r="C106" s="83" t="s">
        <v>3545</v>
      </c>
      <c r="D106" s="84" t="s">
        <v>3546</v>
      </c>
      <c r="E106" s="85"/>
      <c r="F106" s="86"/>
      <c r="G106" s="86"/>
      <c r="H106" s="86"/>
      <c r="I106" s="86"/>
      <c r="J106" s="86" t="s">
        <v>2802</v>
      </c>
      <c r="K106" s="86" t="s">
        <v>2803</v>
      </c>
      <c r="L106" s="86" t="s">
        <v>3313</v>
      </c>
      <c r="M106" s="86"/>
      <c r="N106" s="86"/>
      <c r="O106" s="86"/>
      <c r="P106" s="86"/>
      <c r="Q106" s="86" t="s">
        <v>3268</v>
      </c>
    </row>
    <row r="107" spans="1:17" ht="15.75" customHeight="1">
      <c r="A107" s="72">
        <v>105</v>
      </c>
      <c r="B107" s="82" t="s">
        <v>3547</v>
      </c>
      <c r="C107" s="83" t="s">
        <v>3548</v>
      </c>
      <c r="D107" s="84" t="s">
        <v>3549</v>
      </c>
      <c r="E107" s="85"/>
      <c r="F107" s="86"/>
      <c r="G107" s="87" t="s">
        <v>2785</v>
      </c>
      <c r="H107" s="87" t="s">
        <v>2785</v>
      </c>
      <c r="I107" s="86"/>
      <c r="J107" s="86" t="s">
        <v>3550</v>
      </c>
      <c r="K107" s="86" t="s">
        <v>3551</v>
      </c>
      <c r="L107" s="86" t="s">
        <v>3552</v>
      </c>
      <c r="M107" s="86"/>
      <c r="N107" s="87" t="s">
        <v>2785</v>
      </c>
      <c r="O107" s="86"/>
      <c r="P107" s="86"/>
      <c r="Q107" s="86" t="s">
        <v>3268</v>
      </c>
    </row>
    <row r="108" spans="1:17" ht="15.75" customHeight="1">
      <c r="A108" s="72">
        <v>106</v>
      </c>
      <c r="B108" s="82" t="s">
        <v>3553</v>
      </c>
      <c r="C108" s="96" t="s">
        <v>3554</v>
      </c>
      <c r="D108" s="84"/>
      <c r="E108" s="85"/>
      <c r="F108" s="86"/>
      <c r="G108" s="86"/>
      <c r="H108" s="86"/>
      <c r="I108" s="86"/>
      <c r="J108" s="86" t="s">
        <v>3304</v>
      </c>
      <c r="K108" s="86" t="s">
        <v>3335</v>
      </c>
      <c r="L108" s="86" t="s">
        <v>3336</v>
      </c>
      <c r="M108" s="86"/>
      <c r="N108" s="86"/>
      <c r="O108" s="86"/>
      <c r="P108" s="86"/>
      <c r="Q108" s="86" t="s">
        <v>3268</v>
      </c>
    </row>
    <row r="109" spans="1:17" ht="15.75" customHeight="1">
      <c r="A109" s="72">
        <v>107</v>
      </c>
      <c r="B109" s="82" t="s">
        <v>3555</v>
      </c>
      <c r="C109" s="83" t="s">
        <v>3556</v>
      </c>
      <c r="D109" s="84" t="s">
        <v>3557</v>
      </c>
      <c r="E109" s="85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</row>
    <row r="110" spans="1:17" ht="15.75" customHeight="1">
      <c r="A110" s="72">
        <v>108</v>
      </c>
      <c r="B110" s="82" t="s">
        <v>3558</v>
      </c>
      <c r="C110" s="83" t="s">
        <v>3559</v>
      </c>
      <c r="D110" s="84" t="s">
        <v>3560</v>
      </c>
      <c r="E110" s="85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</row>
    <row r="111" spans="1:17" ht="15.75" customHeight="1">
      <c r="A111" s="72">
        <v>109</v>
      </c>
      <c r="B111" s="82" t="s">
        <v>3561</v>
      </c>
      <c r="C111" s="83" t="s">
        <v>3562</v>
      </c>
      <c r="D111" s="84" t="s">
        <v>3563</v>
      </c>
      <c r="E111" s="85"/>
      <c r="F111" s="86"/>
      <c r="G111" s="86"/>
      <c r="H111" s="86"/>
      <c r="I111" s="86"/>
      <c r="J111" s="86" t="s">
        <v>3304</v>
      </c>
      <c r="K111" s="86" t="s">
        <v>3335</v>
      </c>
      <c r="L111" s="86" t="s">
        <v>3336</v>
      </c>
      <c r="M111" s="86"/>
      <c r="N111" s="86"/>
      <c r="O111" s="86"/>
      <c r="P111" s="86"/>
      <c r="Q111" s="86" t="s">
        <v>3268</v>
      </c>
    </row>
    <row r="112" spans="1:17" ht="15.75" customHeight="1">
      <c r="A112" s="72">
        <v>110</v>
      </c>
      <c r="B112" s="82" t="s">
        <v>3564</v>
      </c>
      <c r="C112" s="83" t="s">
        <v>3565</v>
      </c>
      <c r="D112" s="84" t="s">
        <v>3566</v>
      </c>
      <c r="E112" s="85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</row>
    <row r="113" spans="1:17" ht="15.75" customHeight="1">
      <c r="A113" s="72">
        <v>111</v>
      </c>
      <c r="B113" s="82" t="s">
        <v>3567</v>
      </c>
      <c r="C113" s="83" t="s">
        <v>3568</v>
      </c>
      <c r="D113" s="84"/>
      <c r="E113" s="85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</row>
    <row r="114" spans="1:17" ht="15.75" customHeight="1">
      <c r="A114" s="72">
        <v>112</v>
      </c>
      <c r="B114" s="82" t="s">
        <v>3569</v>
      </c>
      <c r="C114" s="83" t="s">
        <v>3570</v>
      </c>
      <c r="D114" s="84" t="s">
        <v>3571</v>
      </c>
      <c r="E114" s="85"/>
      <c r="F114" s="86"/>
      <c r="G114" s="86"/>
      <c r="H114" s="86"/>
      <c r="I114" s="86"/>
      <c r="J114" s="86" t="s">
        <v>2802</v>
      </c>
      <c r="K114" s="86" t="s">
        <v>2803</v>
      </c>
      <c r="L114" s="86" t="s">
        <v>3313</v>
      </c>
      <c r="M114" s="86"/>
      <c r="N114" s="86"/>
      <c r="O114" s="86"/>
      <c r="P114" s="86"/>
      <c r="Q114" s="86" t="s">
        <v>3268</v>
      </c>
    </row>
    <row r="115" spans="1:17" ht="15.75" customHeight="1">
      <c r="A115" s="72">
        <v>113</v>
      </c>
      <c r="B115" s="82" t="s">
        <v>3572</v>
      </c>
      <c r="C115" s="83" t="s">
        <v>3573</v>
      </c>
      <c r="D115" s="84" t="s">
        <v>3574</v>
      </c>
      <c r="E115" s="85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</row>
    <row r="116" spans="1:17" ht="15.75" customHeight="1">
      <c r="A116" s="72">
        <v>114</v>
      </c>
      <c r="B116" s="82" t="s">
        <v>3575</v>
      </c>
      <c r="C116" s="83" t="s">
        <v>3576</v>
      </c>
      <c r="D116" s="84" t="s">
        <v>3577</v>
      </c>
      <c r="E116" s="85"/>
      <c r="F116" s="86"/>
      <c r="G116" s="87" t="s">
        <v>2785</v>
      </c>
      <c r="H116" s="87" t="s">
        <v>2785</v>
      </c>
      <c r="I116" s="86"/>
      <c r="J116" s="86"/>
      <c r="K116" s="86"/>
      <c r="L116" s="86"/>
      <c r="M116" s="86"/>
      <c r="N116" s="87" t="s">
        <v>2785</v>
      </c>
      <c r="O116" s="86"/>
      <c r="P116" s="86"/>
      <c r="Q116" s="86"/>
    </row>
    <row r="117" spans="1:17" ht="15.75" customHeight="1">
      <c r="A117" s="72">
        <v>115</v>
      </c>
      <c r="B117" s="82" t="s">
        <v>3578</v>
      </c>
      <c r="C117" s="83" t="s">
        <v>3579</v>
      </c>
      <c r="D117" s="84" t="s">
        <v>3580</v>
      </c>
      <c r="E117" s="85"/>
      <c r="F117" s="86"/>
      <c r="G117" s="87" t="s">
        <v>2785</v>
      </c>
      <c r="H117" s="87" t="s">
        <v>2785</v>
      </c>
      <c r="I117" s="86"/>
      <c r="J117" s="86"/>
      <c r="K117" s="86"/>
      <c r="L117" s="86"/>
      <c r="M117" s="86"/>
      <c r="N117" s="87" t="s">
        <v>2785</v>
      </c>
      <c r="O117" s="86"/>
      <c r="P117" s="86"/>
      <c r="Q117" s="86"/>
    </row>
    <row r="118" spans="1:17" ht="15.75" customHeight="1">
      <c r="A118" s="72">
        <v>116</v>
      </c>
      <c r="B118" s="88" t="s">
        <v>3581</v>
      </c>
      <c r="C118" s="88" t="s">
        <v>3582</v>
      </c>
      <c r="D118" s="89"/>
      <c r="E118" s="85"/>
      <c r="F118" s="86"/>
      <c r="G118" s="86"/>
      <c r="H118" s="86"/>
      <c r="I118" s="86"/>
      <c r="J118" s="86" t="s">
        <v>3304</v>
      </c>
      <c r="K118" s="86" t="s">
        <v>3335</v>
      </c>
      <c r="L118" s="86" t="s">
        <v>3306</v>
      </c>
      <c r="M118" s="86"/>
      <c r="N118" s="86"/>
      <c r="O118" s="86"/>
      <c r="P118" s="86"/>
      <c r="Q118" s="86" t="s">
        <v>3268</v>
      </c>
    </row>
    <row r="119" spans="1:17" ht="15.75" customHeight="1">
      <c r="A119" s="72">
        <v>117</v>
      </c>
      <c r="B119" s="82" t="s">
        <v>3583</v>
      </c>
      <c r="C119" s="83" t="s">
        <v>3584</v>
      </c>
      <c r="D119" s="84" t="s">
        <v>3585</v>
      </c>
      <c r="E119" s="85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</row>
    <row r="120" spans="1:17" ht="15.75" customHeight="1">
      <c r="A120" s="72">
        <v>118</v>
      </c>
      <c r="B120" s="82" t="s">
        <v>3586</v>
      </c>
      <c r="C120" s="83" t="s">
        <v>3587</v>
      </c>
      <c r="D120" s="84" t="s">
        <v>3588</v>
      </c>
      <c r="E120" s="85"/>
      <c r="F120" s="86"/>
      <c r="G120" s="87" t="s">
        <v>2785</v>
      </c>
      <c r="H120" s="87" t="s">
        <v>2785</v>
      </c>
      <c r="I120" s="86"/>
      <c r="J120" s="86"/>
      <c r="K120" s="86"/>
      <c r="L120" s="86"/>
      <c r="M120" s="86"/>
      <c r="N120" s="87" t="s">
        <v>2785</v>
      </c>
      <c r="O120" s="86"/>
      <c r="P120" s="86"/>
      <c r="Q120" s="86"/>
    </row>
    <row r="121" spans="1:17" ht="15.75" customHeight="1">
      <c r="A121" s="72">
        <v>119</v>
      </c>
      <c r="B121" s="82" t="s">
        <v>3589</v>
      </c>
      <c r="C121" s="83" t="s">
        <v>3590</v>
      </c>
      <c r="D121" s="84" t="s">
        <v>3591</v>
      </c>
      <c r="E121" s="85"/>
      <c r="F121" s="86"/>
      <c r="G121" s="86"/>
      <c r="H121" s="86"/>
      <c r="I121" s="86"/>
      <c r="J121" s="86" t="s">
        <v>3592</v>
      </c>
      <c r="K121" s="86" t="s">
        <v>3593</v>
      </c>
      <c r="L121" s="86" t="s">
        <v>3440</v>
      </c>
      <c r="M121" s="86"/>
      <c r="N121" s="86"/>
      <c r="O121" s="86"/>
      <c r="P121" s="86"/>
      <c r="Q121" s="86" t="s">
        <v>3268</v>
      </c>
    </row>
    <row r="122" spans="1:17" ht="15.75" customHeight="1">
      <c r="A122" s="72">
        <v>120</v>
      </c>
      <c r="B122" s="82" t="s">
        <v>3594</v>
      </c>
      <c r="C122" s="83" t="s">
        <v>3595</v>
      </c>
      <c r="D122" s="84" t="s">
        <v>3596</v>
      </c>
      <c r="E122" s="85"/>
      <c r="F122" s="86"/>
      <c r="G122" s="87" t="s">
        <v>2785</v>
      </c>
      <c r="H122" s="87" t="s">
        <v>2785</v>
      </c>
      <c r="I122" s="86"/>
      <c r="J122" s="86" t="s">
        <v>3304</v>
      </c>
      <c r="K122" s="86" t="s">
        <v>3335</v>
      </c>
      <c r="L122" s="86" t="s">
        <v>3336</v>
      </c>
      <c r="M122" s="86"/>
      <c r="N122" s="87" t="s">
        <v>2785</v>
      </c>
      <c r="O122" s="86"/>
      <c r="P122" s="86"/>
      <c r="Q122" s="86" t="s">
        <v>3268</v>
      </c>
    </row>
    <row r="123" spans="1:17" ht="15.75" customHeight="1">
      <c r="A123" s="72">
        <v>121</v>
      </c>
      <c r="B123" s="82" t="s">
        <v>3597</v>
      </c>
      <c r="C123" s="83" t="s">
        <v>3598</v>
      </c>
      <c r="D123" s="84" t="s">
        <v>3599</v>
      </c>
      <c r="E123" s="85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</row>
    <row r="124" spans="1:17" ht="15.75" customHeight="1">
      <c r="A124" s="72">
        <v>122</v>
      </c>
      <c r="B124" s="82" t="s">
        <v>3600</v>
      </c>
      <c r="C124" s="83" t="s">
        <v>3601</v>
      </c>
      <c r="D124" s="84" t="s">
        <v>3602</v>
      </c>
      <c r="E124" s="85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</row>
    <row r="125" spans="1:17" ht="15.75" customHeight="1">
      <c r="A125" s="72">
        <v>123</v>
      </c>
      <c r="B125" s="82" t="s">
        <v>3603</v>
      </c>
      <c r="C125" s="83" t="s">
        <v>3604</v>
      </c>
      <c r="D125" s="84" t="s">
        <v>3605</v>
      </c>
      <c r="E125" s="85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</row>
    <row r="126" spans="1:17" ht="15.75" customHeight="1">
      <c r="A126" s="72">
        <v>124</v>
      </c>
      <c r="B126" s="82" t="s">
        <v>3606</v>
      </c>
      <c r="C126" s="83" t="s">
        <v>3607</v>
      </c>
      <c r="D126" s="84" t="s">
        <v>3608</v>
      </c>
      <c r="E126" s="85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</row>
    <row r="127" spans="1:17" ht="15.75" customHeight="1">
      <c r="A127" s="72">
        <v>125</v>
      </c>
      <c r="B127" s="82" t="s">
        <v>3609</v>
      </c>
      <c r="C127" s="83" t="s">
        <v>3610</v>
      </c>
      <c r="D127" s="84" t="s">
        <v>3611</v>
      </c>
      <c r="E127" s="85"/>
      <c r="F127" s="86"/>
      <c r="G127" s="87" t="s">
        <v>2785</v>
      </c>
      <c r="H127" s="87" t="s">
        <v>2785</v>
      </c>
      <c r="I127" s="86"/>
      <c r="J127" s="86"/>
      <c r="K127" s="86"/>
      <c r="L127" s="86"/>
      <c r="M127" s="86"/>
      <c r="N127" s="87" t="s">
        <v>2785</v>
      </c>
      <c r="O127" s="86"/>
      <c r="P127" s="86"/>
      <c r="Q127" s="86"/>
    </row>
    <row r="128" spans="1:17" ht="15.75" customHeight="1">
      <c r="A128" s="72">
        <v>126</v>
      </c>
      <c r="B128" s="82" t="s">
        <v>3612</v>
      </c>
      <c r="C128" s="83" t="s">
        <v>3613</v>
      </c>
      <c r="D128" s="84" t="s">
        <v>3614</v>
      </c>
      <c r="E128" s="85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</row>
    <row r="129" spans="1:17" ht="15.75" customHeight="1">
      <c r="A129" s="72">
        <v>127</v>
      </c>
      <c r="B129" s="82" t="s">
        <v>3615</v>
      </c>
      <c r="C129" s="83" t="s">
        <v>3616</v>
      </c>
      <c r="D129" s="84" t="s">
        <v>3617</v>
      </c>
      <c r="E129" s="85"/>
      <c r="F129" s="86"/>
      <c r="G129" s="86"/>
      <c r="H129" s="86"/>
      <c r="I129" s="86"/>
      <c r="J129" s="86" t="s">
        <v>3304</v>
      </c>
      <c r="K129" s="86" t="s">
        <v>3305</v>
      </c>
      <c r="L129" s="86" t="s">
        <v>3336</v>
      </c>
      <c r="M129" s="86"/>
      <c r="N129" s="86"/>
      <c r="O129" s="86"/>
      <c r="P129" s="86"/>
      <c r="Q129" s="86" t="s">
        <v>3268</v>
      </c>
    </row>
    <row r="130" spans="1:17" ht="15.75" customHeight="1">
      <c r="A130" s="72">
        <v>128</v>
      </c>
      <c r="B130" s="82" t="s">
        <v>3618</v>
      </c>
      <c r="C130" s="83" t="s">
        <v>3619</v>
      </c>
      <c r="D130" s="84" t="s">
        <v>3620</v>
      </c>
      <c r="E130" s="85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</row>
    <row r="131" spans="1:17" ht="15.75" customHeight="1">
      <c r="A131" s="72">
        <v>129</v>
      </c>
      <c r="B131" s="82" t="s">
        <v>3621</v>
      </c>
      <c r="C131" s="83" t="s">
        <v>3622</v>
      </c>
      <c r="D131" s="84" t="s">
        <v>3623</v>
      </c>
      <c r="E131" s="85"/>
      <c r="F131" s="86"/>
      <c r="G131" s="86"/>
      <c r="H131" s="86"/>
      <c r="I131" s="86"/>
      <c r="J131" s="86" t="s">
        <v>2802</v>
      </c>
      <c r="K131" s="86" t="s">
        <v>3154</v>
      </c>
      <c r="L131" s="86" t="s">
        <v>3313</v>
      </c>
      <c r="M131" s="86"/>
      <c r="N131" s="86"/>
      <c r="O131" s="86"/>
      <c r="P131" s="86"/>
      <c r="Q131" s="86" t="s">
        <v>3268</v>
      </c>
    </row>
    <row r="132" spans="1:17" ht="15.75" customHeight="1">
      <c r="A132" s="72">
        <v>130</v>
      </c>
      <c r="B132" s="82" t="s">
        <v>3624</v>
      </c>
      <c r="C132" s="83" t="s">
        <v>3625</v>
      </c>
      <c r="D132" s="84" t="s">
        <v>3626</v>
      </c>
      <c r="E132" s="85"/>
      <c r="F132" s="86"/>
      <c r="G132" s="87" t="s">
        <v>2785</v>
      </c>
      <c r="H132" s="87" t="s">
        <v>2785</v>
      </c>
      <c r="I132" s="86"/>
      <c r="J132" s="86"/>
      <c r="K132" s="86"/>
      <c r="L132" s="86"/>
      <c r="M132" s="86"/>
      <c r="N132" s="87" t="s">
        <v>2785</v>
      </c>
      <c r="O132" s="86"/>
      <c r="P132" s="86"/>
      <c r="Q132" s="86"/>
    </row>
    <row r="133" spans="1:17" ht="15.75" customHeight="1">
      <c r="A133" s="72">
        <v>131</v>
      </c>
      <c r="B133" s="82" t="s">
        <v>3627</v>
      </c>
      <c r="C133" s="83" t="s">
        <v>3628</v>
      </c>
      <c r="D133" s="84" t="s">
        <v>3629</v>
      </c>
      <c r="E133" s="85"/>
      <c r="F133" s="86"/>
      <c r="G133" s="87" t="s">
        <v>2785</v>
      </c>
      <c r="H133" s="87" t="s">
        <v>2785</v>
      </c>
      <c r="I133" s="86"/>
      <c r="J133" s="86" t="s">
        <v>2802</v>
      </c>
      <c r="K133" s="86" t="s">
        <v>3630</v>
      </c>
      <c r="L133" s="86" t="s">
        <v>3313</v>
      </c>
      <c r="M133" s="86"/>
      <c r="N133" s="87" t="s">
        <v>2785</v>
      </c>
      <c r="O133" s="86"/>
      <c r="P133" s="86"/>
      <c r="Q133" s="86" t="s">
        <v>3268</v>
      </c>
    </row>
    <row r="134" spans="1:17" ht="15.75" customHeight="1">
      <c r="A134" s="72">
        <v>132</v>
      </c>
      <c r="B134" s="82" t="s">
        <v>3631</v>
      </c>
      <c r="C134" s="83" t="s">
        <v>3632</v>
      </c>
      <c r="D134" s="84"/>
      <c r="E134" s="85"/>
      <c r="F134" s="86"/>
      <c r="G134" s="87" t="s">
        <v>2785</v>
      </c>
      <c r="H134" s="87" t="s">
        <v>2785</v>
      </c>
      <c r="I134" s="86"/>
      <c r="J134" s="86" t="s">
        <v>3276</v>
      </c>
      <c r="K134" s="86" t="s">
        <v>3551</v>
      </c>
      <c r="L134" s="86" t="s">
        <v>2796</v>
      </c>
      <c r="M134" s="86"/>
      <c r="N134" s="87" t="s">
        <v>2785</v>
      </c>
      <c r="O134" s="86"/>
      <c r="P134" s="86"/>
      <c r="Q134" s="86" t="s">
        <v>3268</v>
      </c>
    </row>
    <row r="135" spans="1:17" ht="15.75" customHeight="1">
      <c r="A135" s="72">
        <v>133</v>
      </c>
      <c r="B135" s="82" t="s">
        <v>3633</v>
      </c>
      <c r="C135" s="83" t="s">
        <v>3634</v>
      </c>
      <c r="D135" s="84" t="s">
        <v>3635</v>
      </c>
      <c r="E135" s="85"/>
      <c r="F135" s="86"/>
      <c r="G135" s="86"/>
      <c r="H135" s="86"/>
      <c r="I135" s="86"/>
      <c r="J135" s="86" t="s">
        <v>2802</v>
      </c>
      <c r="K135" s="86" t="s">
        <v>3630</v>
      </c>
      <c r="L135" s="86" t="s">
        <v>3313</v>
      </c>
      <c r="M135" s="86"/>
      <c r="N135" s="86"/>
      <c r="O135" s="86"/>
      <c r="P135" s="86"/>
      <c r="Q135" s="86" t="s">
        <v>3331</v>
      </c>
    </row>
    <row r="136" spans="1:17" ht="15.75" customHeight="1">
      <c r="A136" s="72">
        <v>134</v>
      </c>
      <c r="B136" s="82" t="s">
        <v>3636</v>
      </c>
      <c r="C136" s="83" t="s">
        <v>3637</v>
      </c>
      <c r="D136" s="84" t="s">
        <v>3638</v>
      </c>
      <c r="E136" s="85"/>
      <c r="F136" s="86"/>
      <c r="G136" s="86"/>
      <c r="H136" s="86"/>
      <c r="I136" s="86"/>
      <c r="J136" s="86" t="s">
        <v>2802</v>
      </c>
      <c r="K136" s="86" t="s">
        <v>3639</v>
      </c>
      <c r="L136" s="86" t="s">
        <v>3313</v>
      </c>
      <c r="M136" s="86"/>
      <c r="N136" s="86"/>
      <c r="O136" s="86"/>
      <c r="P136" s="86"/>
      <c r="Q136" s="86" t="s">
        <v>3268</v>
      </c>
    </row>
    <row r="137" spans="1:17" ht="15.75" customHeight="1">
      <c r="A137" s="72">
        <v>135</v>
      </c>
      <c r="B137" s="82" t="s">
        <v>3640</v>
      </c>
      <c r="C137" s="83" t="s">
        <v>3641</v>
      </c>
      <c r="D137" s="84" t="s">
        <v>3642</v>
      </c>
      <c r="E137" s="85"/>
      <c r="F137" s="86"/>
      <c r="G137" s="87" t="s">
        <v>2785</v>
      </c>
      <c r="H137" s="87" t="s">
        <v>2785</v>
      </c>
      <c r="I137" s="86"/>
      <c r="J137" s="86"/>
      <c r="K137" s="86"/>
      <c r="L137" s="86"/>
      <c r="M137" s="86"/>
      <c r="N137" s="87" t="s">
        <v>2785</v>
      </c>
      <c r="O137" s="86"/>
      <c r="P137" s="86"/>
      <c r="Q137" s="86"/>
    </row>
    <row r="138" spans="1:17" ht="15.75" customHeight="1">
      <c r="A138" s="72">
        <v>136</v>
      </c>
      <c r="B138" s="82" t="s">
        <v>3643</v>
      </c>
      <c r="C138" s="83" t="s">
        <v>3644</v>
      </c>
      <c r="D138" s="84" t="s">
        <v>3645</v>
      </c>
      <c r="E138" s="85"/>
      <c r="F138" s="86"/>
      <c r="G138" s="87" t="s">
        <v>2785</v>
      </c>
      <c r="H138" s="87" t="s">
        <v>2785</v>
      </c>
      <c r="I138" s="86"/>
      <c r="J138" s="86" t="s">
        <v>2802</v>
      </c>
      <c r="K138" s="86" t="s">
        <v>3532</v>
      </c>
      <c r="L138" s="86" t="s">
        <v>3313</v>
      </c>
      <c r="M138" s="86"/>
      <c r="N138" s="87" t="s">
        <v>2785</v>
      </c>
      <c r="O138" s="86"/>
      <c r="P138" s="86"/>
      <c r="Q138" s="86" t="s">
        <v>3331</v>
      </c>
    </row>
    <row r="139" spans="1:17" ht="15.75" customHeight="1">
      <c r="A139" s="72">
        <v>137</v>
      </c>
      <c r="B139" s="82" t="s">
        <v>3646</v>
      </c>
      <c r="C139" s="83" t="s">
        <v>3647</v>
      </c>
      <c r="D139" s="84" t="s">
        <v>3648</v>
      </c>
      <c r="E139" s="85"/>
      <c r="F139" s="86"/>
      <c r="G139" s="86"/>
      <c r="H139" s="86"/>
      <c r="I139" s="86"/>
      <c r="J139" s="86" t="s">
        <v>3304</v>
      </c>
      <c r="K139" s="86" t="s">
        <v>3335</v>
      </c>
      <c r="L139" s="86" t="s">
        <v>3336</v>
      </c>
      <c r="M139" s="86"/>
      <c r="N139" s="86"/>
      <c r="O139" s="86"/>
      <c r="P139" s="86"/>
      <c r="Q139" s="86" t="s">
        <v>3268</v>
      </c>
    </row>
    <row r="140" spans="1:17" ht="15.75" customHeight="1">
      <c r="A140" s="72">
        <v>138</v>
      </c>
      <c r="B140" s="82" t="s">
        <v>3649</v>
      </c>
      <c r="C140" s="83" t="s">
        <v>3650</v>
      </c>
      <c r="D140" s="84" t="s">
        <v>3651</v>
      </c>
      <c r="E140" s="85"/>
      <c r="F140" s="86"/>
      <c r="G140" s="87" t="s">
        <v>2785</v>
      </c>
      <c r="H140" s="87" t="s">
        <v>2785</v>
      </c>
      <c r="I140" s="86"/>
      <c r="J140" s="86" t="s">
        <v>3550</v>
      </c>
      <c r="K140" s="86" t="s">
        <v>3551</v>
      </c>
      <c r="L140" s="86" t="s">
        <v>3336</v>
      </c>
      <c r="M140" s="86"/>
      <c r="N140" s="87" t="s">
        <v>2785</v>
      </c>
      <c r="O140" s="86"/>
      <c r="P140" s="86"/>
      <c r="Q140" s="86" t="s">
        <v>3268</v>
      </c>
    </row>
    <row r="141" spans="1:17" ht="15.75" customHeight="1">
      <c r="A141" s="72">
        <v>139</v>
      </c>
      <c r="B141" s="82" t="s">
        <v>3652</v>
      </c>
      <c r="C141" s="83" t="s">
        <v>3653</v>
      </c>
      <c r="D141" s="84" t="s">
        <v>3654</v>
      </c>
      <c r="E141" s="85"/>
      <c r="F141" s="86"/>
      <c r="G141" s="87" t="s">
        <v>2785</v>
      </c>
      <c r="H141" s="87" t="s">
        <v>2785</v>
      </c>
      <c r="I141" s="86"/>
      <c r="J141" s="86"/>
      <c r="K141" s="86"/>
      <c r="L141" s="86"/>
      <c r="M141" s="86"/>
      <c r="N141" s="87" t="s">
        <v>2785</v>
      </c>
      <c r="O141" s="86"/>
      <c r="P141" s="86"/>
      <c r="Q141" s="86"/>
    </row>
    <row r="142" spans="1:17" ht="15.75" customHeight="1">
      <c r="A142" s="72">
        <v>140</v>
      </c>
      <c r="B142" s="82" t="s">
        <v>3655</v>
      </c>
      <c r="C142" s="83" t="s">
        <v>3656</v>
      </c>
      <c r="D142" s="84" t="s">
        <v>3657</v>
      </c>
      <c r="E142" s="85"/>
      <c r="F142" s="86"/>
      <c r="G142" s="86"/>
      <c r="H142" s="86"/>
      <c r="I142" s="86"/>
      <c r="J142" s="86" t="s">
        <v>2802</v>
      </c>
      <c r="K142" s="86" t="s">
        <v>3630</v>
      </c>
      <c r="L142" s="86" t="s">
        <v>3313</v>
      </c>
      <c r="M142" s="86"/>
      <c r="N142" s="86"/>
      <c r="O142" s="86"/>
      <c r="P142" s="86"/>
      <c r="Q142" s="86" t="s">
        <v>3268</v>
      </c>
    </row>
    <row r="143" spans="1:17" ht="15.75" customHeight="1">
      <c r="A143" s="72">
        <v>141</v>
      </c>
      <c r="B143" s="82" t="s">
        <v>3658</v>
      </c>
      <c r="C143" s="83" t="s">
        <v>3659</v>
      </c>
      <c r="D143" s="84"/>
      <c r="E143" s="85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</row>
    <row r="144" spans="1:17" ht="15.75" customHeight="1">
      <c r="A144" s="72">
        <v>142</v>
      </c>
      <c r="B144" s="82" t="s">
        <v>3660</v>
      </c>
      <c r="C144" s="83" t="s">
        <v>3661</v>
      </c>
      <c r="D144" s="84" t="s">
        <v>3662</v>
      </c>
      <c r="E144" s="85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</row>
    <row r="145" spans="1:17" ht="15.75" customHeight="1">
      <c r="A145" s="72">
        <v>143</v>
      </c>
      <c r="B145" s="82" t="s">
        <v>3663</v>
      </c>
      <c r="C145" s="83" t="s">
        <v>3664</v>
      </c>
      <c r="D145" s="84" t="s">
        <v>3665</v>
      </c>
      <c r="E145" s="85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</row>
    <row r="146" spans="1:17" ht="15.75" customHeight="1">
      <c r="A146" s="72">
        <v>144</v>
      </c>
      <c r="B146" s="82" t="s">
        <v>3666</v>
      </c>
      <c r="C146" s="83" t="s">
        <v>3667</v>
      </c>
      <c r="D146" s="84" t="s">
        <v>3668</v>
      </c>
      <c r="E146" s="85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</row>
    <row r="147" spans="1:17" ht="15.75" customHeight="1">
      <c r="A147" s="72">
        <v>145</v>
      </c>
      <c r="B147" s="82" t="s">
        <v>3669</v>
      </c>
      <c r="C147" s="83" t="s">
        <v>3670</v>
      </c>
      <c r="D147" s="84" t="s">
        <v>3671</v>
      </c>
      <c r="E147" s="85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</row>
    <row r="148" spans="1:17" ht="15.75" customHeight="1">
      <c r="A148" s="72">
        <v>146</v>
      </c>
      <c r="B148" s="82" t="s">
        <v>3672</v>
      </c>
      <c r="C148" s="83" t="s">
        <v>3673</v>
      </c>
      <c r="D148" s="84" t="s">
        <v>3674</v>
      </c>
      <c r="E148" s="85"/>
      <c r="F148" s="86"/>
      <c r="G148" s="86"/>
      <c r="H148" s="86"/>
      <c r="I148" s="86"/>
      <c r="J148" s="86" t="s">
        <v>3675</v>
      </c>
      <c r="K148" s="86" t="s">
        <v>2803</v>
      </c>
      <c r="L148" s="86" t="s">
        <v>3676</v>
      </c>
      <c r="M148" s="86"/>
      <c r="N148" s="86"/>
      <c r="O148" s="86"/>
      <c r="P148" s="86"/>
      <c r="Q148" s="86" t="s">
        <v>2804</v>
      </c>
    </row>
    <row r="149" spans="1:17" ht="15.75" customHeight="1">
      <c r="A149" s="72">
        <v>147</v>
      </c>
      <c r="B149" s="82" t="s">
        <v>3677</v>
      </c>
      <c r="C149" s="83" t="s">
        <v>3678</v>
      </c>
      <c r="D149" s="84" t="s">
        <v>3679</v>
      </c>
      <c r="E149" s="85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</row>
    <row r="150" spans="1:17" ht="15.75" customHeight="1">
      <c r="A150" s="72">
        <v>148</v>
      </c>
      <c r="B150" s="82" t="s">
        <v>3680</v>
      </c>
      <c r="C150" s="83" t="s">
        <v>3681</v>
      </c>
      <c r="D150" s="84" t="s">
        <v>3682</v>
      </c>
      <c r="E150" s="85"/>
      <c r="F150" s="86"/>
      <c r="G150" s="86"/>
      <c r="H150" s="86"/>
      <c r="I150" s="86"/>
      <c r="J150" s="86" t="s">
        <v>2802</v>
      </c>
      <c r="K150" s="86" t="s">
        <v>3445</v>
      </c>
      <c r="L150" s="86" t="s">
        <v>3313</v>
      </c>
      <c r="M150" s="86"/>
      <c r="N150" s="86"/>
      <c r="O150" s="86"/>
      <c r="P150" s="86"/>
      <c r="Q150" s="86" t="s">
        <v>3268</v>
      </c>
    </row>
    <row r="151" spans="1:17" ht="15.75" customHeight="1">
      <c r="A151" s="72">
        <v>149</v>
      </c>
      <c r="B151" s="82" t="s">
        <v>3683</v>
      </c>
      <c r="C151" s="83" t="s">
        <v>3684</v>
      </c>
      <c r="D151" s="84" t="s">
        <v>3685</v>
      </c>
      <c r="E151" s="85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</row>
    <row r="152" spans="1:17" ht="15.75" customHeight="1">
      <c r="A152" s="72">
        <v>150</v>
      </c>
      <c r="B152" s="82" t="s">
        <v>3686</v>
      </c>
      <c r="C152" s="83" t="s">
        <v>3687</v>
      </c>
      <c r="D152" s="84" t="s">
        <v>3688</v>
      </c>
      <c r="E152" s="85"/>
      <c r="F152" s="86"/>
      <c r="G152" s="86"/>
      <c r="H152" s="86"/>
      <c r="I152" s="86"/>
      <c r="J152" s="86" t="s">
        <v>3304</v>
      </c>
      <c r="K152" s="86" t="s">
        <v>3305</v>
      </c>
      <c r="L152" s="86" t="s">
        <v>3336</v>
      </c>
      <c r="M152" s="86"/>
      <c r="N152" s="86"/>
      <c r="O152" s="86"/>
      <c r="P152" s="86"/>
      <c r="Q152" s="86" t="s">
        <v>3268</v>
      </c>
    </row>
    <row r="153" spans="1:17" ht="15.75" customHeight="1">
      <c r="A153" s="72">
        <v>151</v>
      </c>
      <c r="B153" s="82" t="s">
        <v>3689</v>
      </c>
      <c r="C153" s="83" t="s">
        <v>3690</v>
      </c>
      <c r="D153" s="84" t="s">
        <v>3691</v>
      </c>
      <c r="E153" s="85"/>
      <c r="F153" s="86"/>
      <c r="G153" s="87" t="s">
        <v>2785</v>
      </c>
      <c r="H153" s="87" t="s">
        <v>2785</v>
      </c>
      <c r="I153" s="86"/>
      <c r="J153" s="86" t="s">
        <v>3444</v>
      </c>
      <c r="K153" s="86" t="s">
        <v>3445</v>
      </c>
      <c r="L153" s="86" t="s">
        <v>3336</v>
      </c>
      <c r="M153" s="86"/>
      <c r="N153" s="87" t="s">
        <v>2785</v>
      </c>
      <c r="O153" s="86"/>
      <c r="P153" s="86"/>
      <c r="Q153" s="86" t="s">
        <v>3331</v>
      </c>
    </row>
    <row r="154" spans="1:17" ht="15.75" customHeight="1">
      <c r="A154" s="72">
        <v>152</v>
      </c>
      <c r="B154" s="82" t="s">
        <v>3692</v>
      </c>
      <c r="C154" s="83" t="s">
        <v>3693</v>
      </c>
      <c r="D154" s="84" t="s">
        <v>3694</v>
      </c>
      <c r="E154" s="85"/>
      <c r="F154" s="86"/>
      <c r="G154" s="86"/>
      <c r="H154" s="86"/>
      <c r="I154" s="86"/>
      <c r="J154" s="86" t="s">
        <v>2802</v>
      </c>
      <c r="K154" s="86" t="s">
        <v>3343</v>
      </c>
      <c r="L154" s="86" t="s">
        <v>3313</v>
      </c>
      <c r="M154" s="86"/>
      <c r="N154" s="86"/>
      <c r="O154" s="86"/>
      <c r="P154" s="86"/>
      <c r="Q154" s="86" t="s">
        <v>3268</v>
      </c>
    </row>
    <row r="155" spans="1:17" ht="15.75" customHeight="1">
      <c r="A155" s="72">
        <v>153</v>
      </c>
      <c r="B155" s="82" t="s">
        <v>3695</v>
      </c>
      <c r="C155" s="83" t="s">
        <v>3696</v>
      </c>
      <c r="D155" s="84" t="s">
        <v>3697</v>
      </c>
      <c r="E155" s="85"/>
      <c r="F155" s="86"/>
      <c r="G155" s="86"/>
      <c r="H155" s="86"/>
      <c r="I155" s="86"/>
      <c r="J155" s="86" t="s">
        <v>3698</v>
      </c>
      <c r="K155" s="86" t="s">
        <v>3630</v>
      </c>
      <c r="L155" s="86" t="s">
        <v>3313</v>
      </c>
      <c r="M155" s="86"/>
      <c r="N155" s="86"/>
      <c r="O155" s="86"/>
      <c r="P155" s="86"/>
      <c r="Q155" s="86" t="s">
        <v>3331</v>
      </c>
    </row>
    <row r="156" spans="1:17" ht="15.75" customHeight="1">
      <c r="A156" s="72">
        <v>154</v>
      </c>
      <c r="B156" s="90" t="s">
        <v>3699</v>
      </c>
      <c r="C156" s="91" t="s">
        <v>3700</v>
      </c>
      <c r="D156" s="92" t="s">
        <v>3701</v>
      </c>
      <c r="E156" s="93"/>
      <c r="F156" s="94"/>
      <c r="G156" s="94"/>
      <c r="H156" s="94"/>
      <c r="I156" s="94"/>
      <c r="J156" s="97" t="s">
        <v>2802</v>
      </c>
      <c r="K156" s="94" t="s">
        <v>3445</v>
      </c>
      <c r="L156" s="94" t="s">
        <v>3440</v>
      </c>
      <c r="M156" s="94"/>
      <c r="N156" s="94"/>
      <c r="O156" s="94"/>
      <c r="P156" s="94"/>
      <c r="Q156" s="94" t="s">
        <v>3268</v>
      </c>
    </row>
    <row r="157" spans="1:17" ht="15.75" customHeight="1">
      <c r="A157" s="72">
        <v>155</v>
      </c>
      <c r="B157" s="82" t="s">
        <v>3702</v>
      </c>
      <c r="C157" s="83" t="s">
        <v>3703</v>
      </c>
      <c r="D157" s="84" t="s">
        <v>3704</v>
      </c>
      <c r="E157" s="85"/>
      <c r="F157" s="86"/>
      <c r="G157" s="86"/>
      <c r="H157" s="86"/>
      <c r="I157" s="86"/>
      <c r="J157" s="86" t="s">
        <v>3705</v>
      </c>
      <c r="K157" s="86" t="s">
        <v>3630</v>
      </c>
      <c r="L157" s="86" t="s">
        <v>3267</v>
      </c>
      <c r="M157" s="86"/>
      <c r="N157" s="86"/>
      <c r="O157" s="86"/>
      <c r="P157" s="86"/>
      <c r="Q157" s="86" t="s">
        <v>3331</v>
      </c>
    </row>
    <row r="158" spans="1:17" ht="15.75" customHeight="1">
      <c r="A158" s="72">
        <v>156</v>
      </c>
      <c r="B158" s="82" t="s">
        <v>3706</v>
      </c>
      <c r="C158" s="83" t="s">
        <v>3707</v>
      </c>
      <c r="D158" s="84"/>
      <c r="E158" s="85"/>
      <c r="F158" s="86"/>
      <c r="G158" s="86"/>
      <c r="H158" s="86"/>
      <c r="I158" s="86"/>
      <c r="J158" s="86" t="s">
        <v>3304</v>
      </c>
      <c r="K158" s="86" t="s">
        <v>3335</v>
      </c>
      <c r="L158" s="86" t="s">
        <v>3336</v>
      </c>
      <c r="M158" s="86"/>
      <c r="N158" s="86"/>
      <c r="O158" s="86"/>
      <c r="P158" s="86"/>
      <c r="Q158" s="86" t="s">
        <v>3268</v>
      </c>
    </row>
    <row r="159" spans="1:17" ht="15.75" customHeight="1">
      <c r="A159" s="72">
        <v>157</v>
      </c>
      <c r="B159" s="82" t="s">
        <v>3708</v>
      </c>
      <c r="C159" s="83" t="s">
        <v>3709</v>
      </c>
      <c r="D159" s="84" t="s">
        <v>3710</v>
      </c>
      <c r="E159" s="85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</row>
    <row r="160" spans="1:17" ht="15.75" customHeight="1">
      <c r="A160" s="72">
        <v>158</v>
      </c>
      <c r="B160" s="82" t="s">
        <v>3711</v>
      </c>
      <c r="C160" s="83" t="s">
        <v>3712</v>
      </c>
      <c r="D160" s="84" t="s">
        <v>3713</v>
      </c>
      <c r="E160" s="85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</row>
    <row r="161" spans="1:17" ht="15.75" customHeight="1">
      <c r="A161" s="72">
        <v>159</v>
      </c>
      <c r="B161" s="88" t="s">
        <v>3714</v>
      </c>
      <c r="C161" s="88" t="s">
        <v>3715</v>
      </c>
      <c r="D161" s="89"/>
      <c r="E161" s="85"/>
      <c r="F161" s="86"/>
      <c r="G161" s="86"/>
      <c r="H161" s="86"/>
      <c r="I161" s="86"/>
      <c r="J161" s="86" t="s">
        <v>3304</v>
      </c>
      <c r="K161" s="86" t="s">
        <v>3335</v>
      </c>
      <c r="L161" s="86" t="s">
        <v>3306</v>
      </c>
      <c r="M161" s="86"/>
      <c r="N161" s="86"/>
      <c r="O161" s="86"/>
      <c r="P161" s="86"/>
      <c r="Q161" s="86" t="s">
        <v>3268</v>
      </c>
    </row>
    <row r="162" spans="1:17" ht="15.75" customHeight="1">
      <c r="A162" s="72">
        <v>160</v>
      </c>
      <c r="B162" s="82" t="s">
        <v>3716</v>
      </c>
      <c r="C162" s="83" t="s">
        <v>3717</v>
      </c>
      <c r="D162" s="84" t="s">
        <v>3718</v>
      </c>
      <c r="E162" s="98" t="s">
        <v>2785</v>
      </c>
      <c r="F162" s="86"/>
      <c r="G162" s="86"/>
      <c r="H162" s="86"/>
      <c r="I162" s="86"/>
      <c r="J162" s="86" t="s">
        <v>2802</v>
      </c>
      <c r="K162" s="86" t="s">
        <v>3343</v>
      </c>
      <c r="L162" s="86" t="s">
        <v>3313</v>
      </c>
      <c r="M162" s="86"/>
      <c r="N162" s="86"/>
      <c r="O162" s="86"/>
      <c r="P162" s="86"/>
      <c r="Q162" s="86" t="s">
        <v>3268</v>
      </c>
    </row>
    <row r="163" spans="1:17" ht="15.75" customHeight="1">
      <c r="A163" s="72">
        <v>161</v>
      </c>
      <c r="B163" s="82" t="s">
        <v>3719</v>
      </c>
      <c r="C163" s="83" t="s">
        <v>3720</v>
      </c>
      <c r="D163" s="84" t="s">
        <v>3721</v>
      </c>
      <c r="E163" s="85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</row>
    <row r="164" spans="1:17" ht="15.75" customHeight="1">
      <c r="A164" s="72">
        <v>162</v>
      </c>
      <c r="B164" s="82" t="s">
        <v>3722</v>
      </c>
      <c r="C164" s="83" t="s">
        <v>3723</v>
      </c>
      <c r="D164" s="84" t="s">
        <v>3724</v>
      </c>
      <c r="E164" s="85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</row>
    <row r="165" spans="1:17" ht="15.75" customHeight="1">
      <c r="A165" s="72">
        <v>163</v>
      </c>
      <c r="B165" s="82" t="s">
        <v>3725</v>
      </c>
      <c r="C165" s="83" t="s">
        <v>3726</v>
      </c>
      <c r="D165" s="84" t="s">
        <v>3727</v>
      </c>
      <c r="E165" s="98" t="s">
        <v>2785</v>
      </c>
      <c r="F165" s="86"/>
      <c r="G165" s="87" t="s">
        <v>2785</v>
      </c>
      <c r="H165" s="87" t="s">
        <v>2785</v>
      </c>
      <c r="I165" s="86"/>
      <c r="J165" s="86" t="s">
        <v>2802</v>
      </c>
      <c r="K165" s="86" t="s">
        <v>3630</v>
      </c>
      <c r="L165" s="86" t="s">
        <v>3313</v>
      </c>
      <c r="M165" s="86"/>
      <c r="N165" s="87" t="s">
        <v>2785</v>
      </c>
      <c r="O165" s="86"/>
      <c r="P165" s="86"/>
      <c r="Q165" s="86" t="s">
        <v>3268</v>
      </c>
    </row>
    <row r="166" spans="1:17" ht="15.75" customHeight="1">
      <c r="A166" s="72">
        <v>164</v>
      </c>
      <c r="B166" s="82" t="s">
        <v>3728</v>
      </c>
      <c r="C166" s="83" t="s">
        <v>3729</v>
      </c>
      <c r="D166" s="84" t="s">
        <v>3730</v>
      </c>
      <c r="E166" s="85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</row>
    <row r="167" spans="1:17" ht="15.75" customHeight="1">
      <c r="A167" s="72">
        <v>165</v>
      </c>
      <c r="B167" s="82" t="s">
        <v>3731</v>
      </c>
      <c r="C167" s="83" t="s">
        <v>3732</v>
      </c>
      <c r="D167" s="84" t="s">
        <v>3733</v>
      </c>
      <c r="E167" s="85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</row>
    <row r="168" spans="1:17" ht="15.75" customHeight="1">
      <c r="A168" s="72">
        <v>166</v>
      </c>
      <c r="B168" s="82" t="s">
        <v>3734</v>
      </c>
      <c r="C168" s="83" t="s">
        <v>3735</v>
      </c>
      <c r="D168" s="84"/>
      <c r="E168" s="85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</row>
    <row r="169" spans="1:17" ht="15.75" customHeight="1">
      <c r="A169" s="72">
        <v>167</v>
      </c>
      <c r="B169" s="82" t="s">
        <v>3736</v>
      </c>
      <c r="C169" s="83" t="s">
        <v>3737</v>
      </c>
      <c r="D169" s="84" t="s">
        <v>3738</v>
      </c>
      <c r="E169" s="85"/>
      <c r="F169" s="86"/>
      <c r="G169" s="86"/>
      <c r="H169" s="86"/>
      <c r="I169" s="86"/>
      <c r="J169" s="86" t="s">
        <v>3739</v>
      </c>
      <c r="K169" s="86" t="s">
        <v>3630</v>
      </c>
      <c r="L169" s="86" t="s">
        <v>3411</v>
      </c>
      <c r="M169" s="86"/>
      <c r="N169" s="86"/>
      <c r="O169" s="86"/>
      <c r="P169" s="86"/>
      <c r="Q169" s="86" t="s">
        <v>3268</v>
      </c>
    </row>
    <row r="170" spans="1:17" ht="15.75" customHeight="1">
      <c r="A170" s="72">
        <v>168</v>
      </c>
      <c r="B170" s="82" t="s">
        <v>3740</v>
      </c>
      <c r="C170" s="83" t="s">
        <v>3741</v>
      </c>
      <c r="D170" s="84" t="s">
        <v>3742</v>
      </c>
      <c r="E170" s="85"/>
      <c r="F170" s="86"/>
      <c r="G170" s="86"/>
      <c r="H170" s="86"/>
      <c r="I170" s="86"/>
      <c r="J170" s="86" t="s">
        <v>3698</v>
      </c>
      <c r="K170" s="86" t="s">
        <v>3630</v>
      </c>
      <c r="L170" s="86" t="s">
        <v>3743</v>
      </c>
      <c r="M170" s="86"/>
      <c r="N170" s="86"/>
      <c r="O170" s="86"/>
      <c r="P170" s="86"/>
      <c r="Q170" s="86" t="s">
        <v>3331</v>
      </c>
    </row>
    <row r="171" spans="1:17" ht="15.75" customHeight="1">
      <c r="A171" s="72">
        <v>169</v>
      </c>
      <c r="B171" s="82" t="s">
        <v>3744</v>
      </c>
      <c r="C171" s="83" t="s">
        <v>3745</v>
      </c>
      <c r="D171" s="84" t="s">
        <v>3746</v>
      </c>
      <c r="E171" s="85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</row>
    <row r="172" spans="1:17" ht="15.75" customHeight="1">
      <c r="A172" s="72">
        <v>170</v>
      </c>
      <c r="B172" s="82" t="s">
        <v>3747</v>
      </c>
      <c r="C172" s="83" t="s">
        <v>3748</v>
      </c>
      <c r="D172" s="84" t="s">
        <v>3749</v>
      </c>
      <c r="E172" s="85"/>
      <c r="F172" s="86"/>
      <c r="G172" s="86"/>
      <c r="H172" s="86"/>
      <c r="I172" s="86"/>
      <c r="J172" s="86" t="s">
        <v>2802</v>
      </c>
      <c r="K172" s="86" t="s">
        <v>3445</v>
      </c>
      <c r="L172" s="86" t="s">
        <v>3313</v>
      </c>
      <c r="M172" s="86"/>
      <c r="N172" s="86"/>
      <c r="O172" s="86"/>
      <c r="P172" s="86"/>
      <c r="Q172" s="86" t="s">
        <v>3268</v>
      </c>
    </row>
    <row r="173" spans="1:17" ht="15.75" customHeight="1">
      <c r="A173" s="72">
        <v>171</v>
      </c>
      <c r="B173" s="82" t="s">
        <v>3750</v>
      </c>
      <c r="C173" s="83" t="s">
        <v>3751</v>
      </c>
      <c r="D173" s="84" t="s">
        <v>3752</v>
      </c>
      <c r="E173" s="85"/>
      <c r="F173" s="86"/>
      <c r="G173" s="86"/>
      <c r="H173" s="86"/>
      <c r="I173" s="86"/>
      <c r="J173" s="86" t="s">
        <v>2802</v>
      </c>
      <c r="K173" s="86" t="s">
        <v>3445</v>
      </c>
      <c r="L173" s="86" t="s">
        <v>3313</v>
      </c>
      <c r="M173" s="86"/>
      <c r="N173" s="86"/>
      <c r="O173" s="86"/>
      <c r="P173" s="86"/>
      <c r="Q173" s="86" t="s">
        <v>3268</v>
      </c>
    </row>
    <row r="174" spans="1:17" ht="15.75" customHeight="1">
      <c r="A174" s="72">
        <v>172</v>
      </c>
      <c r="B174" s="82" t="s">
        <v>3753</v>
      </c>
      <c r="C174" s="83" t="s">
        <v>3754</v>
      </c>
      <c r="D174" s="84" t="s">
        <v>3755</v>
      </c>
      <c r="E174" s="85"/>
      <c r="F174" s="86"/>
      <c r="G174" s="87" t="s">
        <v>2785</v>
      </c>
      <c r="H174" s="87" t="s">
        <v>2785</v>
      </c>
      <c r="I174" s="86"/>
      <c r="J174" s="86"/>
      <c r="K174" s="86"/>
      <c r="L174" s="86"/>
      <c r="M174" s="86"/>
      <c r="N174" s="87" t="s">
        <v>2785</v>
      </c>
      <c r="O174" s="86"/>
      <c r="P174" s="86"/>
      <c r="Q174" s="86"/>
    </row>
    <row r="175" spans="1:17" ht="15.75" customHeight="1">
      <c r="A175" s="72">
        <v>173</v>
      </c>
      <c r="B175" s="82" t="s">
        <v>3756</v>
      </c>
      <c r="C175" s="83" t="s">
        <v>3757</v>
      </c>
      <c r="D175" s="84" t="s">
        <v>3758</v>
      </c>
      <c r="E175" s="85"/>
      <c r="F175" s="86"/>
      <c r="G175" s="87" t="s">
        <v>2785</v>
      </c>
      <c r="H175" s="87" t="s">
        <v>2785</v>
      </c>
      <c r="I175" s="86"/>
      <c r="J175" s="86" t="s">
        <v>2802</v>
      </c>
      <c r="K175" s="86" t="s">
        <v>3630</v>
      </c>
      <c r="L175" s="86" t="s">
        <v>3313</v>
      </c>
      <c r="M175" s="86"/>
      <c r="N175" s="87" t="s">
        <v>2785</v>
      </c>
      <c r="O175" s="86"/>
      <c r="P175" s="86"/>
      <c r="Q175" s="86" t="s">
        <v>3268</v>
      </c>
    </row>
    <row r="176" spans="1:17" ht="15.75" customHeight="1">
      <c r="A176" s="72">
        <v>174</v>
      </c>
      <c r="B176" s="82" t="s">
        <v>3759</v>
      </c>
      <c r="C176" s="83" t="s">
        <v>3760</v>
      </c>
      <c r="D176" s="84"/>
      <c r="E176" s="85"/>
      <c r="F176" s="86"/>
      <c r="G176" s="87" t="s">
        <v>2785</v>
      </c>
      <c r="H176" s="87" t="s">
        <v>2785</v>
      </c>
      <c r="I176" s="86"/>
      <c r="J176" s="86"/>
      <c r="K176" s="86"/>
      <c r="L176" s="86"/>
      <c r="M176" s="86"/>
      <c r="N176" s="87" t="s">
        <v>2785</v>
      </c>
      <c r="O176" s="86"/>
      <c r="P176" s="86"/>
      <c r="Q176" s="86"/>
    </row>
    <row r="177" spans="1:17" ht="15.75" customHeight="1">
      <c r="A177" s="72">
        <v>175</v>
      </c>
      <c r="B177" s="82" t="s">
        <v>3761</v>
      </c>
      <c r="C177" s="96" t="s">
        <v>3762</v>
      </c>
      <c r="D177" s="84"/>
      <c r="E177" s="85"/>
      <c r="F177" s="86"/>
      <c r="G177" s="87" t="s">
        <v>2785</v>
      </c>
      <c r="H177" s="87" t="s">
        <v>2785</v>
      </c>
      <c r="I177" s="86"/>
      <c r="J177" s="86"/>
      <c r="K177" s="86"/>
      <c r="L177" s="86"/>
      <c r="M177" s="86"/>
      <c r="N177" s="87" t="s">
        <v>2785</v>
      </c>
      <c r="O177" s="86"/>
      <c r="P177" s="86"/>
      <c r="Q177" s="86"/>
    </row>
    <row r="178" spans="1:17" ht="15.75" customHeight="1">
      <c r="A178" s="72">
        <v>176</v>
      </c>
      <c r="B178" s="82" t="s">
        <v>3763</v>
      </c>
      <c r="C178" s="83" t="s">
        <v>3764</v>
      </c>
      <c r="D178" s="84" t="s">
        <v>3765</v>
      </c>
      <c r="E178" s="85"/>
      <c r="F178" s="86"/>
      <c r="G178" s="86"/>
      <c r="H178" s="86"/>
      <c r="I178" s="86"/>
      <c r="J178" s="86" t="s">
        <v>2802</v>
      </c>
      <c r="K178" s="86" t="s">
        <v>3630</v>
      </c>
      <c r="L178" s="86" t="s">
        <v>3313</v>
      </c>
      <c r="M178" s="86"/>
      <c r="N178" s="86"/>
      <c r="O178" s="86"/>
      <c r="P178" s="86"/>
      <c r="Q178" s="86" t="s">
        <v>3268</v>
      </c>
    </row>
    <row r="179" spans="1:17" ht="15.75" customHeight="1">
      <c r="A179" s="72">
        <v>177</v>
      </c>
      <c r="B179" s="82" t="s">
        <v>3766</v>
      </c>
      <c r="C179" s="83" t="s">
        <v>3767</v>
      </c>
      <c r="D179" s="84" t="s">
        <v>3768</v>
      </c>
      <c r="E179" s="85"/>
      <c r="F179" s="86"/>
      <c r="G179" s="87" t="s">
        <v>2785</v>
      </c>
      <c r="H179" s="87" t="s">
        <v>2785</v>
      </c>
      <c r="I179" s="86"/>
      <c r="J179" s="86"/>
      <c r="K179" s="86"/>
      <c r="L179" s="86"/>
      <c r="M179" s="86"/>
      <c r="N179" s="87" t="s">
        <v>2785</v>
      </c>
      <c r="O179" s="86"/>
      <c r="P179" s="86"/>
      <c r="Q179" s="86"/>
    </row>
    <row r="180" spans="1:17" ht="15.75" customHeight="1">
      <c r="A180" s="72">
        <v>178</v>
      </c>
      <c r="B180" s="82" t="s">
        <v>3769</v>
      </c>
      <c r="C180" s="83" t="s">
        <v>3770</v>
      </c>
      <c r="D180" s="84" t="s">
        <v>3771</v>
      </c>
      <c r="E180" s="85"/>
      <c r="F180" s="86"/>
      <c r="G180" s="87" t="s">
        <v>2785</v>
      </c>
      <c r="H180" s="87" t="s">
        <v>2785</v>
      </c>
      <c r="I180" s="86"/>
      <c r="J180" s="86" t="s">
        <v>3304</v>
      </c>
      <c r="K180" s="86" t="s">
        <v>3335</v>
      </c>
      <c r="L180" s="86" t="s">
        <v>3336</v>
      </c>
      <c r="M180" s="86"/>
      <c r="N180" s="87" t="s">
        <v>2785</v>
      </c>
      <c r="O180" s="84" t="s">
        <v>3772</v>
      </c>
      <c r="P180" s="86" t="s">
        <v>3773</v>
      </c>
      <c r="Q180" s="86" t="s">
        <v>3268</v>
      </c>
    </row>
    <row r="181" spans="1:17" ht="15.75" customHeight="1">
      <c r="A181" s="72">
        <v>179</v>
      </c>
      <c r="B181" s="82" t="s">
        <v>3774</v>
      </c>
      <c r="C181" s="83" t="s">
        <v>3775</v>
      </c>
      <c r="D181" s="84" t="s">
        <v>3776</v>
      </c>
      <c r="E181" s="85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</row>
    <row r="182" spans="1:17" ht="15.75" customHeight="1">
      <c r="A182" s="72">
        <v>180</v>
      </c>
      <c r="B182" s="82" t="s">
        <v>3777</v>
      </c>
      <c r="C182" s="83" t="s">
        <v>3778</v>
      </c>
      <c r="D182" s="84" t="s">
        <v>3779</v>
      </c>
      <c r="E182" s="85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</row>
    <row r="183" spans="1:17" ht="15.75" customHeight="1">
      <c r="A183" s="72">
        <v>181</v>
      </c>
      <c r="B183" s="90" t="s">
        <v>3780</v>
      </c>
      <c r="C183" s="91" t="s">
        <v>3781</v>
      </c>
      <c r="D183" s="92" t="s">
        <v>3782</v>
      </c>
      <c r="E183" s="93"/>
      <c r="F183" s="94"/>
      <c r="G183" s="94"/>
      <c r="H183" s="94"/>
      <c r="I183" s="94"/>
      <c r="J183" s="94" t="s">
        <v>3449</v>
      </c>
      <c r="K183" s="94" t="s">
        <v>3630</v>
      </c>
      <c r="L183" s="94"/>
      <c r="M183" s="94"/>
      <c r="N183" s="94"/>
      <c r="O183" s="94"/>
      <c r="P183" s="94"/>
      <c r="Q183" s="94" t="s">
        <v>3331</v>
      </c>
    </row>
    <row r="184" spans="1:17" ht="15.75" customHeight="1">
      <c r="A184" s="72">
        <v>182</v>
      </c>
      <c r="B184" s="82" t="s">
        <v>3783</v>
      </c>
      <c r="C184" s="83" t="s">
        <v>3784</v>
      </c>
      <c r="D184" s="84" t="s">
        <v>3785</v>
      </c>
      <c r="E184" s="85"/>
      <c r="F184" s="86"/>
      <c r="G184" s="86"/>
      <c r="H184" s="86"/>
      <c r="I184" s="86"/>
      <c r="J184" s="86" t="s">
        <v>3786</v>
      </c>
      <c r="K184" s="86" t="s">
        <v>3630</v>
      </c>
      <c r="L184" s="86" t="s">
        <v>3440</v>
      </c>
      <c r="M184" s="86"/>
      <c r="N184" s="86"/>
      <c r="O184" s="86"/>
      <c r="P184" s="86"/>
      <c r="Q184" s="86" t="s">
        <v>3268</v>
      </c>
    </row>
    <row r="185" spans="1:17" ht="15.75" customHeight="1">
      <c r="A185" s="72">
        <v>183</v>
      </c>
      <c r="B185" s="82" t="s">
        <v>3787</v>
      </c>
      <c r="C185" s="83" t="s">
        <v>3788</v>
      </c>
      <c r="D185" s="84" t="s">
        <v>3789</v>
      </c>
      <c r="E185" s="85"/>
      <c r="F185" s="86"/>
      <c r="G185" s="86"/>
      <c r="H185" s="86"/>
      <c r="I185" s="86"/>
      <c r="J185" s="86" t="s">
        <v>2802</v>
      </c>
      <c r="K185" s="86" t="s">
        <v>3445</v>
      </c>
      <c r="L185" s="86" t="s">
        <v>3313</v>
      </c>
      <c r="M185" s="86"/>
      <c r="N185" s="86"/>
      <c r="O185" s="86"/>
      <c r="P185" s="86"/>
      <c r="Q185" s="86" t="s">
        <v>3268</v>
      </c>
    </row>
    <row r="186" spans="1:17" ht="15.75" customHeight="1">
      <c r="A186" s="72">
        <v>184</v>
      </c>
      <c r="B186" s="82" t="s">
        <v>3790</v>
      </c>
      <c r="C186" s="83" t="s">
        <v>3791</v>
      </c>
      <c r="D186" s="84"/>
      <c r="E186" s="85"/>
      <c r="F186" s="86"/>
      <c r="G186" s="87" t="s">
        <v>2785</v>
      </c>
      <c r="H186" s="87" t="s">
        <v>2785</v>
      </c>
      <c r="I186" s="86"/>
      <c r="J186" s="86"/>
      <c r="K186" s="86"/>
      <c r="L186" s="86"/>
      <c r="M186" s="86"/>
      <c r="N186" s="87" t="s">
        <v>2785</v>
      </c>
      <c r="O186" s="86"/>
      <c r="P186" s="86"/>
      <c r="Q186" s="86"/>
    </row>
    <row r="187" spans="1:17" ht="15.75" customHeight="1">
      <c r="A187" s="72">
        <v>185</v>
      </c>
      <c r="B187" s="82" t="s">
        <v>3792</v>
      </c>
      <c r="C187" s="83" t="s">
        <v>3793</v>
      </c>
      <c r="D187" s="84" t="s">
        <v>3794</v>
      </c>
      <c r="E187" s="85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</row>
    <row r="188" spans="1:17" ht="15.75" customHeight="1">
      <c r="A188" s="72">
        <v>186</v>
      </c>
      <c r="B188" s="82" t="s">
        <v>3795</v>
      </c>
      <c r="C188" s="83" t="s">
        <v>3796</v>
      </c>
      <c r="D188" s="84"/>
      <c r="E188" s="85"/>
      <c r="F188" s="86"/>
      <c r="G188" s="86"/>
      <c r="H188" s="86"/>
      <c r="I188" s="86"/>
      <c r="J188" s="86" t="s">
        <v>2802</v>
      </c>
      <c r="K188" s="86" t="s">
        <v>3630</v>
      </c>
      <c r="L188" s="86" t="s">
        <v>3313</v>
      </c>
      <c r="M188" s="86"/>
      <c r="N188" s="86"/>
      <c r="O188" s="86"/>
      <c r="P188" s="86"/>
      <c r="Q188" s="86" t="s">
        <v>3268</v>
      </c>
    </row>
    <row r="189" spans="1:17" ht="15.75" customHeight="1">
      <c r="A189" s="72">
        <v>187</v>
      </c>
      <c r="B189" s="82" t="s">
        <v>3797</v>
      </c>
      <c r="C189" s="83" t="s">
        <v>3798</v>
      </c>
      <c r="D189" s="84" t="s">
        <v>3799</v>
      </c>
      <c r="E189" s="85"/>
      <c r="F189" s="86"/>
      <c r="G189" s="86"/>
      <c r="H189" s="86"/>
      <c r="I189" s="86"/>
      <c r="J189" s="86" t="s">
        <v>3304</v>
      </c>
      <c r="K189" s="86" t="s">
        <v>3305</v>
      </c>
      <c r="L189" s="86" t="s">
        <v>3336</v>
      </c>
      <c r="M189" s="86"/>
      <c r="N189" s="86"/>
      <c r="O189" s="86"/>
      <c r="P189" s="86"/>
      <c r="Q189" s="86" t="s">
        <v>3268</v>
      </c>
    </row>
    <row r="190" spans="1:17" ht="15.75" customHeight="1">
      <c r="A190" s="72">
        <v>188</v>
      </c>
      <c r="B190" s="82" t="s">
        <v>3800</v>
      </c>
      <c r="C190" s="83" t="s">
        <v>3801</v>
      </c>
      <c r="D190" s="84"/>
      <c r="E190" s="85"/>
      <c r="F190" s="86"/>
      <c r="G190" s="86"/>
      <c r="H190" s="86"/>
      <c r="I190" s="86"/>
      <c r="J190" s="86" t="s">
        <v>2795</v>
      </c>
      <c r="K190" s="86" t="s">
        <v>3630</v>
      </c>
      <c r="L190" s="86" t="s">
        <v>3336</v>
      </c>
      <c r="M190" s="86"/>
      <c r="N190" s="86"/>
      <c r="O190" s="86"/>
      <c r="P190" s="86"/>
      <c r="Q190" s="86" t="s">
        <v>3331</v>
      </c>
    </row>
    <row r="191" spans="1:17" ht="15.75" customHeight="1">
      <c r="A191" s="72">
        <v>189</v>
      </c>
      <c r="B191" s="90" t="s">
        <v>3802</v>
      </c>
      <c r="C191" s="91" t="s">
        <v>3803</v>
      </c>
      <c r="D191" s="92" t="s">
        <v>3804</v>
      </c>
      <c r="E191" s="93"/>
      <c r="F191" s="94"/>
      <c r="G191" s="94"/>
      <c r="H191" s="94"/>
      <c r="I191" s="94"/>
      <c r="J191" s="94" t="s">
        <v>2795</v>
      </c>
      <c r="K191" s="94" t="s">
        <v>3630</v>
      </c>
      <c r="L191" s="94"/>
      <c r="M191" s="94"/>
      <c r="N191" s="94"/>
      <c r="O191" s="94"/>
      <c r="P191" s="94"/>
      <c r="Q191" s="94" t="s">
        <v>3331</v>
      </c>
    </row>
    <row r="192" spans="1:17" ht="15.75" customHeight="1">
      <c r="A192" s="72">
        <v>190</v>
      </c>
      <c r="B192" s="82" t="s">
        <v>3805</v>
      </c>
      <c r="C192" s="83" t="s">
        <v>3806</v>
      </c>
      <c r="D192" s="84" t="s">
        <v>3807</v>
      </c>
      <c r="E192" s="85"/>
      <c r="F192" s="86"/>
      <c r="G192" s="87" t="s">
        <v>2785</v>
      </c>
      <c r="H192" s="87" t="s">
        <v>2785</v>
      </c>
      <c r="I192" s="86"/>
      <c r="J192" s="86" t="s">
        <v>3808</v>
      </c>
      <c r="K192" s="86" t="s">
        <v>3630</v>
      </c>
      <c r="L192" s="86" t="s">
        <v>3809</v>
      </c>
      <c r="M192" s="86"/>
      <c r="N192" s="87" t="s">
        <v>2785</v>
      </c>
      <c r="O192" s="86"/>
      <c r="P192" s="86"/>
      <c r="Q192" s="86"/>
    </row>
    <row r="193" spans="1:17" ht="15.75" customHeight="1">
      <c r="A193" s="72">
        <v>191</v>
      </c>
      <c r="B193" s="82" t="s">
        <v>3810</v>
      </c>
      <c r="C193" s="83" t="s">
        <v>3811</v>
      </c>
      <c r="D193" s="84" t="s">
        <v>3812</v>
      </c>
      <c r="E193" s="85"/>
      <c r="F193" s="86"/>
      <c r="G193" s="86"/>
      <c r="H193" s="86"/>
      <c r="I193" s="86"/>
      <c r="J193" s="86" t="s">
        <v>3304</v>
      </c>
      <c r="K193" s="86" t="s">
        <v>3335</v>
      </c>
      <c r="L193" s="86" t="s">
        <v>3336</v>
      </c>
      <c r="M193" s="86"/>
      <c r="N193" s="86"/>
      <c r="O193" s="86"/>
      <c r="P193" s="86"/>
      <c r="Q193" s="86" t="s">
        <v>3268</v>
      </c>
    </row>
    <row r="194" spans="1:17" ht="15.75" customHeight="1">
      <c r="A194" s="72">
        <v>192</v>
      </c>
      <c r="B194" s="82" t="s">
        <v>3813</v>
      </c>
      <c r="C194" s="83" t="s">
        <v>3814</v>
      </c>
      <c r="D194" s="84"/>
      <c r="E194" s="85"/>
      <c r="F194" s="86"/>
      <c r="G194" s="86"/>
      <c r="H194" s="86"/>
      <c r="I194" s="86"/>
      <c r="J194" s="86" t="s">
        <v>3304</v>
      </c>
      <c r="K194" s="86" t="s">
        <v>3305</v>
      </c>
      <c r="L194" s="86" t="s">
        <v>3336</v>
      </c>
      <c r="M194" s="86"/>
      <c r="N194" s="86"/>
      <c r="O194" s="86"/>
      <c r="P194" s="86"/>
      <c r="Q194" s="86" t="s">
        <v>3268</v>
      </c>
    </row>
    <row r="195" spans="1:17" ht="15.75" customHeight="1">
      <c r="A195" s="72">
        <v>193</v>
      </c>
      <c r="B195" s="82" t="s">
        <v>3815</v>
      </c>
      <c r="C195" s="83" t="s">
        <v>3816</v>
      </c>
      <c r="D195" s="84" t="s">
        <v>3817</v>
      </c>
      <c r="E195" s="85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</row>
    <row r="196" spans="1:17" ht="15.75" customHeight="1">
      <c r="A196" s="72">
        <v>194</v>
      </c>
      <c r="B196" s="82" t="s">
        <v>3818</v>
      </c>
      <c r="C196" s="83" t="s">
        <v>3819</v>
      </c>
      <c r="D196" s="84"/>
      <c r="E196" s="85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</row>
    <row r="197" spans="1:17" ht="15.75" customHeight="1">
      <c r="A197" s="72">
        <v>195</v>
      </c>
      <c r="B197" s="82" t="s">
        <v>3820</v>
      </c>
      <c r="C197" s="83" t="s">
        <v>3821</v>
      </c>
      <c r="D197" s="84" t="s">
        <v>3822</v>
      </c>
      <c r="E197" s="85"/>
      <c r="F197" s="86"/>
      <c r="G197" s="86"/>
      <c r="H197" s="86"/>
      <c r="I197" s="86"/>
      <c r="J197" s="86" t="s">
        <v>3823</v>
      </c>
      <c r="K197" s="86" t="s">
        <v>3630</v>
      </c>
      <c r="L197" s="86" t="s">
        <v>3336</v>
      </c>
      <c r="M197" s="86"/>
      <c r="N197" s="86"/>
      <c r="O197" s="86"/>
      <c r="P197" s="86"/>
      <c r="Q197" s="86" t="s">
        <v>3331</v>
      </c>
    </row>
    <row r="198" spans="1:17" ht="15.75" customHeight="1">
      <c r="A198" s="72">
        <v>196</v>
      </c>
      <c r="B198" s="82" t="s">
        <v>3824</v>
      </c>
      <c r="C198" s="83" t="s">
        <v>3825</v>
      </c>
      <c r="D198" s="84" t="s">
        <v>3826</v>
      </c>
      <c r="E198" s="85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</row>
    <row r="199" spans="1:17" ht="15.75" customHeight="1">
      <c r="A199" s="72">
        <v>197</v>
      </c>
      <c r="B199" s="82" t="s">
        <v>3827</v>
      </c>
      <c r="C199" s="83" t="s">
        <v>3828</v>
      </c>
      <c r="D199" s="84" t="s">
        <v>3829</v>
      </c>
      <c r="E199" s="85"/>
      <c r="F199" s="86"/>
      <c r="G199" s="86"/>
      <c r="H199" s="86"/>
      <c r="I199" s="86"/>
      <c r="J199" s="86" t="s">
        <v>2802</v>
      </c>
      <c r="K199" s="86" t="s">
        <v>3630</v>
      </c>
      <c r="L199" s="86" t="s">
        <v>3313</v>
      </c>
      <c r="M199" s="86"/>
      <c r="N199" s="86"/>
      <c r="O199" s="86"/>
      <c r="P199" s="86"/>
      <c r="Q199" s="86" t="s">
        <v>3268</v>
      </c>
    </row>
    <row r="200" spans="1:17" ht="15.75" customHeight="1">
      <c r="A200" s="72">
        <v>198</v>
      </c>
      <c r="B200" s="82" t="s">
        <v>3830</v>
      </c>
      <c r="C200" s="83" t="s">
        <v>3831</v>
      </c>
      <c r="D200" s="84"/>
      <c r="E200" s="85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</row>
    <row r="201" spans="1:17" ht="15.75" customHeight="1">
      <c r="A201" s="72">
        <v>199</v>
      </c>
      <c r="B201" s="82" t="s">
        <v>3832</v>
      </c>
      <c r="C201" s="83" t="s">
        <v>3833</v>
      </c>
      <c r="D201" s="84"/>
      <c r="E201" s="85"/>
      <c r="F201" s="86"/>
      <c r="G201" s="87" t="s">
        <v>2785</v>
      </c>
      <c r="H201" s="87" t="s">
        <v>2785</v>
      </c>
      <c r="I201" s="86"/>
      <c r="J201" s="86"/>
      <c r="K201" s="86"/>
      <c r="L201" s="86"/>
      <c r="M201" s="86"/>
      <c r="N201" s="87" t="s">
        <v>2785</v>
      </c>
      <c r="O201" s="86"/>
      <c r="P201" s="86"/>
      <c r="Q201" s="86"/>
    </row>
    <row r="202" spans="1:17" ht="15.75" customHeight="1">
      <c r="A202" s="72">
        <v>200</v>
      </c>
      <c r="B202" s="82" t="s">
        <v>3834</v>
      </c>
      <c r="C202" s="83" t="s">
        <v>3835</v>
      </c>
      <c r="D202" s="84" t="s">
        <v>3836</v>
      </c>
      <c r="E202" s="85"/>
      <c r="F202" s="86"/>
      <c r="G202" s="86"/>
      <c r="H202" s="86"/>
      <c r="I202" s="86"/>
      <c r="J202" s="86" t="s">
        <v>2802</v>
      </c>
      <c r="K202" s="86" t="s">
        <v>3630</v>
      </c>
      <c r="L202" s="86" t="s">
        <v>3313</v>
      </c>
      <c r="M202" s="86"/>
      <c r="N202" s="86"/>
      <c r="O202" s="86"/>
      <c r="P202" s="86"/>
      <c r="Q202" s="86" t="s">
        <v>3268</v>
      </c>
    </row>
    <row r="203" spans="1:17" ht="15.75" customHeight="1">
      <c r="A203" s="72">
        <v>201</v>
      </c>
      <c r="B203" s="82" t="s">
        <v>3837</v>
      </c>
      <c r="C203" s="83" t="s">
        <v>3838</v>
      </c>
      <c r="D203" s="84" t="s">
        <v>3839</v>
      </c>
      <c r="E203" s="85"/>
      <c r="F203" s="86"/>
      <c r="G203" s="87" t="s">
        <v>2785</v>
      </c>
      <c r="H203" s="87" t="s">
        <v>2785</v>
      </c>
      <c r="I203" s="86"/>
      <c r="J203" s="86"/>
      <c r="K203" s="86"/>
      <c r="L203" s="86"/>
      <c r="M203" s="86"/>
      <c r="N203" s="87" t="s">
        <v>2785</v>
      </c>
      <c r="O203" s="86"/>
      <c r="P203" s="86"/>
      <c r="Q203" s="86"/>
    </row>
    <row r="204" spans="1:17" ht="15.75" customHeight="1">
      <c r="A204" s="72">
        <v>202</v>
      </c>
      <c r="B204" s="82" t="s">
        <v>3840</v>
      </c>
      <c r="C204" s="83" t="s">
        <v>3841</v>
      </c>
      <c r="D204" s="84" t="s">
        <v>3842</v>
      </c>
      <c r="E204" s="85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</row>
    <row r="205" spans="1:17" ht="15.75" customHeight="1">
      <c r="A205" s="72">
        <v>203</v>
      </c>
      <c r="B205" s="82" t="s">
        <v>3843</v>
      </c>
      <c r="C205" s="83" t="s">
        <v>3844</v>
      </c>
      <c r="D205" s="84" t="s">
        <v>3845</v>
      </c>
      <c r="E205" s="85"/>
      <c r="F205" s="86"/>
      <c r="G205" s="86"/>
      <c r="H205" s="86"/>
      <c r="I205" s="86"/>
      <c r="J205" s="86" t="s">
        <v>2802</v>
      </c>
      <c r="K205" s="86" t="s">
        <v>3630</v>
      </c>
      <c r="L205" s="86" t="s">
        <v>3313</v>
      </c>
      <c r="M205" s="86"/>
      <c r="N205" s="86"/>
      <c r="O205" s="86"/>
      <c r="P205" s="86"/>
      <c r="Q205" s="86" t="s">
        <v>3268</v>
      </c>
    </row>
    <row r="206" spans="1:17" ht="15.75" customHeight="1">
      <c r="A206" s="72">
        <v>204</v>
      </c>
      <c r="B206" s="82" t="s">
        <v>3846</v>
      </c>
      <c r="C206" s="83" t="s">
        <v>3847</v>
      </c>
      <c r="D206" s="84"/>
      <c r="E206" s="85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</row>
    <row r="207" spans="1:17" ht="15.75" customHeight="1">
      <c r="A207" s="72">
        <v>205</v>
      </c>
      <c r="B207" s="82" t="s">
        <v>3848</v>
      </c>
      <c r="C207" s="83" t="s">
        <v>3849</v>
      </c>
      <c r="D207" s="84" t="s">
        <v>3850</v>
      </c>
      <c r="E207" s="85"/>
      <c r="F207" s="86"/>
      <c r="G207" s="86"/>
      <c r="H207" s="86"/>
      <c r="I207" s="86"/>
      <c r="J207" s="86" t="s">
        <v>2802</v>
      </c>
      <c r="K207" s="86" t="s">
        <v>3154</v>
      </c>
      <c r="L207" s="86" t="s">
        <v>3313</v>
      </c>
      <c r="M207" s="86"/>
      <c r="N207" s="86"/>
      <c r="O207" s="86"/>
      <c r="P207" s="86"/>
      <c r="Q207" s="86" t="s">
        <v>3331</v>
      </c>
    </row>
    <row r="208" spans="1:17" ht="15.75" customHeight="1">
      <c r="A208" s="72">
        <v>206</v>
      </c>
      <c r="B208" s="82" t="s">
        <v>3851</v>
      </c>
      <c r="C208" s="83" t="s">
        <v>3852</v>
      </c>
      <c r="D208" s="84" t="s">
        <v>3853</v>
      </c>
      <c r="E208" s="85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</row>
    <row r="209" spans="1:17" ht="15.75" customHeight="1">
      <c r="A209" s="72">
        <v>207</v>
      </c>
      <c r="B209" s="82" t="s">
        <v>3854</v>
      </c>
      <c r="C209" s="83" t="s">
        <v>3855</v>
      </c>
      <c r="D209" s="84" t="s">
        <v>3856</v>
      </c>
      <c r="E209" s="85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</row>
    <row r="210" spans="1:17" ht="15.75" customHeight="1">
      <c r="A210" s="72">
        <v>208</v>
      </c>
      <c r="B210" s="82" t="s">
        <v>3857</v>
      </c>
      <c r="C210" s="83" t="s">
        <v>3858</v>
      </c>
      <c r="D210" s="84" t="s">
        <v>3859</v>
      </c>
      <c r="E210" s="85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</row>
    <row r="211" spans="1:17" ht="15.75" customHeight="1">
      <c r="A211" s="72">
        <v>209</v>
      </c>
      <c r="B211" s="82" t="s">
        <v>3860</v>
      </c>
      <c r="C211" s="83" t="s">
        <v>3861</v>
      </c>
      <c r="D211" s="84" t="s">
        <v>3862</v>
      </c>
      <c r="E211" s="85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</row>
    <row r="212" spans="1:17" ht="15.75" customHeight="1">
      <c r="A212" s="72">
        <v>210</v>
      </c>
      <c r="B212" s="82" t="s">
        <v>3863</v>
      </c>
      <c r="C212" s="83" t="s">
        <v>3864</v>
      </c>
      <c r="D212" s="84" t="s">
        <v>3865</v>
      </c>
      <c r="E212" s="85"/>
      <c r="F212" s="86"/>
      <c r="G212" s="86"/>
      <c r="H212" s="86"/>
      <c r="I212" s="86"/>
      <c r="J212" s="86" t="s">
        <v>2802</v>
      </c>
      <c r="K212" s="86" t="s">
        <v>3445</v>
      </c>
      <c r="L212" s="86" t="s">
        <v>3313</v>
      </c>
      <c r="M212" s="86"/>
      <c r="N212" s="86"/>
      <c r="O212" s="86"/>
      <c r="P212" s="86"/>
      <c r="Q212" s="86" t="s">
        <v>3268</v>
      </c>
    </row>
    <row r="213" spans="1:17" ht="15.75" customHeight="1">
      <c r="A213" s="72">
        <v>211</v>
      </c>
      <c r="B213" s="82" t="s">
        <v>3866</v>
      </c>
      <c r="C213" s="83" t="s">
        <v>3867</v>
      </c>
      <c r="D213" s="84"/>
      <c r="E213" s="85"/>
      <c r="F213" s="86"/>
      <c r="G213" s="87" t="s">
        <v>2785</v>
      </c>
      <c r="H213" s="87" t="s">
        <v>2785</v>
      </c>
      <c r="I213" s="86"/>
      <c r="J213" s="86"/>
      <c r="K213" s="86"/>
      <c r="L213" s="86"/>
      <c r="M213" s="86"/>
      <c r="N213" s="87" t="s">
        <v>2785</v>
      </c>
      <c r="O213" s="86"/>
      <c r="P213" s="86"/>
      <c r="Q213" s="86"/>
    </row>
    <row r="214" spans="1:17" ht="15.75" customHeight="1">
      <c r="A214" s="72">
        <v>212</v>
      </c>
      <c r="B214" s="88" t="s">
        <v>3868</v>
      </c>
      <c r="C214" s="88" t="s">
        <v>3869</v>
      </c>
      <c r="D214" s="89"/>
      <c r="E214" s="85"/>
      <c r="F214" s="86"/>
      <c r="G214" s="86"/>
      <c r="H214" s="86"/>
      <c r="I214" s="86"/>
      <c r="J214" s="86" t="s">
        <v>3304</v>
      </c>
      <c r="K214" s="86" t="s">
        <v>3305</v>
      </c>
      <c r="L214" s="86" t="s">
        <v>3306</v>
      </c>
      <c r="M214" s="86"/>
      <c r="N214" s="86"/>
      <c r="O214" s="86"/>
      <c r="P214" s="86"/>
      <c r="Q214" s="86" t="s">
        <v>3268</v>
      </c>
    </row>
    <row r="215" spans="1:17" ht="15.75" customHeight="1">
      <c r="A215" s="72">
        <v>213</v>
      </c>
      <c r="B215" s="82" t="s">
        <v>3870</v>
      </c>
      <c r="C215" s="83" t="s">
        <v>3871</v>
      </c>
      <c r="D215" s="84" t="s">
        <v>3872</v>
      </c>
      <c r="E215" s="85"/>
      <c r="F215" s="86"/>
      <c r="G215" s="86"/>
      <c r="H215" s="86"/>
      <c r="I215" s="86"/>
      <c r="J215" s="86" t="s">
        <v>2802</v>
      </c>
      <c r="K215" s="86" t="s">
        <v>3630</v>
      </c>
      <c r="L215" s="86" t="s">
        <v>3313</v>
      </c>
      <c r="M215" s="86"/>
      <c r="N215" s="86"/>
      <c r="O215" s="86"/>
      <c r="P215" s="86"/>
      <c r="Q215" s="86" t="s">
        <v>3268</v>
      </c>
    </row>
    <row r="216" spans="1:17" ht="15.75" customHeight="1">
      <c r="A216" s="72">
        <v>214</v>
      </c>
      <c r="B216" s="90" t="s">
        <v>3873</v>
      </c>
      <c r="C216" s="91" t="s">
        <v>3874</v>
      </c>
      <c r="D216" s="92" t="s">
        <v>3875</v>
      </c>
      <c r="E216" s="93"/>
      <c r="F216" s="94"/>
      <c r="G216" s="94"/>
      <c r="H216" s="94"/>
      <c r="I216" s="94"/>
      <c r="J216" s="94" t="s">
        <v>3449</v>
      </c>
      <c r="K216" s="94" t="s">
        <v>3630</v>
      </c>
      <c r="L216" s="94" t="s">
        <v>3440</v>
      </c>
      <c r="M216" s="94"/>
      <c r="N216" s="94"/>
      <c r="O216" s="94"/>
      <c r="P216" s="94"/>
      <c r="Q216" s="94" t="s">
        <v>3331</v>
      </c>
    </row>
    <row r="217" spans="1:17" ht="15.75" customHeight="1">
      <c r="A217" s="72">
        <v>215</v>
      </c>
      <c r="B217" s="82" t="s">
        <v>3876</v>
      </c>
      <c r="C217" s="83" t="s">
        <v>3877</v>
      </c>
      <c r="D217" s="84" t="s">
        <v>3878</v>
      </c>
      <c r="E217" s="85"/>
      <c r="F217" s="86"/>
      <c r="G217" s="87" t="s">
        <v>2785</v>
      </c>
      <c r="H217" s="87" t="s">
        <v>2785</v>
      </c>
      <c r="I217" s="86"/>
      <c r="J217" s="86"/>
      <c r="K217" s="86"/>
      <c r="L217" s="86"/>
      <c r="M217" s="86"/>
      <c r="N217" s="87" t="s">
        <v>2785</v>
      </c>
      <c r="O217" s="86"/>
      <c r="P217" s="86"/>
      <c r="Q217" s="86"/>
    </row>
    <row r="218" spans="1:17" ht="15.75" customHeight="1">
      <c r="A218" s="72">
        <v>216</v>
      </c>
      <c r="B218" s="82" t="s">
        <v>3879</v>
      </c>
      <c r="C218" s="83" t="s">
        <v>3880</v>
      </c>
      <c r="D218" s="84" t="s">
        <v>3881</v>
      </c>
      <c r="E218" s="85"/>
      <c r="F218" s="86"/>
      <c r="G218" s="86"/>
      <c r="H218" s="86"/>
      <c r="I218" s="86"/>
      <c r="J218" s="86" t="s">
        <v>2802</v>
      </c>
      <c r="K218" s="86" t="s">
        <v>3630</v>
      </c>
      <c r="L218" s="86" t="s">
        <v>3313</v>
      </c>
      <c r="M218" s="86"/>
      <c r="N218" s="86"/>
      <c r="O218" s="86"/>
      <c r="P218" s="86"/>
      <c r="Q218" s="86" t="s">
        <v>3268</v>
      </c>
    </row>
    <row r="219" spans="1:17" ht="15.75" customHeight="1">
      <c r="A219" s="72">
        <v>217</v>
      </c>
      <c r="B219" s="82" t="s">
        <v>3882</v>
      </c>
      <c r="C219" s="83" t="s">
        <v>3883</v>
      </c>
      <c r="D219" s="84" t="s">
        <v>3884</v>
      </c>
      <c r="E219" s="85"/>
      <c r="F219" s="86"/>
      <c r="G219" s="86"/>
      <c r="H219" s="86"/>
      <c r="I219" s="86"/>
      <c r="J219" s="86" t="s">
        <v>3675</v>
      </c>
      <c r="K219" s="86" t="s">
        <v>3630</v>
      </c>
      <c r="L219" s="86" t="s">
        <v>3676</v>
      </c>
      <c r="M219" s="86"/>
      <c r="N219" s="86"/>
      <c r="O219" s="86"/>
      <c r="P219" s="86"/>
      <c r="Q219" s="86" t="s">
        <v>2804</v>
      </c>
    </row>
    <row r="220" spans="1:17" ht="15.75" customHeight="1">
      <c r="A220" s="72">
        <v>218</v>
      </c>
      <c r="B220" s="82" t="s">
        <v>3885</v>
      </c>
      <c r="C220" s="83" t="s">
        <v>3886</v>
      </c>
      <c r="D220" s="84" t="s">
        <v>3887</v>
      </c>
      <c r="E220" s="85"/>
      <c r="F220" s="86"/>
      <c r="G220" s="86"/>
      <c r="H220" s="86"/>
      <c r="I220" s="86"/>
      <c r="J220" s="86" t="s">
        <v>3823</v>
      </c>
      <c r="K220" s="86" t="s">
        <v>3630</v>
      </c>
      <c r="L220" s="86" t="s">
        <v>3888</v>
      </c>
      <c r="M220" s="86"/>
      <c r="N220" s="86"/>
      <c r="O220" s="86"/>
      <c r="P220" s="86"/>
      <c r="Q220" s="86" t="s">
        <v>3331</v>
      </c>
    </row>
    <row r="221" spans="1:17" ht="15.75" customHeight="1">
      <c r="A221" s="72">
        <v>219</v>
      </c>
      <c r="B221" s="82" t="s">
        <v>3889</v>
      </c>
      <c r="C221" s="83" t="s">
        <v>3890</v>
      </c>
      <c r="D221" s="84" t="s">
        <v>3891</v>
      </c>
      <c r="E221" s="85"/>
      <c r="F221" s="86"/>
      <c r="G221" s="87" t="s">
        <v>2785</v>
      </c>
      <c r="H221" s="87" t="s">
        <v>2785</v>
      </c>
      <c r="I221" s="86"/>
      <c r="J221" s="86"/>
      <c r="K221" s="86"/>
      <c r="L221" s="86"/>
      <c r="M221" s="86"/>
      <c r="N221" s="87" t="s">
        <v>2785</v>
      </c>
      <c r="O221" s="86"/>
      <c r="P221" s="86"/>
      <c r="Q221" s="86"/>
    </row>
    <row r="222" spans="1:17" ht="15.75" customHeight="1">
      <c r="A222" s="72">
        <v>220</v>
      </c>
      <c r="B222" s="82" t="s">
        <v>3892</v>
      </c>
      <c r="C222" s="83" t="s">
        <v>3893</v>
      </c>
      <c r="D222" s="84"/>
      <c r="E222" s="85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</row>
    <row r="223" spans="1:17" ht="15.75" customHeight="1">
      <c r="A223" s="72">
        <v>221</v>
      </c>
      <c r="B223" s="82" t="s">
        <v>3894</v>
      </c>
      <c r="C223" s="83" t="s">
        <v>3895</v>
      </c>
      <c r="D223" s="84" t="s">
        <v>3896</v>
      </c>
      <c r="E223" s="85"/>
      <c r="F223" s="86"/>
      <c r="G223" s="86"/>
      <c r="H223" s="86"/>
      <c r="I223" s="86"/>
      <c r="J223" s="86" t="s">
        <v>3897</v>
      </c>
      <c r="K223" s="86" t="s">
        <v>3630</v>
      </c>
      <c r="L223" s="86" t="s">
        <v>3267</v>
      </c>
      <c r="M223" s="86"/>
      <c r="N223" s="86"/>
      <c r="O223" s="86"/>
      <c r="P223" s="86"/>
      <c r="Q223" s="86" t="s">
        <v>3331</v>
      </c>
    </row>
    <row r="224" spans="1:17" ht="15.75" customHeight="1">
      <c r="A224" s="72">
        <v>222</v>
      </c>
      <c r="B224" s="82" t="s">
        <v>3898</v>
      </c>
      <c r="C224" s="83" t="s">
        <v>3899</v>
      </c>
      <c r="D224" s="84" t="s">
        <v>3900</v>
      </c>
      <c r="E224" s="85"/>
      <c r="F224" s="86"/>
      <c r="G224" s="87" t="s">
        <v>2785</v>
      </c>
      <c r="H224" s="87" t="s">
        <v>2785</v>
      </c>
      <c r="I224" s="86"/>
      <c r="J224" s="86"/>
      <c r="K224" s="86"/>
      <c r="L224" s="86"/>
      <c r="M224" s="86"/>
      <c r="N224" s="87" t="s">
        <v>2785</v>
      </c>
      <c r="O224" s="86"/>
      <c r="P224" s="86"/>
      <c r="Q224" s="86"/>
    </row>
    <row r="225" spans="1:17" ht="15.75" customHeight="1">
      <c r="A225" s="72">
        <v>223</v>
      </c>
      <c r="B225" s="82" t="s">
        <v>3901</v>
      </c>
      <c r="C225" s="83" t="s">
        <v>3902</v>
      </c>
      <c r="D225" s="84"/>
      <c r="E225" s="85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</row>
    <row r="226" spans="1:17" ht="15.75" customHeight="1">
      <c r="A226" s="72">
        <v>224</v>
      </c>
      <c r="B226" s="82" t="s">
        <v>3903</v>
      </c>
      <c r="C226" s="83" t="s">
        <v>3904</v>
      </c>
      <c r="D226" s="84"/>
      <c r="E226" s="85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</row>
    <row r="227" spans="1:17" ht="15.75" customHeight="1">
      <c r="A227" s="72">
        <v>225</v>
      </c>
      <c r="B227" s="82" t="s">
        <v>3905</v>
      </c>
      <c r="C227" s="83" t="s">
        <v>3906</v>
      </c>
      <c r="D227" s="84" t="s">
        <v>3907</v>
      </c>
      <c r="E227" s="85"/>
      <c r="F227" s="86"/>
      <c r="G227" s="86"/>
      <c r="H227" s="86"/>
      <c r="I227" s="86"/>
      <c r="J227" s="86" t="s">
        <v>2802</v>
      </c>
      <c r="K227" s="86" t="s">
        <v>3630</v>
      </c>
      <c r="L227" s="86" t="s">
        <v>3313</v>
      </c>
      <c r="M227" s="86"/>
      <c r="N227" s="86"/>
      <c r="O227" s="86"/>
      <c r="P227" s="86"/>
      <c r="Q227" s="86" t="s">
        <v>3268</v>
      </c>
    </row>
    <row r="228" spans="1:17" ht="15.75" customHeight="1">
      <c r="A228" s="72">
        <v>226</v>
      </c>
      <c r="B228" s="82" t="s">
        <v>3908</v>
      </c>
      <c r="C228" s="83" t="s">
        <v>3909</v>
      </c>
      <c r="D228" s="84" t="s">
        <v>3910</v>
      </c>
      <c r="E228" s="85"/>
      <c r="F228" s="86"/>
      <c r="G228" s="86"/>
      <c r="H228" s="86"/>
      <c r="I228" s="86"/>
      <c r="J228" s="86" t="s">
        <v>3550</v>
      </c>
      <c r="K228" s="86" t="s">
        <v>3551</v>
      </c>
      <c r="L228" s="86" t="s">
        <v>3306</v>
      </c>
      <c r="M228" s="86"/>
      <c r="N228" s="86"/>
      <c r="O228" s="86"/>
      <c r="P228" s="86"/>
      <c r="Q228" s="86" t="s">
        <v>3268</v>
      </c>
    </row>
    <row r="229" spans="1:17" ht="15.75" customHeight="1">
      <c r="A229" s="72">
        <v>227</v>
      </c>
      <c r="B229" s="82" t="s">
        <v>3911</v>
      </c>
      <c r="C229" s="83" t="s">
        <v>3912</v>
      </c>
      <c r="D229" s="84" t="s">
        <v>3913</v>
      </c>
      <c r="E229" s="86"/>
      <c r="F229" s="86"/>
      <c r="G229" s="87" t="s">
        <v>2785</v>
      </c>
      <c r="H229" s="87" t="s">
        <v>2785</v>
      </c>
      <c r="I229" s="86"/>
      <c r="J229" s="86"/>
      <c r="K229" s="86"/>
      <c r="L229" s="86"/>
      <c r="M229" s="86"/>
      <c r="N229" s="87" t="s">
        <v>2785</v>
      </c>
      <c r="O229" s="86"/>
      <c r="P229" s="86"/>
      <c r="Q229" s="86"/>
    </row>
    <row r="230" spans="1:17" ht="15.75" customHeight="1">
      <c r="A230" s="72">
        <v>228</v>
      </c>
      <c r="B230" s="82" t="s">
        <v>3914</v>
      </c>
      <c r="C230" s="83" t="s">
        <v>3915</v>
      </c>
      <c r="D230" s="84" t="s">
        <v>3916</v>
      </c>
      <c r="E230" s="86"/>
      <c r="F230" s="86"/>
      <c r="G230" s="87" t="s">
        <v>2785</v>
      </c>
      <c r="H230" s="87" t="s">
        <v>2785</v>
      </c>
      <c r="I230" s="86"/>
      <c r="J230" s="86"/>
      <c r="K230" s="86"/>
      <c r="L230" s="86"/>
      <c r="M230" s="86"/>
      <c r="N230" s="87" t="s">
        <v>2785</v>
      </c>
      <c r="O230" s="86"/>
      <c r="P230" s="86"/>
      <c r="Q230" s="86"/>
    </row>
    <row r="231" spans="1:17" ht="15.75" customHeight="1">
      <c r="A231" s="72">
        <v>229</v>
      </c>
      <c r="B231" s="82" t="s">
        <v>3917</v>
      </c>
      <c r="C231" s="83" t="s">
        <v>3918</v>
      </c>
      <c r="D231" s="84" t="s">
        <v>3919</v>
      </c>
      <c r="E231" s="86"/>
      <c r="F231" s="86"/>
      <c r="G231" s="86"/>
      <c r="H231" s="86"/>
      <c r="I231" s="86"/>
      <c r="J231" s="86" t="s">
        <v>2802</v>
      </c>
      <c r="K231" s="86" t="s">
        <v>3445</v>
      </c>
      <c r="L231" s="86" t="s">
        <v>3313</v>
      </c>
      <c r="M231" s="86"/>
      <c r="N231" s="86"/>
      <c r="O231" s="86"/>
      <c r="P231" s="86"/>
      <c r="Q231" s="86" t="s">
        <v>3268</v>
      </c>
    </row>
    <row r="232" spans="1:17" ht="15.75" customHeight="1">
      <c r="A232" s="72">
        <v>230</v>
      </c>
      <c r="B232" s="82" t="s">
        <v>3920</v>
      </c>
      <c r="C232" s="83" t="s">
        <v>3921</v>
      </c>
      <c r="D232" s="84" t="s">
        <v>3922</v>
      </c>
      <c r="E232" s="86"/>
      <c r="F232" s="86"/>
      <c r="G232" s="87" t="s">
        <v>2785</v>
      </c>
      <c r="H232" s="87" t="s">
        <v>2785</v>
      </c>
      <c r="I232" s="86"/>
      <c r="J232" s="86"/>
      <c r="K232" s="86"/>
      <c r="L232" s="86"/>
      <c r="M232" s="86"/>
      <c r="N232" s="87" t="s">
        <v>2785</v>
      </c>
      <c r="O232" s="86"/>
      <c r="P232" s="86"/>
      <c r="Q232" s="86"/>
    </row>
    <row r="233" spans="1:17" ht="15.75" customHeight="1">
      <c r="A233" s="72">
        <v>231</v>
      </c>
      <c r="B233" s="88" t="s">
        <v>3923</v>
      </c>
      <c r="C233" s="88" t="s">
        <v>3924</v>
      </c>
      <c r="D233" s="89"/>
      <c r="E233" s="86"/>
      <c r="F233" s="86"/>
      <c r="G233" s="86"/>
      <c r="H233" s="86"/>
      <c r="I233" s="86"/>
      <c r="J233" s="86" t="s">
        <v>3304</v>
      </c>
      <c r="K233" s="86" t="s">
        <v>3335</v>
      </c>
      <c r="L233" s="86" t="s">
        <v>3306</v>
      </c>
      <c r="M233" s="86"/>
      <c r="N233" s="86"/>
      <c r="O233" s="86"/>
      <c r="P233" s="86"/>
      <c r="Q233" s="86" t="s">
        <v>3268</v>
      </c>
    </row>
    <row r="234" spans="1:17" ht="15.75" customHeight="1"/>
    <row r="235" spans="1:17" ht="15.75" customHeight="1"/>
    <row r="236" spans="1:17" ht="15.75" customHeight="1"/>
    <row r="237" spans="1:17" ht="15.75" customHeight="1"/>
    <row r="238" spans="1:17" ht="15.75" customHeight="1"/>
    <row r="239" spans="1:17" ht="15.75" customHeight="1"/>
    <row r="240" spans="1:1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J1:L1"/>
    <mergeCell ref="M1:P1"/>
    <mergeCell ref="Q1:Q2"/>
    <mergeCell ref="A1:A2"/>
    <mergeCell ref="B1:B2"/>
    <mergeCell ref="C1:C2"/>
    <mergeCell ref="D1:D2"/>
    <mergeCell ref="E1:I1"/>
  </mergeCells>
  <pageMargins left="0.7" right="0.7" top="0.75" bottom="0.75" header="0" footer="0"/>
  <pageSetup scale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00"/>
  <sheetViews>
    <sheetView workbookViewId="0">
      <selection sqref="A1:A3"/>
    </sheetView>
  </sheetViews>
  <sheetFormatPr defaultColWidth="14.44140625" defaultRowHeight="15" customHeight="1"/>
  <cols>
    <col min="1" max="1" width="7" customWidth="1"/>
    <col min="2" max="2" width="25" customWidth="1"/>
    <col min="3" max="3" width="35.88671875" customWidth="1"/>
    <col min="4" max="4" width="20.33203125" customWidth="1"/>
    <col min="5" max="5" width="18.88671875" customWidth="1"/>
    <col min="6" max="6" width="13.44140625" customWidth="1"/>
    <col min="7" max="26" width="8.6640625" customWidth="1"/>
  </cols>
  <sheetData>
    <row r="1" spans="1:26" ht="14.4">
      <c r="A1" s="288" t="s">
        <v>0</v>
      </c>
      <c r="B1" s="288" t="s">
        <v>3925</v>
      </c>
      <c r="C1" s="288" t="s">
        <v>2</v>
      </c>
      <c r="D1" s="288" t="s">
        <v>3926</v>
      </c>
      <c r="E1" s="288" t="s">
        <v>3927</v>
      </c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spans="1:26" ht="14.4">
      <c r="A2" s="289"/>
      <c r="B2" s="289"/>
      <c r="C2" s="289"/>
      <c r="D2" s="289"/>
      <c r="E2" s="289"/>
      <c r="F2" s="100"/>
      <c r="G2" s="100"/>
      <c r="H2" s="100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spans="1:26" ht="14.4">
      <c r="A3" s="286"/>
      <c r="B3" s="286"/>
      <c r="C3" s="286"/>
      <c r="D3" s="286"/>
      <c r="E3" s="286"/>
      <c r="F3" s="100"/>
      <c r="G3" s="100"/>
      <c r="H3" s="100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spans="1:26" ht="14.4">
      <c r="A4" s="100">
        <v>3</v>
      </c>
      <c r="B4" s="100" t="s">
        <v>3928</v>
      </c>
      <c r="C4" s="101" t="s">
        <v>3929</v>
      </c>
      <c r="D4" s="100">
        <v>9441866818</v>
      </c>
      <c r="E4" s="102" t="s">
        <v>3930</v>
      </c>
      <c r="F4" s="100" t="s">
        <v>3931</v>
      </c>
      <c r="G4" s="100" t="s">
        <v>2802</v>
      </c>
      <c r="H4" s="100" t="s">
        <v>3932</v>
      </c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</row>
    <row r="5" spans="1:26" ht="14.4">
      <c r="A5" s="100">
        <v>4</v>
      </c>
      <c r="B5" s="100" t="s">
        <v>3933</v>
      </c>
      <c r="C5" s="101" t="s">
        <v>3934</v>
      </c>
      <c r="D5" s="100">
        <v>8332026654</v>
      </c>
      <c r="E5" s="102" t="s">
        <v>3935</v>
      </c>
      <c r="F5" s="100" t="s">
        <v>3931</v>
      </c>
      <c r="G5" s="100" t="s">
        <v>2802</v>
      </c>
      <c r="H5" s="100" t="s">
        <v>3068</v>
      </c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</row>
    <row r="6" spans="1:26" ht="15.6">
      <c r="A6" s="100">
        <v>5</v>
      </c>
      <c r="B6" s="100" t="s">
        <v>3936</v>
      </c>
      <c r="C6" s="103" t="s">
        <v>3937</v>
      </c>
      <c r="D6" s="104">
        <v>9553123968</v>
      </c>
      <c r="E6" s="105" t="s">
        <v>3938</v>
      </c>
      <c r="F6" s="104" t="s">
        <v>3931</v>
      </c>
      <c r="G6" s="104" t="s">
        <v>2802</v>
      </c>
      <c r="H6" s="104" t="s">
        <v>2874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</row>
    <row r="7" spans="1:26" ht="15.6">
      <c r="A7" s="100">
        <v>6</v>
      </c>
      <c r="B7" s="100" t="s">
        <v>3939</v>
      </c>
      <c r="C7" s="103" t="s">
        <v>3940</v>
      </c>
      <c r="D7" s="104"/>
      <c r="E7" s="104"/>
      <c r="F7" s="104" t="s">
        <v>3941</v>
      </c>
      <c r="G7" s="104" t="s">
        <v>3942</v>
      </c>
      <c r="H7" s="104" t="s">
        <v>2874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</row>
    <row r="8" spans="1:26" ht="15.6">
      <c r="A8" s="100">
        <v>7</v>
      </c>
      <c r="B8" s="100" t="s">
        <v>3943</v>
      </c>
      <c r="C8" s="103" t="s">
        <v>3944</v>
      </c>
      <c r="D8" s="106">
        <v>9036207678</v>
      </c>
      <c r="E8" s="104"/>
      <c r="F8" s="104"/>
      <c r="G8" s="104"/>
      <c r="H8" s="104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 spans="1:26" ht="15.6">
      <c r="A9" s="100">
        <v>8</v>
      </c>
      <c r="B9" s="100" t="s">
        <v>3945</v>
      </c>
      <c r="C9" s="103" t="s">
        <v>3946</v>
      </c>
      <c r="D9" s="106">
        <v>9866489766</v>
      </c>
      <c r="E9" s="104"/>
      <c r="F9" s="104"/>
      <c r="G9" s="104"/>
      <c r="H9" s="104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</row>
    <row r="10" spans="1:26" ht="15.6">
      <c r="A10" s="100">
        <v>9</v>
      </c>
      <c r="B10" s="100" t="s">
        <v>3947</v>
      </c>
      <c r="C10" s="103" t="s">
        <v>3948</v>
      </c>
      <c r="D10" s="106">
        <v>9492029194</v>
      </c>
      <c r="E10" s="104"/>
      <c r="F10" s="104" t="s">
        <v>3949</v>
      </c>
      <c r="G10" s="104" t="s">
        <v>3950</v>
      </c>
      <c r="H10" s="104" t="s">
        <v>2803</v>
      </c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</row>
    <row r="11" spans="1:26" ht="15.6">
      <c r="A11" s="100">
        <v>10</v>
      </c>
      <c r="B11" s="100" t="s">
        <v>3951</v>
      </c>
      <c r="C11" s="103" t="s">
        <v>3952</v>
      </c>
      <c r="D11" s="104">
        <v>9491899059</v>
      </c>
      <c r="E11" s="104"/>
      <c r="F11" s="104" t="s">
        <v>3941</v>
      </c>
      <c r="G11" s="104" t="s">
        <v>3953</v>
      </c>
      <c r="H11" s="104" t="s">
        <v>2874</v>
      </c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spans="1:26" ht="15.6">
      <c r="A12" s="100">
        <v>11</v>
      </c>
      <c r="B12" s="100" t="s">
        <v>3954</v>
      </c>
      <c r="C12" s="103" t="s">
        <v>3955</v>
      </c>
      <c r="D12" s="104">
        <v>9100844373</v>
      </c>
      <c r="E12" s="105" t="s">
        <v>3956</v>
      </c>
      <c r="F12" s="104" t="s">
        <v>3957</v>
      </c>
      <c r="G12" s="104" t="s">
        <v>3958</v>
      </c>
      <c r="H12" s="104" t="s">
        <v>3932</v>
      </c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 spans="1:26" ht="15.6">
      <c r="A13" s="100">
        <v>12</v>
      </c>
      <c r="B13" s="100" t="s">
        <v>3959</v>
      </c>
      <c r="C13" s="103" t="s">
        <v>3960</v>
      </c>
      <c r="D13" s="104">
        <v>9949363691</v>
      </c>
      <c r="E13" s="104" t="s">
        <v>3961</v>
      </c>
      <c r="F13" s="104" t="s">
        <v>3962</v>
      </c>
      <c r="G13" s="104" t="s">
        <v>3963</v>
      </c>
      <c r="H13" s="104" t="s">
        <v>3932</v>
      </c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 spans="1:26" ht="15.6">
      <c r="A14" s="100">
        <v>13</v>
      </c>
      <c r="B14" s="100" t="s">
        <v>3964</v>
      </c>
      <c r="C14" s="103" t="s">
        <v>3965</v>
      </c>
      <c r="D14" s="104">
        <v>9701932757</v>
      </c>
      <c r="E14" s="105" t="s">
        <v>3966</v>
      </c>
      <c r="F14" s="104"/>
      <c r="G14" s="104"/>
      <c r="H14" s="104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 spans="1:26" ht="15.6">
      <c r="A15" s="100">
        <v>14</v>
      </c>
      <c r="B15" s="100" t="s">
        <v>3967</v>
      </c>
      <c r="C15" s="103" t="s">
        <v>3968</v>
      </c>
      <c r="D15" s="104">
        <v>8433636150</v>
      </c>
      <c r="E15" s="105" t="s">
        <v>3969</v>
      </c>
      <c r="F15" s="104" t="s">
        <v>3970</v>
      </c>
      <c r="G15" s="104" t="s">
        <v>3971</v>
      </c>
      <c r="H15" s="104" t="s">
        <v>2803</v>
      </c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</row>
    <row r="16" spans="1:26" ht="15.6">
      <c r="A16" s="100">
        <v>15</v>
      </c>
      <c r="B16" s="100" t="s">
        <v>3972</v>
      </c>
      <c r="C16" s="103" t="s">
        <v>3973</v>
      </c>
      <c r="D16" s="104">
        <v>9866815504</v>
      </c>
      <c r="E16" s="104" t="s">
        <v>3974</v>
      </c>
      <c r="F16" s="104"/>
      <c r="G16" s="104"/>
      <c r="H16" s="104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</row>
    <row r="17" spans="1:26" ht="15.6">
      <c r="A17" s="100">
        <v>16</v>
      </c>
      <c r="B17" s="100" t="s">
        <v>3975</v>
      </c>
      <c r="C17" s="103" t="s">
        <v>3976</v>
      </c>
      <c r="D17" s="106">
        <v>9704485507</v>
      </c>
      <c r="E17" s="104" t="s">
        <v>3977</v>
      </c>
      <c r="F17" s="104" t="s">
        <v>3978</v>
      </c>
      <c r="G17" s="104" t="s">
        <v>2802</v>
      </c>
      <c r="H17" s="104" t="s">
        <v>3932</v>
      </c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</row>
    <row r="18" spans="1:26" ht="15.6">
      <c r="A18" s="100">
        <v>17</v>
      </c>
      <c r="B18" s="100" t="s">
        <v>3979</v>
      </c>
      <c r="C18" s="103" t="s">
        <v>3980</v>
      </c>
      <c r="D18" s="106">
        <v>9494498169</v>
      </c>
      <c r="E18" s="104" t="s">
        <v>3981</v>
      </c>
      <c r="F18" s="104" t="s">
        <v>3982</v>
      </c>
      <c r="G18" s="104" t="s">
        <v>3983</v>
      </c>
      <c r="H18" s="104" t="s">
        <v>2803</v>
      </c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</row>
    <row r="19" spans="1:26" ht="15.6">
      <c r="A19" s="100">
        <v>18</v>
      </c>
      <c r="B19" s="100" t="s">
        <v>3984</v>
      </c>
      <c r="C19" s="103" t="s">
        <v>3985</v>
      </c>
      <c r="D19" s="104">
        <v>8121316532</v>
      </c>
      <c r="E19" s="104" t="s">
        <v>3986</v>
      </c>
      <c r="F19" s="104"/>
      <c r="G19" s="104"/>
      <c r="H19" s="104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</row>
    <row r="20" spans="1:26" ht="15.6">
      <c r="A20" s="100">
        <v>19</v>
      </c>
      <c r="B20" s="100" t="s">
        <v>3987</v>
      </c>
      <c r="C20" s="103" t="s">
        <v>3988</v>
      </c>
      <c r="D20" s="106">
        <v>9032903278</v>
      </c>
      <c r="E20" s="104"/>
      <c r="F20" s="104" t="s">
        <v>3989</v>
      </c>
      <c r="G20" s="104" t="s">
        <v>3990</v>
      </c>
      <c r="H20" s="104" t="s">
        <v>3991</v>
      </c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</row>
    <row r="21" spans="1:26" ht="15.75" customHeight="1">
      <c r="A21" s="100">
        <v>20</v>
      </c>
      <c r="B21" s="100" t="s">
        <v>3992</v>
      </c>
      <c r="C21" s="103" t="s">
        <v>3993</v>
      </c>
      <c r="D21" s="104">
        <v>9951794566</v>
      </c>
      <c r="E21" s="104" t="s">
        <v>3994</v>
      </c>
      <c r="F21" s="104"/>
      <c r="G21" s="104"/>
      <c r="H21" s="104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 spans="1:26" ht="15.75" customHeight="1">
      <c r="A22" s="100">
        <v>21</v>
      </c>
      <c r="B22" s="100" t="s">
        <v>3995</v>
      </c>
      <c r="C22" s="103" t="s">
        <v>3996</v>
      </c>
      <c r="D22" s="104">
        <v>9949767887</v>
      </c>
      <c r="E22" s="104" t="s">
        <v>3997</v>
      </c>
      <c r="F22" s="104"/>
      <c r="G22" s="104"/>
      <c r="H22" s="104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</row>
    <row r="23" spans="1:26" ht="15.75" customHeight="1">
      <c r="A23" s="100">
        <v>22</v>
      </c>
      <c r="B23" s="100" t="s">
        <v>3998</v>
      </c>
      <c r="C23" s="103" t="s">
        <v>3999</v>
      </c>
      <c r="D23" s="104">
        <v>9440203473</v>
      </c>
      <c r="E23" s="104" t="s">
        <v>4000</v>
      </c>
      <c r="F23" s="104" t="s">
        <v>4001</v>
      </c>
      <c r="G23" s="104" t="s">
        <v>2802</v>
      </c>
      <c r="H23" s="104" t="s">
        <v>4002</v>
      </c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</row>
    <row r="24" spans="1:26" ht="15.75" customHeight="1">
      <c r="A24" s="100">
        <v>23</v>
      </c>
      <c r="B24" s="100" t="s">
        <v>4003</v>
      </c>
      <c r="C24" s="103" t="s">
        <v>4004</v>
      </c>
      <c r="D24" s="104">
        <v>19377891088</v>
      </c>
      <c r="E24" s="104"/>
      <c r="F24" s="104"/>
      <c r="G24" s="104"/>
      <c r="H24" s="104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 spans="1:26" ht="15.75" customHeight="1">
      <c r="A25" s="100">
        <v>24</v>
      </c>
      <c r="B25" s="100" t="s">
        <v>4005</v>
      </c>
      <c r="C25" s="103" t="s">
        <v>4006</v>
      </c>
      <c r="D25" s="104">
        <v>9848382812</v>
      </c>
      <c r="E25" s="104" t="s">
        <v>4007</v>
      </c>
      <c r="F25" s="104"/>
      <c r="G25" s="104"/>
      <c r="H25" s="104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</row>
    <row r="26" spans="1:26" ht="15.75" customHeight="1">
      <c r="A26" s="100">
        <v>25</v>
      </c>
      <c r="B26" s="100" t="s">
        <v>4008</v>
      </c>
      <c r="C26" s="103" t="s">
        <v>4009</v>
      </c>
      <c r="D26" s="106">
        <v>9849429644</v>
      </c>
      <c r="E26" s="104"/>
      <c r="F26" s="104"/>
      <c r="G26" s="104"/>
      <c r="H26" s="104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</row>
    <row r="27" spans="1:26" ht="15.75" customHeight="1">
      <c r="A27" s="100">
        <v>26</v>
      </c>
      <c r="B27" s="100" t="s">
        <v>4010</v>
      </c>
      <c r="C27" s="103" t="s">
        <v>4011</v>
      </c>
      <c r="D27" s="104">
        <v>9492182581</v>
      </c>
      <c r="E27" s="104" t="s">
        <v>4012</v>
      </c>
      <c r="F27" s="104" t="s">
        <v>4013</v>
      </c>
      <c r="G27" s="104" t="s">
        <v>4014</v>
      </c>
      <c r="H27" s="104" t="s">
        <v>4015</v>
      </c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 spans="1:26" ht="15.75" customHeight="1">
      <c r="A28" s="100">
        <v>27</v>
      </c>
      <c r="B28" s="100" t="s">
        <v>4016</v>
      </c>
      <c r="C28" s="103" t="s">
        <v>4017</v>
      </c>
      <c r="D28" s="106">
        <v>9849429644</v>
      </c>
      <c r="E28" s="104"/>
      <c r="F28" s="104"/>
      <c r="G28" s="104"/>
      <c r="H28" s="104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</row>
    <row r="29" spans="1:26" ht="15.75" customHeight="1">
      <c r="A29" s="100">
        <v>28</v>
      </c>
      <c r="B29" s="100" t="s">
        <v>4018</v>
      </c>
      <c r="C29" s="103" t="s">
        <v>4019</v>
      </c>
      <c r="D29" s="104">
        <v>7893316659</v>
      </c>
      <c r="E29" s="104" t="s">
        <v>4020</v>
      </c>
      <c r="F29" s="104" t="s">
        <v>4021</v>
      </c>
      <c r="G29" s="104" t="s">
        <v>4022</v>
      </c>
      <c r="H29" s="104" t="s">
        <v>3068</v>
      </c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</row>
    <row r="30" spans="1:26" ht="15.75" customHeight="1">
      <c r="A30" s="100">
        <v>29</v>
      </c>
      <c r="B30" s="100" t="s">
        <v>4023</v>
      </c>
      <c r="C30" s="103" t="s">
        <v>4024</v>
      </c>
      <c r="D30" s="106">
        <v>9985212496</v>
      </c>
      <c r="E30" s="104"/>
      <c r="F30" s="104"/>
      <c r="G30" s="104"/>
      <c r="H30" s="104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 spans="1:26" ht="15.75" customHeight="1">
      <c r="A31" s="100">
        <v>30</v>
      </c>
      <c r="B31" s="100" t="s">
        <v>4025</v>
      </c>
      <c r="C31" s="103" t="s">
        <v>4026</v>
      </c>
      <c r="D31" s="104">
        <v>9866441134</v>
      </c>
      <c r="E31" s="104"/>
      <c r="F31" s="104"/>
      <c r="G31" s="104"/>
      <c r="H31" s="104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 spans="1:26" ht="15.75" customHeight="1">
      <c r="A32" s="100">
        <v>31</v>
      </c>
      <c r="B32" s="100" t="s">
        <v>4027</v>
      </c>
      <c r="C32" s="103" t="s">
        <v>4028</v>
      </c>
      <c r="D32" s="106">
        <v>9177463183</v>
      </c>
      <c r="E32" s="104"/>
      <c r="F32" s="104"/>
      <c r="G32" s="104"/>
      <c r="H32" s="104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</row>
    <row r="33" spans="1:26" ht="15.75" customHeight="1">
      <c r="A33" s="100">
        <v>32</v>
      </c>
      <c r="B33" s="100" t="s">
        <v>4029</v>
      </c>
      <c r="C33" s="103" t="s">
        <v>4030</v>
      </c>
      <c r="D33" s="104">
        <v>9160223533</v>
      </c>
      <c r="E33" s="105" t="s">
        <v>4031</v>
      </c>
      <c r="F33" s="104" t="s">
        <v>4032</v>
      </c>
      <c r="G33" s="104" t="s">
        <v>3971</v>
      </c>
      <c r="H33" s="104" t="s">
        <v>2874</v>
      </c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</row>
    <row r="34" spans="1:26" ht="15.75" customHeight="1">
      <c r="A34" s="100">
        <v>33</v>
      </c>
      <c r="B34" s="100" t="s">
        <v>4033</v>
      </c>
      <c r="C34" s="103" t="s">
        <v>4034</v>
      </c>
      <c r="D34" s="106">
        <v>9603239365</v>
      </c>
      <c r="E34" s="104"/>
      <c r="F34" s="104"/>
      <c r="G34" s="104"/>
      <c r="H34" s="104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</row>
    <row r="35" spans="1:26" ht="15.75" customHeight="1">
      <c r="A35" s="100">
        <v>34</v>
      </c>
      <c r="B35" s="100" t="s">
        <v>4035</v>
      </c>
      <c r="C35" s="103" t="s">
        <v>4036</v>
      </c>
      <c r="D35" s="104">
        <v>9100346638</v>
      </c>
      <c r="E35" s="104" t="s">
        <v>4037</v>
      </c>
      <c r="F35" s="104" t="s">
        <v>4038</v>
      </c>
      <c r="G35" s="104" t="s">
        <v>4039</v>
      </c>
      <c r="H35" s="104" t="s">
        <v>2803</v>
      </c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 spans="1:26" ht="15.75" customHeight="1">
      <c r="A36" s="100">
        <v>35</v>
      </c>
      <c r="B36" s="100" t="s">
        <v>4040</v>
      </c>
      <c r="C36" s="103" t="s">
        <v>4041</v>
      </c>
      <c r="D36" s="107">
        <v>9550111749</v>
      </c>
      <c r="E36" s="104" t="s">
        <v>4042</v>
      </c>
      <c r="F36" s="104" t="s">
        <v>4043</v>
      </c>
      <c r="G36" s="104" t="s">
        <v>4044</v>
      </c>
      <c r="H36" s="104" t="s">
        <v>2803</v>
      </c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</row>
    <row r="37" spans="1:26" ht="15.75" customHeight="1">
      <c r="A37" s="100">
        <v>36</v>
      </c>
      <c r="B37" s="100" t="s">
        <v>4045</v>
      </c>
      <c r="C37" s="103" t="s">
        <v>4046</v>
      </c>
      <c r="D37" s="106">
        <v>9966680920</v>
      </c>
      <c r="E37" s="104" t="s">
        <v>4047</v>
      </c>
      <c r="F37" s="104" t="s">
        <v>4048</v>
      </c>
      <c r="G37" s="104" t="s">
        <v>3971</v>
      </c>
      <c r="H37" s="104" t="s">
        <v>4049</v>
      </c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</row>
    <row r="38" spans="1:26" ht="15.75" customHeight="1">
      <c r="A38" s="100">
        <v>37</v>
      </c>
      <c r="B38" s="100" t="s">
        <v>4050</v>
      </c>
      <c r="C38" s="103" t="s">
        <v>4051</v>
      </c>
      <c r="D38" s="104">
        <v>8919263800</v>
      </c>
      <c r="E38" s="104" t="s">
        <v>4052</v>
      </c>
      <c r="F38" s="104" t="s">
        <v>4053</v>
      </c>
      <c r="G38" s="104" t="s">
        <v>4054</v>
      </c>
      <c r="H38" s="104" t="s">
        <v>2803</v>
      </c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</row>
    <row r="39" spans="1:26" ht="15.75" customHeight="1">
      <c r="A39" s="100">
        <v>38</v>
      </c>
      <c r="B39" s="100" t="s">
        <v>4055</v>
      </c>
      <c r="C39" s="103" t="s">
        <v>4056</v>
      </c>
      <c r="D39" s="104">
        <v>8686698590</v>
      </c>
      <c r="E39" s="104" t="s">
        <v>4057</v>
      </c>
      <c r="F39" s="104" t="s">
        <v>4058</v>
      </c>
      <c r="G39" s="104" t="s">
        <v>4059</v>
      </c>
      <c r="H39" s="104" t="s">
        <v>2803</v>
      </c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</row>
    <row r="40" spans="1:26" ht="15.75" customHeight="1">
      <c r="A40" s="100">
        <v>39</v>
      </c>
      <c r="B40" s="100" t="s">
        <v>4060</v>
      </c>
      <c r="C40" s="103" t="s">
        <v>4061</v>
      </c>
      <c r="D40" s="104">
        <v>9100844379</v>
      </c>
      <c r="E40" s="104" t="s">
        <v>4062</v>
      </c>
      <c r="F40" s="104"/>
      <c r="G40" s="104"/>
      <c r="H40" s="104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100">
        <v>40</v>
      </c>
      <c r="B41" s="100" t="s">
        <v>4063</v>
      </c>
      <c r="C41" s="103" t="s">
        <v>4064</v>
      </c>
      <c r="D41" s="104"/>
      <c r="E41" s="104"/>
      <c r="F41" s="104"/>
      <c r="G41" s="104"/>
      <c r="H41" s="104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 spans="1:26" ht="15.75" customHeight="1">
      <c r="A42" s="100">
        <v>41</v>
      </c>
      <c r="B42" s="100" t="s">
        <v>4065</v>
      </c>
      <c r="C42" s="103" t="s">
        <v>4066</v>
      </c>
      <c r="D42" s="104">
        <v>8977779009</v>
      </c>
      <c r="E42" s="104" t="s">
        <v>4067</v>
      </c>
      <c r="F42" s="104" t="s">
        <v>4021</v>
      </c>
      <c r="G42" s="104" t="s">
        <v>4068</v>
      </c>
      <c r="H42" s="104" t="s">
        <v>2803</v>
      </c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</row>
    <row r="43" spans="1:26" ht="15.75" customHeight="1">
      <c r="A43" s="100">
        <v>42</v>
      </c>
      <c r="B43" s="100" t="s">
        <v>4069</v>
      </c>
      <c r="C43" s="103" t="s">
        <v>4070</v>
      </c>
      <c r="D43" s="104">
        <v>7780293228</v>
      </c>
      <c r="E43" s="104" t="s">
        <v>4071</v>
      </c>
      <c r="F43" s="104" t="s">
        <v>4072</v>
      </c>
      <c r="G43" s="104" t="s">
        <v>4073</v>
      </c>
      <c r="H43" s="104" t="s">
        <v>2803</v>
      </c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</row>
    <row r="44" spans="1:26" ht="15.75" customHeight="1">
      <c r="A44" s="100">
        <v>43</v>
      </c>
      <c r="B44" s="100" t="s">
        <v>4074</v>
      </c>
      <c r="C44" s="103" t="s">
        <v>4075</v>
      </c>
      <c r="D44" s="104">
        <v>8985296465</v>
      </c>
      <c r="E44" s="104" t="s">
        <v>4076</v>
      </c>
      <c r="F44" s="104"/>
      <c r="G44" s="104"/>
      <c r="H44" s="104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</row>
    <row r="45" spans="1:26" ht="15.75" customHeight="1">
      <c r="A45" s="100">
        <v>44</v>
      </c>
      <c r="B45" s="100" t="s">
        <v>4077</v>
      </c>
      <c r="C45" s="103" t="s">
        <v>4078</v>
      </c>
      <c r="D45" s="106">
        <v>8143146212</v>
      </c>
      <c r="E45" s="104"/>
      <c r="F45" s="104"/>
      <c r="G45" s="104"/>
      <c r="H45" s="104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</row>
    <row r="46" spans="1:26" ht="15.75" customHeight="1">
      <c r="A46" s="100">
        <v>45</v>
      </c>
      <c r="B46" s="100" t="s">
        <v>4079</v>
      </c>
      <c r="C46" s="103" t="s">
        <v>4080</v>
      </c>
      <c r="D46" s="104"/>
      <c r="E46" s="104"/>
      <c r="F46" s="104"/>
      <c r="G46" s="104"/>
      <c r="H46" s="104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</row>
    <row r="47" spans="1:26" ht="15.75" customHeight="1">
      <c r="A47" s="100">
        <v>46</v>
      </c>
      <c r="B47" s="100" t="s">
        <v>4081</v>
      </c>
      <c r="C47" s="103" t="s">
        <v>4082</v>
      </c>
      <c r="D47" s="104">
        <v>9987015269</v>
      </c>
      <c r="E47" s="104" t="s">
        <v>4083</v>
      </c>
      <c r="F47" s="104"/>
      <c r="G47" s="104"/>
      <c r="H47" s="104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</row>
    <row r="48" spans="1:26" ht="15.75" customHeight="1">
      <c r="A48" s="100">
        <v>47</v>
      </c>
      <c r="B48" s="100" t="s">
        <v>4084</v>
      </c>
      <c r="C48" s="103" t="s">
        <v>4085</v>
      </c>
      <c r="D48" s="104"/>
      <c r="E48" s="104"/>
      <c r="F48" s="104"/>
      <c r="G48" s="104"/>
      <c r="H48" s="104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</row>
    <row r="49" spans="1:26" ht="15.75" customHeight="1">
      <c r="A49" s="100">
        <v>48</v>
      </c>
      <c r="B49" s="100" t="s">
        <v>4086</v>
      </c>
      <c r="C49" s="103" t="s">
        <v>4087</v>
      </c>
      <c r="D49" s="104">
        <v>8328090172</v>
      </c>
      <c r="E49" s="104" t="s">
        <v>4088</v>
      </c>
      <c r="F49" s="104" t="s">
        <v>4089</v>
      </c>
      <c r="G49" s="104" t="s">
        <v>4090</v>
      </c>
      <c r="H49" s="104" t="s">
        <v>2803</v>
      </c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</row>
    <row r="50" spans="1:26" ht="15.75" customHeight="1">
      <c r="A50" s="100">
        <v>49</v>
      </c>
      <c r="B50" s="100" t="s">
        <v>4091</v>
      </c>
      <c r="C50" s="103" t="s">
        <v>4092</v>
      </c>
      <c r="D50" s="104">
        <v>8499989116</v>
      </c>
      <c r="E50" s="104" t="s">
        <v>4093</v>
      </c>
      <c r="F50" s="108" t="s">
        <v>4021</v>
      </c>
      <c r="G50" s="104" t="s">
        <v>4094</v>
      </c>
      <c r="H50" s="104" t="s">
        <v>2803</v>
      </c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</row>
    <row r="51" spans="1:26" ht="15.75" customHeight="1">
      <c r="A51" s="100">
        <v>50</v>
      </c>
      <c r="B51" s="100" t="s">
        <v>4095</v>
      </c>
      <c r="C51" s="103" t="s">
        <v>4096</v>
      </c>
      <c r="D51" s="106">
        <v>8790265953</v>
      </c>
      <c r="E51" s="104"/>
      <c r="F51" s="104"/>
      <c r="G51" s="104"/>
      <c r="H51" s="104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</row>
    <row r="52" spans="1:26" ht="15.75" customHeight="1">
      <c r="A52" s="100">
        <v>51</v>
      </c>
      <c r="B52" s="100" t="s">
        <v>4097</v>
      </c>
      <c r="C52" s="103" t="s">
        <v>4098</v>
      </c>
      <c r="D52" s="106">
        <v>9900464739</v>
      </c>
      <c r="E52" s="104"/>
      <c r="F52" s="104"/>
      <c r="G52" s="104"/>
      <c r="H52" s="104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</row>
    <row r="53" spans="1:26" ht="15.75" customHeight="1">
      <c r="A53" s="100">
        <v>52</v>
      </c>
      <c r="B53" s="100" t="s">
        <v>4099</v>
      </c>
      <c r="C53" s="103" t="s">
        <v>4100</v>
      </c>
      <c r="D53" s="106">
        <v>8374936680</v>
      </c>
      <c r="E53" s="104"/>
      <c r="F53" s="104"/>
      <c r="G53" s="104"/>
      <c r="H53" s="104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</row>
    <row r="54" spans="1:26" ht="15.75" customHeight="1">
      <c r="A54" s="100">
        <v>53</v>
      </c>
      <c r="B54" s="100" t="s">
        <v>4101</v>
      </c>
      <c r="C54" s="103" t="s">
        <v>4102</v>
      </c>
      <c r="D54" s="104">
        <v>9652374679</v>
      </c>
      <c r="E54" s="104" t="s">
        <v>4103</v>
      </c>
      <c r="F54" s="104" t="s">
        <v>4104</v>
      </c>
      <c r="G54" s="104" t="s">
        <v>4105</v>
      </c>
      <c r="H54" s="104" t="s">
        <v>2803</v>
      </c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</row>
    <row r="55" spans="1:26" ht="15.75" customHeight="1">
      <c r="A55" s="100">
        <v>54</v>
      </c>
      <c r="B55" s="100" t="s">
        <v>4106</v>
      </c>
      <c r="C55" s="103" t="s">
        <v>4107</v>
      </c>
      <c r="D55" s="104">
        <v>9490331045</v>
      </c>
      <c r="E55" s="104" t="s">
        <v>4108</v>
      </c>
      <c r="F55" s="104" t="s">
        <v>4089</v>
      </c>
      <c r="G55" s="104" t="s">
        <v>4054</v>
      </c>
      <c r="H55" s="104" t="s">
        <v>3630</v>
      </c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</row>
    <row r="56" spans="1:26" ht="15.75" customHeight="1">
      <c r="A56" s="100">
        <v>55</v>
      </c>
      <c r="B56" s="100" t="s">
        <v>4109</v>
      </c>
      <c r="C56" s="103" t="s">
        <v>4110</v>
      </c>
      <c r="D56" s="104">
        <v>9440609554</v>
      </c>
      <c r="E56" s="104" t="s">
        <v>4111</v>
      </c>
      <c r="F56" s="104"/>
      <c r="G56" s="104"/>
      <c r="H56" s="104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</row>
    <row r="57" spans="1:26" ht="15.75" customHeight="1">
      <c r="A57" s="100">
        <v>56</v>
      </c>
      <c r="B57" s="100" t="s">
        <v>4112</v>
      </c>
      <c r="C57" s="103" t="s">
        <v>4113</v>
      </c>
      <c r="D57" s="104">
        <v>9966780280</v>
      </c>
      <c r="E57" s="104" t="s">
        <v>4114</v>
      </c>
      <c r="F57" s="104" t="s">
        <v>4115</v>
      </c>
      <c r="G57" s="104" t="s">
        <v>4116</v>
      </c>
      <c r="H57" s="104" t="s">
        <v>3068</v>
      </c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</row>
    <row r="58" spans="1:26" ht="15.75" customHeight="1">
      <c r="A58" s="100">
        <v>57</v>
      </c>
      <c r="B58" s="100" t="s">
        <v>4117</v>
      </c>
      <c r="C58" s="103" t="s">
        <v>4118</v>
      </c>
      <c r="D58" s="106">
        <v>9963639779</v>
      </c>
      <c r="E58" s="104"/>
      <c r="F58" s="104"/>
      <c r="G58" s="104"/>
      <c r="H58" s="104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</row>
    <row r="59" spans="1:26" ht="15.75" customHeight="1">
      <c r="A59" s="100">
        <v>58</v>
      </c>
      <c r="B59" s="100" t="s">
        <v>4119</v>
      </c>
      <c r="C59" s="103" t="s">
        <v>4120</v>
      </c>
      <c r="D59" s="104">
        <v>9848948081</v>
      </c>
      <c r="E59" s="104" t="s">
        <v>4121</v>
      </c>
      <c r="F59" s="104" t="s">
        <v>4122</v>
      </c>
      <c r="G59" s="104" t="s">
        <v>4123</v>
      </c>
      <c r="H59" s="104" t="s">
        <v>3639</v>
      </c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</row>
    <row r="60" spans="1:26" ht="15.75" customHeight="1">
      <c r="A60" s="100">
        <v>59</v>
      </c>
      <c r="B60" s="100" t="s">
        <v>4124</v>
      </c>
      <c r="C60" s="103" t="s">
        <v>4125</v>
      </c>
      <c r="D60" s="104"/>
      <c r="E60" s="104"/>
      <c r="F60" s="104"/>
      <c r="G60" s="104"/>
      <c r="H60" s="104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</row>
    <row r="61" spans="1:26" ht="15.75" customHeight="1">
      <c r="A61" s="100">
        <v>60</v>
      </c>
      <c r="B61" s="100" t="s">
        <v>4126</v>
      </c>
      <c r="C61" s="103" t="s">
        <v>4127</v>
      </c>
      <c r="D61" s="106">
        <v>9490450199</v>
      </c>
      <c r="E61" s="104"/>
      <c r="F61" s="104"/>
      <c r="G61" s="104"/>
      <c r="H61" s="104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</row>
    <row r="62" spans="1:26" ht="15.75" customHeight="1">
      <c r="A62" s="100">
        <v>61</v>
      </c>
      <c r="B62" s="100" t="s">
        <v>4128</v>
      </c>
      <c r="C62" s="103" t="s">
        <v>4129</v>
      </c>
      <c r="D62" s="106">
        <v>9490912906</v>
      </c>
      <c r="E62" s="104"/>
      <c r="F62" s="104"/>
      <c r="G62" s="104"/>
      <c r="H62" s="104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</row>
    <row r="63" spans="1:26" ht="15.75" customHeight="1">
      <c r="A63" s="100">
        <v>62</v>
      </c>
      <c r="B63" s="100" t="s">
        <v>4130</v>
      </c>
      <c r="C63" s="103" t="s">
        <v>4131</v>
      </c>
      <c r="D63" s="104"/>
      <c r="E63" s="104" t="s">
        <v>4132</v>
      </c>
      <c r="F63" s="104" t="s">
        <v>4133</v>
      </c>
      <c r="G63" s="104" t="s">
        <v>4134</v>
      </c>
      <c r="H63" s="104" t="s">
        <v>4135</v>
      </c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</row>
    <row r="64" spans="1:26" ht="15.75" customHeight="1">
      <c r="A64" s="100">
        <v>63</v>
      </c>
      <c r="B64" s="100" t="s">
        <v>4136</v>
      </c>
      <c r="C64" s="103" t="s">
        <v>4137</v>
      </c>
      <c r="D64" s="104">
        <v>8686091091</v>
      </c>
      <c r="E64" s="104" t="s">
        <v>4138</v>
      </c>
      <c r="F64" s="104" t="s">
        <v>4139</v>
      </c>
      <c r="G64" s="104" t="s">
        <v>2802</v>
      </c>
      <c r="H64" s="104" t="s">
        <v>2803</v>
      </c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</row>
    <row r="65" spans="1:26" ht="15.75" customHeight="1">
      <c r="A65" s="100">
        <v>64</v>
      </c>
      <c r="B65" s="100" t="s">
        <v>4140</v>
      </c>
      <c r="C65" s="103" t="s">
        <v>4141</v>
      </c>
      <c r="D65" s="109">
        <v>8897187097</v>
      </c>
      <c r="E65" s="108" t="s">
        <v>4142</v>
      </c>
      <c r="F65" s="108" t="s">
        <v>4021</v>
      </c>
      <c r="G65" s="108" t="s">
        <v>4143</v>
      </c>
      <c r="H65" s="108" t="s">
        <v>2874</v>
      </c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100">
        <v>65</v>
      </c>
      <c r="B66" s="100" t="s">
        <v>4144</v>
      </c>
      <c r="C66" s="103" t="s">
        <v>4145</v>
      </c>
      <c r="D66" s="104">
        <v>9502669849</v>
      </c>
      <c r="E66" s="104" t="s">
        <v>4146</v>
      </c>
      <c r="F66" s="104" t="s">
        <v>4021</v>
      </c>
      <c r="G66" s="104" t="s">
        <v>2795</v>
      </c>
      <c r="H66" s="104" t="s">
        <v>2803</v>
      </c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</row>
    <row r="67" spans="1:26" ht="15.75" customHeight="1">
      <c r="A67" s="100">
        <v>66</v>
      </c>
      <c r="B67" s="100" t="s">
        <v>4147</v>
      </c>
      <c r="C67" s="103" t="s">
        <v>4148</v>
      </c>
      <c r="D67" s="104"/>
      <c r="E67" s="104"/>
      <c r="F67" s="104"/>
      <c r="G67" s="104"/>
      <c r="H67" s="104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</row>
    <row r="68" spans="1:26" ht="15.75" customHeight="1">
      <c r="A68" s="100">
        <v>67</v>
      </c>
      <c r="B68" s="100" t="s">
        <v>4149</v>
      </c>
      <c r="C68" s="103" t="s">
        <v>4150</v>
      </c>
      <c r="D68" s="104">
        <v>7401679286</v>
      </c>
      <c r="E68" s="104" t="s">
        <v>4151</v>
      </c>
      <c r="F68" s="104" t="s">
        <v>4139</v>
      </c>
      <c r="G68" s="104" t="s">
        <v>2802</v>
      </c>
      <c r="H68" s="104" t="s">
        <v>3068</v>
      </c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</row>
    <row r="69" spans="1:26" ht="15.75" customHeight="1">
      <c r="A69" s="100">
        <v>68</v>
      </c>
      <c r="B69" s="100" t="s">
        <v>4152</v>
      </c>
      <c r="C69" s="103" t="s">
        <v>4153</v>
      </c>
      <c r="D69" s="104">
        <v>9441638031</v>
      </c>
      <c r="E69" s="105" t="s">
        <v>4154</v>
      </c>
      <c r="F69" s="104" t="s">
        <v>4155</v>
      </c>
      <c r="G69" s="104" t="s">
        <v>4156</v>
      </c>
      <c r="H69" s="104" t="s">
        <v>4002</v>
      </c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</row>
    <row r="70" spans="1:26" ht="15.75" customHeight="1">
      <c r="A70" s="100">
        <v>69</v>
      </c>
      <c r="B70" s="100" t="s">
        <v>4157</v>
      </c>
      <c r="C70" s="103" t="s">
        <v>4158</v>
      </c>
      <c r="D70" s="104">
        <v>9666599547</v>
      </c>
      <c r="E70" s="105" t="s">
        <v>4159</v>
      </c>
      <c r="F70" s="104" t="s">
        <v>4048</v>
      </c>
      <c r="G70" s="104" t="s">
        <v>4160</v>
      </c>
      <c r="H70" s="104" t="s">
        <v>2803</v>
      </c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</row>
    <row r="71" spans="1:26" ht="15.75" customHeight="1">
      <c r="A71" s="100">
        <v>70</v>
      </c>
      <c r="B71" s="100" t="s">
        <v>4161</v>
      </c>
      <c r="C71" s="103" t="s">
        <v>4162</v>
      </c>
      <c r="D71" s="104">
        <v>8143833137</v>
      </c>
      <c r="E71" s="105" t="s">
        <v>4163</v>
      </c>
      <c r="F71" s="104" t="s">
        <v>4164</v>
      </c>
      <c r="G71" s="104"/>
      <c r="H71" s="104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</row>
    <row r="72" spans="1:26" ht="15.75" customHeight="1">
      <c r="A72" s="100">
        <v>71</v>
      </c>
      <c r="B72" s="100" t="s">
        <v>4165</v>
      </c>
      <c r="C72" s="103" t="s">
        <v>4166</v>
      </c>
      <c r="D72" s="104">
        <v>9652398792</v>
      </c>
      <c r="E72" s="105" t="s">
        <v>4167</v>
      </c>
      <c r="F72" s="104" t="s">
        <v>4048</v>
      </c>
      <c r="G72" s="104" t="s">
        <v>4168</v>
      </c>
      <c r="H72" s="104" t="s">
        <v>2803</v>
      </c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</row>
    <row r="73" spans="1:26" ht="15.75" customHeight="1">
      <c r="A73" s="100">
        <v>72</v>
      </c>
      <c r="B73" s="100" t="s">
        <v>4169</v>
      </c>
      <c r="C73" s="103" t="s">
        <v>4170</v>
      </c>
      <c r="D73" s="104">
        <v>9059142666</v>
      </c>
      <c r="E73" s="105" t="s">
        <v>4171</v>
      </c>
      <c r="F73" s="104" t="s">
        <v>4172</v>
      </c>
      <c r="G73" s="104" t="s">
        <v>4173</v>
      </c>
      <c r="H73" s="104" t="s">
        <v>2803</v>
      </c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</row>
    <row r="74" spans="1:26" ht="15.75" customHeight="1">
      <c r="A74" s="100">
        <v>73</v>
      </c>
      <c r="B74" s="100" t="s">
        <v>4174</v>
      </c>
      <c r="C74" s="103" t="s">
        <v>4175</v>
      </c>
      <c r="D74" s="104">
        <v>9000961933</v>
      </c>
      <c r="E74" s="105" t="s">
        <v>4176</v>
      </c>
      <c r="F74" s="104"/>
      <c r="G74" s="104"/>
      <c r="H74" s="104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</row>
    <row r="75" spans="1:26" ht="15.75" customHeight="1">
      <c r="A75" s="100">
        <v>74</v>
      </c>
      <c r="B75" s="100" t="s">
        <v>4177</v>
      </c>
      <c r="C75" s="103" t="s">
        <v>4178</v>
      </c>
      <c r="D75" s="104"/>
      <c r="E75" s="104"/>
      <c r="F75" s="104"/>
      <c r="G75" s="104"/>
      <c r="H75" s="104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</row>
    <row r="76" spans="1:26" ht="15.75" customHeight="1">
      <c r="A76" s="100">
        <v>75</v>
      </c>
      <c r="B76" s="100" t="s">
        <v>4179</v>
      </c>
      <c r="C76" s="103" t="s">
        <v>4180</v>
      </c>
      <c r="D76" s="104">
        <v>8296040335</v>
      </c>
      <c r="E76" s="105" t="s">
        <v>4181</v>
      </c>
      <c r="F76" s="104" t="s">
        <v>4182</v>
      </c>
      <c r="G76" s="104" t="s">
        <v>4183</v>
      </c>
      <c r="H76" s="104" t="s">
        <v>4184</v>
      </c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</row>
    <row r="77" spans="1:26" ht="15.75" customHeight="1">
      <c r="A77" s="100">
        <v>76</v>
      </c>
      <c r="B77" s="100" t="s">
        <v>4185</v>
      </c>
      <c r="C77" s="103" t="s">
        <v>4186</v>
      </c>
      <c r="D77" s="104">
        <v>9052919287</v>
      </c>
      <c r="E77" s="105" t="s">
        <v>4187</v>
      </c>
      <c r="F77" s="104" t="s">
        <v>4188</v>
      </c>
      <c r="G77" s="104" t="s">
        <v>2802</v>
      </c>
      <c r="H77" s="104" t="s">
        <v>3068</v>
      </c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</row>
    <row r="78" spans="1:26" ht="15.75" customHeight="1">
      <c r="A78" s="100">
        <v>77</v>
      </c>
      <c r="B78" s="100" t="s">
        <v>4189</v>
      </c>
      <c r="C78" s="103" t="s">
        <v>4190</v>
      </c>
      <c r="D78" s="104">
        <v>18076490602</v>
      </c>
      <c r="E78" s="105" t="s">
        <v>4191</v>
      </c>
      <c r="F78" s="104"/>
      <c r="G78" s="104"/>
      <c r="H78" s="104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</row>
    <row r="79" spans="1:26" ht="15.75" customHeight="1">
      <c r="A79" s="100">
        <v>78</v>
      </c>
      <c r="B79" s="100" t="s">
        <v>4192</v>
      </c>
      <c r="C79" s="103" t="s">
        <v>4193</v>
      </c>
      <c r="D79" s="104">
        <v>9505129300</v>
      </c>
      <c r="E79" s="105" t="s">
        <v>4194</v>
      </c>
      <c r="F79" s="104" t="s">
        <v>4195</v>
      </c>
      <c r="G79" s="104" t="s">
        <v>4196</v>
      </c>
      <c r="H79" s="104" t="s">
        <v>2803</v>
      </c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</row>
    <row r="80" spans="1:26" ht="15.75" customHeight="1">
      <c r="A80" s="100">
        <v>79</v>
      </c>
      <c r="B80" s="100" t="s">
        <v>4197</v>
      </c>
      <c r="C80" s="103" t="s">
        <v>4198</v>
      </c>
      <c r="D80" s="104"/>
      <c r="E80" s="104"/>
      <c r="F80" s="104"/>
      <c r="G80" s="104"/>
      <c r="H80" s="104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 spans="1:26" ht="15.75" customHeight="1">
      <c r="A81" s="100">
        <v>80</v>
      </c>
      <c r="B81" s="100" t="s">
        <v>4199</v>
      </c>
      <c r="C81" s="103" t="s">
        <v>4200</v>
      </c>
      <c r="D81" s="104">
        <v>7793941502</v>
      </c>
      <c r="E81" s="105" t="s">
        <v>4201</v>
      </c>
      <c r="F81" s="104" t="s">
        <v>4202</v>
      </c>
      <c r="G81" s="104" t="s">
        <v>2802</v>
      </c>
      <c r="H81" s="104" t="s">
        <v>2803</v>
      </c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</row>
    <row r="82" spans="1:26" ht="15.75" customHeight="1">
      <c r="A82" s="100">
        <v>81</v>
      </c>
      <c r="B82" s="100" t="s">
        <v>4203</v>
      </c>
      <c r="C82" s="103" t="s">
        <v>4204</v>
      </c>
      <c r="D82" s="104">
        <v>8099441515</v>
      </c>
      <c r="E82" s="105" t="s">
        <v>4205</v>
      </c>
      <c r="F82" s="104" t="s">
        <v>4206</v>
      </c>
      <c r="G82" s="104" t="s">
        <v>4207</v>
      </c>
      <c r="H82" s="104" t="s">
        <v>4002</v>
      </c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</row>
    <row r="83" spans="1:26" ht="15.75" customHeight="1">
      <c r="A83" s="100">
        <v>82</v>
      </c>
      <c r="B83" s="100" t="s">
        <v>4208</v>
      </c>
      <c r="C83" s="103" t="s">
        <v>4209</v>
      </c>
      <c r="D83" s="104">
        <v>9550748432</v>
      </c>
      <c r="E83" s="105" t="s">
        <v>4210</v>
      </c>
      <c r="F83" s="104" t="s">
        <v>4211</v>
      </c>
      <c r="G83" s="104" t="s">
        <v>4212</v>
      </c>
      <c r="H83" s="104" t="s">
        <v>3445</v>
      </c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</row>
    <row r="84" spans="1:26" ht="15.75" customHeight="1">
      <c r="A84" s="100">
        <v>83</v>
      </c>
      <c r="B84" s="100" t="s">
        <v>4213</v>
      </c>
      <c r="C84" s="103" t="s">
        <v>4214</v>
      </c>
      <c r="D84" s="104">
        <v>9494346016</v>
      </c>
      <c r="E84" s="104" t="s">
        <v>4215</v>
      </c>
      <c r="F84" s="104" t="s">
        <v>4216</v>
      </c>
      <c r="G84" s="104" t="s">
        <v>4217</v>
      </c>
      <c r="H84" s="104" t="s">
        <v>2803</v>
      </c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</row>
    <row r="85" spans="1:26" ht="15.75" customHeight="1">
      <c r="A85" s="100">
        <v>84</v>
      </c>
      <c r="B85" s="100" t="s">
        <v>4218</v>
      </c>
      <c r="C85" s="103" t="s">
        <v>4219</v>
      </c>
      <c r="D85" s="104">
        <v>7823996440</v>
      </c>
      <c r="E85" s="105" t="s">
        <v>4220</v>
      </c>
      <c r="F85" s="104" t="s">
        <v>4221</v>
      </c>
      <c r="G85" s="104" t="s">
        <v>3958</v>
      </c>
      <c r="H85" s="104" t="s">
        <v>4222</v>
      </c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</row>
    <row r="86" spans="1:26" ht="15.75" customHeight="1">
      <c r="A86" s="100">
        <v>85</v>
      </c>
      <c r="B86" s="100" t="s">
        <v>4223</v>
      </c>
      <c r="C86" s="103" t="s">
        <v>4224</v>
      </c>
      <c r="D86" s="104">
        <v>8639621328</v>
      </c>
      <c r="E86" s="105" t="s">
        <v>4225</v>
      </c>
      <c r="F86" s="104" t="s">
        <v>4226</v>
      </c>
      <c r="G86" s="104" t="s">
        <v>4227</v>
      </c>
      <c r="H86" s="104" t="s">
        <v>2803</v>
      </c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</row>
    <row r="87" spans="1:26" ht="15.75" customHeight="1">
      <c r="A87" s="100">
        <v>86</v>
      </c>
      <c r="B87" s="100" t="s">
        <v>4228</v>
      </c>
      <c r="C87" s="103" t="s">
        <v>4229</v>
      </c>
      <c r="D87" s="104">
        <v>9502950109</v>
      </c>
      <c r="E87" s="105" t="s">
        <v>4230</v>
      </c>
      <c r="F87" s="104" t="s">
        <v>4221</v>
      </c>
      <c r="G87" s="104" t="s">
        <v>2802</v>
      </c>
      <c r="H87" s="104" t="s">
        <v>3068</v>
      </c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</row>
    <row r="88" spans="1:26" ht="15.75" customHeight="1">
      <c r="A88" s="100">
        <v>87</v>
      </c>
      <c r="B88" s="100" t="s">
        <v>4231</v>
      </c>
      <c r="C88" s="103" t="s">
        <v>4232</v>
      </c>
      <c r="D88" s="104">
        <v>9398583844</v>
      </c>
      <c r="E88" s="105" t="s">
        <v>4233</v>
      </c>
      <c r="F88" s="104" t="s">
        <v>4221</v>
      </c>
      <c r="G88" s="104" t="s">
        <v>2802</v>
      </c>
      <c r="H88" s="104" t="s">
        <v>2803</v>
      </c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</row>
    <row r="89" spans="1:26" ht="15.75" customHeight="1">
      <c r="A89" s="100">
        <v>88</v>
      </c>
      <c r="B89" s="100" t="s">
        <v>4234</v>
      </c>
      <c r="C89" s="103" t="s">
        <v>4235</v>
      </c>
      <c r="D89" s="104">
        <v>17737081623</v>
      </c>
      <c r="E89" s="104" t="s">
        <v>4236</v>
      </c>
      <c r="F89" s="104"/>
      <c r="G89" s="104"/>
      <c r="H89" s="104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</row>
    <row r="90" spans="1:26" ht="15.75" customHeight="1">
      <c r="A90" s="100">
        <v>89</v>
      </c>
      <c r="B90" s="100" t="s">
        <v>4237</v>
      </c>
      <c r="C90" s="103" t="s">
        <v>4238</v>
      </c>
      <c r="D90" s="104">
        <v>9246458225</v>
      </c>
      <c r="E90" s="105" t="s">
        <v>4239</v>
      </c>
      <c r="F90" s="104"/>
      <c r="G90" s="104"/>
      <c r="H90" s="104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</row>
    <row r="91" spans="1:26" ht="15.75" customHeight="1">
      <c r="A91" s="100">
        <v>90</v>
      </c>
      <c r="B91" s="100" t="s">
        <v>4240</v>
      </c>
      <c r="C91" s="103" t="s">
        <v>4241</v>
      </c>
      <c r="D91" s="104"/>
      <c r="E91" s="104" t="s">
        <v>4242</v>
      </c>
      <c r="F91" s="104"/>
      <c r="G91" s="104"/>
      <c r="H91" s="104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</row>
    <row r="92" spans="1:26" ht="15.75" customHeight="1">
      <c r="A92" s="100">
        <v>91</v>
      </c>
      <c r="B92" s="100" t="s">
        <v>4243</v>
      </c>
      <c r="C92" s="103" t="s">
        <v>4244</v>
      </c>
      <c r="D92" s="104">
        <v>9393341077</v>
      </c>
      <c r="E92" s="105" t="s">
        <v>4245</v>
      </c>
      <c r="F92" s="104"/>
      <c r="G92" s="104"/>
      <c r="H92" s="104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</row>
    <row r="93" spans="1:26" ht="15.75" customHeight="1">
      <c r="A93" s="100">
        <v>92</v>
      </c>
      <c r="B93" s="100" t="s">
        <v>4246</v>
      </c>
      <c r="C93" s="103" t="s">
        <v>4247</v>
      </c>
      <c r="D93" s="104">
        <v>8247556406</v>
      </c>
      <c r="E93" s="105" t="s">
        <v>4248</v>
      </c>
      <c r="F93" s="104" t="s">
        <v>4249</v>
      </c>
      <c r="G93" s="104" t="s">
        <v>4250</v>
      </c>
      <c r="H93" s="104" t="s">
        <v>4002</v>
      </c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</row>
    <row r="94" spans="1:26" ht="15.75" customHeight="1">
      <c r="A94" s="100">
        <v>93</v>
      </c>
      <c r="B94" s="100" t="s">
        <v>4251</v>
      </c>
      <c r="C94" s="103" t="s">
        <v>4252</v>
      </c>
      <c r="D94" s="104">
        <v>9573610757</v>
      </c>
      <c r="E94" s="105" t="s">
        <v>4253</v>
      </c>
      <c r="F94" s="104" t="s">
        <v>4254</v>
      </c>
      <c r="G94" s="104" t="s">
        <v>2795</v>
      </c>
      <c r="H94" s="104" t="s">
        <v>3068</v>
      </c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</row>
    <row r="95" spans="1:26" ht="15.75" customHeight="1">
      <c r="A95" s="100">
        <v>94</v>
      </c>
      <c r="B95" s="100" t="s">
        <v>4255</v>
      </c>
      <c r="C95" s="103" t="s">
        <v>4256</v>
      </c>
      <c r="D95" s="106">
        <v>9849675911</v>
      </c>
      <c r="E95" s="105" t="s">
        <v>4257</v>
      </c>
      <c r="F95" s="104" t="s">
        <v>4258</v>
      </c>
      <c r="G95" s="104" t="s">
        <v>4259</v>
      </c>
      <c r="H95" s="104" t="s">
        <v>4015</v>
      </c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</row>
    <row r="96" spans="1:26" ht="15.75" customHeight="1">
      <c r="A96" s="100">
        <v>95</v>
      </c>
      <c r="B96" s="100" t="s">
        <v>4260</v>
      </c>
      <c r="C96" s="103" t="s">
        <v>4261</v>
      </c>
      <c r="D96" s="104">
        <v>9640667817</v>
      </c>
      <c r="E96" s="105" t="s">
        <v>4262</v>
      </c>
      <c r="F96" s="104" t="s">
        <v>4258</v>
      </c>
      <c r="G96" s="104" t="s">
        <v>4263</v>
      </c>
      <c r="H96" s="104" t="s">
        <v>4015</v>
      </c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</row>
    <row r="97" spans="1:26" ht="15.75" customHeight="1">
      <c r="A97" s="100">
        <v>96</v>
      </c>
      <c r="B97" s="100" t="s">
        <v>4264</v>
      </c>
      <c r="C97" s="103" t="s">
        <v>4265</v>
      </c>
      <c r="D97" s="104">
        <v>9573526835</v>
      </c>
      <c r="E97" s="105" t="s">
        <v>4266</v>
      </c>
      <c r="F97" s="104" t="s">
        <v>4267</v>
      </c>
      <c r="G97" s="104" t="s">
        <v>4268</v>
      </c>
      <c r="H97" s="104" t="s">
        <v>2803</v>
      </c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</row>
    <row r="98" spans="1:26" ht="15.75" customHeight="1">
      <c r="A98" s="100">
        <v>97</v>
      </c>
      <c r="B98" s="100" t="s">
        <v>4269</v>
      </c>
      <c r="C98" s="103" t="s">
        <v>4270</v>
      </c>
      <c r="D98" s="106">
        <v>7416168865</v>
      </c>
      <c r="E98" s="105" t="s">
        <v>4271</v>
      </c>
      <c r="F98" s="104"/>
      <c r="G98" s="104"/>
      <c r="H98" s="104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</row>
    <row r="99" spans="1:26" ht="15.75" customHeight="1">
      <c r="A99" s="100">
        <v>98</v>
      </c>
      <c r="B99" s="100" t="s">
        <v>4272</v>
      </c>
      <c r="C99" s="103" t="s">
        <v>4273</v>
      </c>
      <c r="D99" s="104">
        <v>7416600773</v>
      </c>
      <c r="E99" s="105" t="s">
        <v>4274</v>
      </c>
      <c r="F99" s="104" t="s">
        <v>4275</v>
      </c>
      <c r="G99" s="104" t="s">
        <v>4268</v>
      </c>
      <c r="H99" s="104" t="s">
        <v>3068</v>
      </c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100">
        <v>99</v>
      </c>
      <c r="B100" s="100" t="s">
        <v>4276</v>
      </c>
      <c r="C100" s="103" t="s">
        <v>4277</v>
      </c>
      <c r="D100" s="104">
        <v>9494352233</v>
      </c>
      <c r="E100" s="105" t="s">
        <v>4278</v>
      </c>
      <c r="F100" s="104"/>
      <c r="G100" s="104"/>
      <c r="H100" s="104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</row>
    <row r="101" spans="1:26" ht="15.75" customHeight="1">
      <c r="A101" s="100">
        <v>100</v>
      </c>
      <c r="B101" s="100" t="s">
        <v>4279</v>
      </c>
      <c r="C101" s="103" t="s">
        <v>4280</v>
      </c>
      <c r="D101" s="104">
        <v>8639720510</v>
      </c>
      <c r="E101" s="105" t="s">
        <v>4281</v>
      </c>
      <c r="F101" s="104"/>
      <c r="G101" s="104"/>
      <c r="H101" s="104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</row>
    <row r="102" spans="1:26" ht="15.75" customHeight="1">
      <c r="A102" s="100">
        <v>101</v>
      </c>
      <c r="B102" s="100" t="s">
        <v>4282</v>
      </c>
      <c r="C102" s="103" t="s">
        <v>4283</v>
      </c>
      <c r="D102" s="110">
        <v>8374740655</v>
      </c>
      <c r="E102" s="110"/>
      <c r="F102" s="110" t="s">
        <v>4284</v>
      </c>
      <c r="G102" s="110" t="s">
        <v>4285</v>
      </c>
      <c r="H102" s="110" t="s">
        <v>3068</v>
      </c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</row>
    <row r="103" spans="1:26" ht="15.75" customHeight="1">
      <c r="A103" s="100">
        <v>102</v>
      </c>
      <c r="B103" s="100" t="s">
        <v>4286</v>
      </c>
      <c r="C103" s="103" t="s">
        <v>4287</v>
      </c>
      <c r="D103" s="110">
        <v>9949825309</v>
      </c>
      <c r="E103" s="110"/>
      <c r="F103" s="110" t="s">
        <v>4288</v>
      </c>
      <c r="G103" s="110" t="s">
        <v>4289</v>
      </c>
      <c r="H103" s="110" t="s">
        <v>4002</v>
      </c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</row>
    <row r="104" spans="1:26" ht="15.75" customHeight="1">
      <c r="A104" s="100">
        <v>103</v>
      </c>
      <c r="B104" s="100" t="s">
        <v>4290</v>
      </c>
      <c r="C104" s="103" t="s">
        <v>4291</v>
      </c>
      <c r="D104" s="110" t="s">
        <v>4292</v>
      </c>
      <c r="E104" s="110"/>
      <c r="F104" s="110"/>
      <c r="G104" s="110"/>
      <c r="H104" s="110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</row>
    <row r="105" spans="1:26" ht="15.75" customHeight="1">
      <c r="A105" s="100">
        <v>104</v>
      </c>
      <c r="B105" s="100" t="s">
        <v>4293</v>
      </c>
      <c r="C105" s="103" t="s">
        <v>4294</v>
      </c>
      <c r="D105" s="110">
        <v>9440667307</v>
      </c>
      <c r="E105" s="110"/>
      <c r="F105" s="110" t="s">
        <v>4048</v>
      </c>
      <c r="G105" s="110" t="s">
        <v>4295</v>
      </c>
      <c r="H105" s="110" t="s">
        <v>4002</v>
      </c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</row>
    <row r="106" spans="1:26" ht="15.75" customHeight="1">
      <c r="A106" s="100">
        <v>105</v>
      </c>
      <c r="B106" s="100" t="s">
        <v>4296</v>
      </c>
      <c r="C106" s="103" t="s">
        <v>4297</v>
      </c>
      <c r="D106" s="110" t="s">
        <v>4298</v>
      </c>
      <c r="E106" s="110"/>
      <c r="F106" s="110" t="s">
        <v>4299</v>
      </c>
      <c r="G106" s="110" t="s">
        <v>3958</v>
      </c>
      <c r="H106" s="110" t="s">
        <v>4300</v>
      </c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</row>
    <row r="107" spans="1:26" ht="15.75" customHeight="1">
      <c r="A107" s="100">
        <v>106</v>
      </c>
      <c r="B107" s="100" t="s">
        <v>4301</v>
      </c>
      <c r="C107" s="103" t="s">
        <v>4302</v>
      </c>
      <c r="D107" s="110">
        <v>8885842615</v>
      </c>
      <c r="E107" s="110"/>
      <c r="F107" s="110" t="s">
        <v>4216</v>
      </c>
      <c r="G107" s="110" t="s">
        <v>2795</v>
      </c>
      <c r="H107" s="110" t="s">
        <v>4303</v>
      </c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</row>
    <row r="108" spans="1:26" ht="15.75" customHeight="1">
      <c r="A108" s="100">
        <v>107</v>
      </c>
      <c r="B108" s="100" t="s">
        <v>4304</v>
      </c>
      <c r="C108" s="103" t="s">
        <v>4305</v>
      </c>
      <c r="D108" s="110">
        <v>9652452580</v>
      </c>
      <c r="E108" s="110"/>
      <c r="F108" s="110" t="s">
        <v>4306</v>
      </c>
      <c r="G108" s="110" t="s">
        <v>4217</v>
      </c>
      <c r="H108" s="110" t="s">
        <v>3932</v>
      </c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</row>
    <row r="109" spans="1:26" ht="15.75" customHeight="1">
      <c r="A109" s="100">
        <v>108</v>
      </c>
      <c r="B109" s="100" t="s">
        <v>4307</v>
      </c>
      <c r="C109" s="103" t="s">
        <v>4308</v>
      </c>
      <c r="D109" s="110">
        <v>9494273680</v>
      </c>
      <c r="E109" s="110"/>
      <c r="F109" s="110" t="s">
        <v>4309</v>
      </c>
      <c r="G109" s="110" t="s">
        <v>4310</v>
      </c>
      <c r="H109" s="110" t="s">
        <v>3932</v>
      </c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</row>
    <row r="110" spans="1:26" ht="15.75" customHeight="1">
      <c r="A110" s="100">
        <v>109</v>
      </c>
      <c r="B110" s="100" t="s">
        <v>4311</v>
      </c>
      <c r="C110" s="103" t="s">
        <v>4312</v>
      </c>
      <c r="D110" s="106">
        <v>9553968872</v>
      </c>
      <c r="E110" s="106">
        <v>9640081548</v>
      </c>
      <c r="F110" s="110"/>
      <c r="G110" s="110"/>
      <c r="H110" s="110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</row>
    <row r="111" spans="1:26" ht="15.75" customHeight="1">
      <c r="A111" s="100">
        <v>110</v>
      </c>
      <c r="B111" s="100" t="s">
        <v>4313</v>
      </c>
      <c r="C111" s="103" t="s">
        <v>4314</v>
      </c>
      <c r="D111" s="110" t="s">
        <v>4315</v>
      </c>
      <c r="E111" s="110"/>
      <c r="F111" s="110" t="s">
        <v>4299</v>
      </c>
      <c r="G111" s="110" t="s">
        <v>2802</v>
      </c>
      <c r="H111" s="110" t="s">
        <v>3932</v>
      </c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</row>
    <row r="112" spans="1:26" ht="15.75" customHeight="1">
      <c r="A112" s="100">
        <v>111</v>
      </c>
      <c r="B112" s="100" t="s">
        <v>4316</v>
      </c>
      <c r="C112" s="103" t="s">
        <v>4317</v>
      </c>
      <c r="D112" s="110" t="s">
        <v>4318</v>
      </c>
      <c r="E112" s="110"/>
      <c r="F112" s="110"/>
      <c r="G112" s="110"/>
      <c r="H112" s="110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</row>
    <row r="113" spans="1:26" ht="15.75" customHeight="1">
      <c r="A113" s="100">
        <v>112</v>
      </c>
      <c r="B113" s="100" t="s">
        <v>4319</v>
      </c>
      <c r="C113" s="103" t="s">
        <v>4320</v>
      </c>
      <c r="D113" s="110">
        <v>9030104603</v>
      </c>
      <c r="E113" s="110"/>
      <c r="F113" s="110" t="s">
        <v>4321</v>
      </c>
      <c r="G113" s="110" t="s">
        <v>4322</v>
      </c>
      <c r="H113" s="110" t="s">
        <v>3932</v>
      </c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</row>
    <row r="114" spans="1:26" ht="15.75" customHeight="1">
      <c r="A114" s="100">
        <v>113</v>
      </c>
      <c r="B114" s="100" t="s">
        <v>4323</v>
      </c>
      <c r="C114" s="103" t="s">
        <v>4324</v>
      </c>
      <c r="D114" s="110">
        <v>8186862922</v>
      </c>
      <c r="E114" s="104"/>
      <c r="F114" s="110" t="s">
        <v>3978</v>
      </c>
      <c r="G114" s="110" t="s">
        <v>3958</v>
      </c>
      <c r="H114" s="110" t="s">
        <v>3932</v>
      </c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</row>
    <row r="115" spans="1:26" ht="15.75" customHeight="1">
      <c r="A115" s="100">
        <v>114</v>
      </c>
      <c r="B115" s="100" t="s">
        <v>4325</v>
      </c>
      <c r="C115" s="103" t="s">
        <v>4326</v>
      </c>
      <c r="D115" s="110">
        <v>9299251257</v>
      </c>
      <c r="E115" s="110"/>
      <c r="F115" s="110"/>
      <c r="G115" s="110"/>
      <c r="H115" s="110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</row>
    <row r="116" spans="1:26" ht="15.75" customHeight="1">
      <c r="A116" s="100">
        <v>115</v>
      </c>
      <c r="B116" s="100" t="s">
        <v>4327</v>
      </c>
      <c r="C116" s="103" t="s">
        <v>4328</v>
      </c>
      <c r="D116" s="110">
        <v>9515130267</v>
      </c>
      <c r="E116" s="110"/>
      <c r="F116" s="110" t="s">
        <v>4329</v>
      </c>
      <c r="G116" s="110" t="s">
        <v>4330</v>
      </c>
      <c r="H116" s="110" t="s">
        <v>3932</v>
      </c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</row>
    <row r="117" spans="1:26" ht="15.75" customHeight="1">
      <c r="A117" s="100">
        <v>116</v>
      </c>
      <c r="B117" s="100" t="s">
        <v>4331</v>
      </c>
      <c r="C117" s="103" t="s">
        <v>4332</v>
      </c>
      <c r="D117" s="110">
        <v>8919552881</v>
      </c>
      <c r="E117" s="110"/>
      <c r="F117" s="108"/>
      <c r="G117" s="110"/>
      <c r="H117" s="110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</row>
    <row r="118" spans="1:26" ht="15.75" customHeight="1">
      <c r="A118" s="100">
        <v>117</v>
      </c>
      <c r="B118" s="100" t="s">
        <v>4333</v>
      </c>
      <c r="C118" s="103" t="s">
        <v>4334</v>
      </c>
      <c r="D118" s="110"/>
      <c r="E118" s="110"/>
      <c r="F118" s="110"/>
      <c r="G118" s="110"/>
      <c r="H118" s="110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</row>
    <row r="119" spans="1:26" ht="15.75" customHeight="1">
      <c r="A119" s="100">
        <v>118</v>
      </c>
      <c r="B119" s="100" t="s">
        <v>4335</v>
      </c>
      <c r="C119" s="103" t="s">
        <v>4336</v>
      </c>
      <c r="D119" s="110">
        <v>9581619779</v>
      </c>
      <c r="E119" s="110"/>
      <c r="F119" s="110" t="s">
        <v>4337</v>
      </c>
      <c r="G119" s="110" t="s">
        <v>4338</v>
      </c>
      <c r="H119" s="110" t="s">
        <v>3932</v>
      </c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</row>
    <row r="120" spans="1:26" ht="15.75" customHeight="1">
      <c r="A120" s="100">
        <v>119</v>
      </c>
      <c r="B120" s="100" t="s">
        <v>4339</v>
      </c>
      <c r="C120" s="103" t="s">
        <v>4340</v>
      </c>
      <c r="D120" s="110">
        <v>9848379877</v>
      </c>
      <c r="E120" s="110"/>
      <c r="F120" s="110"/>
      <c r="G120" s="110"/>
      <c r="H120" s="110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</row>
    <row r="121" spans="1:26" ht="15.75" customHeight="1">
      <c r="A121" s="100">
        <v>120</v>
      </c>
      <c r="B121" s="100" t="s">
        <v>4341</v>
      </c>
      <c r="C121" s="103" t="s">
        <v>4342</v>
      </c>
      <c r="D121" s="110"/>
      <c r="E121" s="110"/>
      <c r="F121" s="110"/>
      <c r="G121" s="110"/>
      <c r="H121" s="110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</row>
    <row r="122" spans="1:26" ht="15.75" customHeight="1">
      <c r="A122" s="100">
        <v>121</v>
      </c>
      <c r="B122" s="100" t="s">
        <v>4343</v>
      </c>
      <c r="C122" s="103" t="s">
        <v>4344</v>
      </c>
      <c r="D122" s="110">
        <v>9666776605</v>
      </c>
      <c r="E122" s="110"/>
      <c r="F122" s="110" t="s">
        <v>4345</v>
      </c>
      <c r="G122" s="110" t="s">
        <v>2802</v>
      </c>
      <c r="H122" s="110" t="s">
        <v>3932</v>
      </c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</row>
    <row r="123" spans="1:26" ht="15.75" customHeight="1">
      <c r="A123" s="100">
        <v>122</v>
      </c>
      <c r="B123" s="100" t="s">
        <v>4346</v>
      </c>
      <c r="C123" s="103" t="s">
        <v>4347</v>
      </c>
      <c r="D123" s="110">
        <v>7993002870</v>
      </c>
      <c r="E123" s="110"/>
      <c r="F123" s="110"/>
      <c r="G123" s="110"/>
      <c r="H123" s="110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</row>
    <row r="124" spans="1:26" ht="15.75" customHeight="1">
      <c r="A124" s="100">
        <v>123</v>
      </c>
      <c r="B124" s="100" t="s">
        <v>4348</v>
      </c>
      <c r="C124" s="103" t="s">
        <v>4349</v>
      </c>
      <c r="D124" s="110"/>
      <c r="E124" s="110"/>
      <c r="F124" s="108"/>
      <c r="G124" s="110"/>
      <c r="H124" s="110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</row>
    <row r="125" spans="1:26" ht="15.75" customHeight="1">
      <c r="A125" s="100">
        <v>124</v>
      </c>
      <c r="B125" s="100" t="s">
        <v>4350</v>
      </c>
      <c r="C125" s="103" t="s">
        <v>4351</v>
      </c>
      <c r="D125" s="110">
        <v>8886933859</v>
      </c>
      <c r="E125" s="110"/>
      <c r="F125" s="108"/>
      <c r="G125" s="110"/>
      <c r="H125" s="110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</row>
    <row r="126" spans="1:26" ht="15.75" customHeight="1">
      <c r="A126" s="100">
        <v>125</v>
      </c>
      <c r="B126" s="100" t="s">
        <v>4352</v>
      </c>
      <c r="C126" s="103" t="s">
        <v>4353</v>
      </c>
      <c r="D126" s="110">
        <v>7331139369</v>
      </c>
      <c r="E126" s="110"/>
      <c r="F126" s="110" t="s">
        <v>4139</v>
      </c>
      <c r="G126" s="110" t="s">
        <v>2802</v>
      </c>
      <c r="H126" s="110" t="s">
        <v>3932</v>
      </c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</row>
    <row r="127" spans="1:26" ht="15.75" customHeight="1">
      <c r="A127" s="100">
        <v>126</v>
      </c>
      <c r="B127" s="100" t="s">
        <v>4354</v>
      </c>
      <c r="C127" s="103" t="s">
        <v>4355</v>
      </c>
      <c r="D127" s="110">
        <v>9936462060</v>
      </c>
      <c r="E127" s="110"/>
      <c r="F127" s="110" t="s">
        <v>4345</v>
      </c>
      <c r="G127" s="110" t="s">
        <v>2802</v>
      </c>
      <c r="H127" s="110" t="s">
        <v>3932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</row>
    <row r="128" spans="1:26" ht="15.75" customHeight="1">
      <c r="A128" s="100">
        <v>127</v>
      </c>
      <c r="B128" s="100" t="s">
        <v>4356</v>
      </c>
      <c r="C128" s="103" t="s">
        <v>4357</v>
      </c>
      <c r="D128" s="110"/>
      <c r="E128" s="110"/>
      <c r="F128" s="110"/>
      <c r="G128" s="110"/>
      <c r="H128" s="110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</row>
    <row r="129" spans="1:26" ht="15.75" customHeight="1">
      <c r="A129" s="100">
        <v>128</v>
      </c>
      <c r="B129" s="100" t="s">
        <v>4358</v>
      </c>
      <c r="C129" s="103" t="s">
        <v>4359</v>
      </c>
      <c r="D129" s="110">
        <v>9502952125</v>
      </c>
      <c r="E129" s="110"/>
      <c r="F129" s="110" t="s">
        <v>4299</v>
      </c>
      <c r="G129" s="110" t="s">
        <v>2802</v>
      </c>
      <c r="H129" s="110" t="s">
        <v>3932</v>
      </c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</row>
    <row r="130" spans="1:26" ht="15.75" customHeight="1">
      <c r="A130" s="100">
        <v>129</v>
      </c>
      <c r="B130" s="100" t="s">
        <v>4360</v>
      </c>
      <c r="C130" s="103" t="s">
        <v>4361</v>
      </c>
      <c r="D130" s="110">
        <v>9370303301</v>
      </c>
      <c r="E130" s="110"/>
      <c r="F130" s="110" t="s">
        <v>4362</v>
      </c>
      <c r="G130" s="110" t="s">
        <v>2802</v>
      </c>
      <c r="H130" s="110" t="s">
        <v>3932</v>
      </c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</row>
    <row r="131" spans="1:26" ht="15.75" customHeight="1">
      <c r="A131" s="100">
        <v>130</v>
      </c>
      <c r="B131" s="100" t="s">
        <v>4363</v>
      </c>
      <c r="C131" s="103" t="s">
        <v>4364</v>
      </c>
      <c r="D131" s="110">
        <v>8008009352</v>
      </c>
      <c r="E131" s="110"/>
      <c r="F131" s="110" t="s">
        <v>4362</v>
      </c>
      <c r="G131" s="110" t="s">
        <v>2802</v>
      </c>
      <c r="H131" s="110" t="s">
        <v>3932</v>
      </c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</row>
    <row r="132" spans="1:26" ht="15.75" customHeight="1">
      <c r="A132" s="111">
        <v>131</v>
      </c>
      <c r="B132" s="111" t="s">
        <v>4365</v>
      </c>
      <c r="C132" s="112" t="s">
        <v>4366</v>
      </c>
      <c r="D132" s="113">
        <v>8448611054</v>
      </c>
      <c r="E132" s="114" t="s">
        <v>4367</v>
      </c>
      <c r="F132" s="113" t="s">
        <v>4368</v>
      </c>
      <c r="G132" s="113" t="s">
        <v>4369</v>
      </c>
      <c r="H132" s="113" t="s">
        <v>3932</v>
      </c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</row>
    <row r="133" spans="1:26" ht="15.75" customHeight="1">
      <c r="A133" s="111">
        <v>132</v>
      </c>
      <c r="B133" s="111" t="s">
        <v>4370</v>
      </c>
      <c r="C133" s="112" t="s">
        <v>4371</v>
      </c>
      <c r="D133" s="113">
        <v>8106601158</v>
      </c>
      <c r="E133" s="114" t="s">
        <v>4372</v>
      </c>
      <c r="F133" s="113" t="s">
        <v>4373</v>
      </c>
      <c r="G133" s="113" t="s">
        <v>4374</v>
      </c>
      <c r="H133" s="113" t="s">
        <v>3932</v>
      </c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</row>
    <row r="134" spans="1:26" ht="15.75" customHeight="1">
      <c r="A134" s="111">
        <v>133</v>
      </c>
      <c r="B134" s="111" t="s">
        <v>4375</v>
      </c>
      <c r="C134" s="112" t="s">
        <v>4376</v>
      </c>
      <c r="D134" s="113">
        <v>6303076458</v>
      </c>
      <c r="E134" s="114" t="s">
        <v>4377</v>
      </c>
      <c r="F134" s="113" t="s">
        <v>4378</v>
      </c>
      <c r="G134" s="113" t="s">
        <v>2802</v>
      </c>
      <c r="H134" s="113" t="s">
        <v>2874</v>
      </c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</row>
    <row r="135" spans="1:26" ht="15.75" customHeight="1">
      <c r="A135" s="111">
        <v>134</v>
      </c>
      <c r="B135" s="111" t="s">
        <v>4379</v>
      </c>
      <c r="C135" s="112" t="s">
        <v>4380</v>
      </c>
      <c r="D135" s="113">
        <v>9502582829</v>
      </c>
      <c r="E135" s="114" t="s">
        <v>4381</v>
      </c>
      <c r="F135" s="113" t="s">
        <v>4382</v>
      </c>
      <c r="G135" s="113" t="s">
        <v>2802</v>
      </c>
      <c r="H135" s="113" t="s">
        <v>4383</v>
      </c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</row>
    <row r="136" spans="1:26" ht="15.75" customHeight="1">
      <c r="A136" s="111">
        <v>135</v>
      </c>
      <c r="B136" s="111" t="s">
        <v>4384</v>
      </c>
      <c r="C136" s="112" t="s">
        <v>4385</v>
      </c>
      <c r="D136" s="113">
        <v>8885539777</v>
      </c>
      <c r="E136" s="114" t="s">
        <v>4386</v>
      </c>
      <c r="F136" s="113"/>
      <c r="G136" s="113"/>
      <c r="H136" s="113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</row>
    <row r="137" spans="1:26" ht="15.75" customHeight="1">
      <c r="A137" s="111">
        <v>136</v>
      </c>
      <c r="B137" s="111" t="s">
        <v>4387</v>
      </c>
      <c r="C137" s="112" t="s">
        <v>4388</v>
      </c>
      <c r="D137" s="113">
        <v>9515599159</v>
      </c>
      <c r="E137" s="114" t="s">
        <v>4389</v>
      </c>
      <c r="F137" s="113" t="s">
        <v>4390</v>
      </c>
      <c r="G137" s="113" t="s">
        <v>3971</v>
      </c>
      <c r="H137" s="113" t="s">
        <v>4391</v>
      </c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</row>
    <row r="138" spans="1:26" ht="15.75" customHeight="1">
      <c r="A138" s="111">
        <v>137</v>
      </c>
      <c r="B138" s="111" t="s">
        <v>4392</v>
      </c>
      <c r="C138" s="112" t="s">
        <v>4393</v>
      </c>
      <c r="D138" s="113" t="s">
        <v>4394</v>
      </c>
      <c r="E138" s="114" t="s">
        <v>4395</v>
      </c>
      <c r="F138" s="113" t="s">
        <v>4345</v>
      </c>
      <c r="G138" s="113" t="s">
        <v>3971</v>
      </c>
      <c r="H138" s="113" t="s">
        <v>4391</v>
      </c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</row>
    <row r="139" spans="1:26" ht="15.75" customHeight="1">
      <c r="A139" s="111">
        <v>138</v>
      </c>
      <c r="B139" s="111" t="s">
        <v>4396</v>
      </c>
      <c r="C139" s="112" t="s">
        <v>4397</v>
      </c>
      <c r="D139" s="113" t="s">
        <v>4398</v>
      </c>
      <c r="E139" s="113"/>
      <c r="F139" s="113"/>
      <c r="G139" s="113"/>
      <c r="H139" s="113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</row>
    <row r="140" spans="1:26" ht="15.75" customHeight="1">
      <c r="A140" s="111">
        <v>139</v>
      </c>
      <c r="B140" s="111" t="s">
        <v>4399</v>
      </c>
      <c r="C140" s="112" t="s">
        <v>4400</v>
      </c>
      <c r="D140" s="113" t="s">
        <v>4401</v>
      </c>
      <c r="E140" s="113"/>
      <c r="F140" s="113" t="s">
        <v>4362</v>
      </c>
      <c r="G140" s="113" t="s">
        <v>4402</v>
      </c>
      <c r="H140" s="108" t="s">
        <v>4300</v>
      </c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</row>
    <row r="141" spans="1:26" ht="15.75" customHeight="1">
      <c r="A141" s="111">
        <v>140</v>
      </c>
      <c r="B141" s="111" t="s">
        <v>4403</v>
      </c>
      <c r="C141" s="112" t="s">
        <v>4404</v>
      </c>
      <c r="D141" s="113" t="s">
        <v>4405</v>
      </c>
      <c r="E141" s="113" t="s">
        <v>4406</v>
      </c>
      <c r="F141" s="113"/>
      <c r="G141" s="113"/>
      <c r="H141" s="113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</row>
    <row r="142" spans="1:26" ht="15.75" customHeight="1">
      <c r="A142" s="111">
        <v>141</v>
      </c>
      <c r="B142" s="111" t="s">
        <v>4407</v>
      </c>
      <c r="C142" s="112" t="s">
        <v>4408</v>
      </c>
      <c r="D142" s="113">
        <v>7207788105</v>
      </c>
      <c r="E142" s="114" t="s">
        <v>4409</v>
      </c>
      <c r="F142" s="113" t="s">
        <v>4410</v>
      </c>
      <c r="G142" s="113" t="s">
        <v>4411</v>
      </c>
      <c r="H142" s="113" t="s">
        <v>3932</v>
      </c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</row>
    <row r="143" spans="1:26" ht="15.75" customHeight="1">
      <c r="A143" s="111">
        <v>142</v>
      </c>
      <c r="B143" s="111" t="s">
        <v>4412</v>
      </c>
      <c r="C143" s="112" t="s">
        <v>4413</v>
      </c>
      <c r="D143" s="113">
        <v>8977990066</v>
      </c>
      <c r="E143" s="114" t="s">
        <v>4414</v>
      </c>
      <c r="F143" s="113" t="s">
        <v>4415</v>
      </c>
      <c r="G143" s="113" t="s">
        <v>3971</v>
      </c>
      <c r="H143" s="113" t="s">
        <v>4391</v>
      </c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</row>
    <row r="144" spans="1:26" ht="15.75" customHeight="1">
      <c r="A144" s="111">
        <v>143</v>
      </c>
      <c r="B144" s="111" t="s">
        <v>4416</v>
      </c>
      <c r="C144" s="112" t="s">
        <v>4417</v>
      </c>
      <c r="D144" s="113">
        <v>9959693982</v>
      </c>
      <c r="E144" s="113"/>
      <c r="F144" s="113" t="s">
        <v>4418</v>
      </c>
      <c r="G144" s="113" t="s">
        <v>4217</v>
      </c>
      <c r="H144" s="113" t="s">
        <v>2803</v>
      </c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</row>
    <row r="145" spans="1:26" ht="15.75" customHeight="1">
      <c r="A145" s="111">
        <v>144</v>
      </c>
      <c r="B145" s="111" t="s">
        <v>4419</v>
      </c>
      <c r="C145" s="112" t="s">
        <v>4420</v>
      </c>
      <c r="D145" s="113">
        <v>9441503711</v>
      </c>
      <c r="E145" s="113"/>
      <c r="F145" s="113"/>
      <c r="G145" s="113"/>
      <c r="H145" s="113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111">
        <v>145</v>
      </c>
      <c r="B146" s="111" t="s">
        <v>4421</v>
      </c>
      <c r="C146" s="112" t="s">
        <v>4422</v>
      </c>
      <c r="D146" s="113">
        <v>9100155799</v>
      </c>
      <c r="E146" s="114" t="s">
        <v>4423</v>
      </c>
      <c r="F146" s="113"/>
      <c r="G146" s="113"/>
      <c r="H146" s="113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</row>
    <row r="147" spans="1:26" ht="15.75" customHeight="1">
      <c r="A147" s="111">
        <v>146</v>
      </c>
      <c r="B147" s="111" t="s">
        <v>4424</v>
      </c>
      <c r="C147" s="112" t="s">
        <v>4425</v>
      </c>
      <c r="D147" s="113">
        <v>7093388129</v>
      </c>
      <c r="E147" s="114" t="s">
        <v>4426</v>
      </c>
      <c r="F147" s="113" t="s">
        <v>4427</v>
      </c>
      <c r="G147" s="113" t="s">
        <v>2802</v>
      </c>
      <c r="H147" s="113" t="s">
        <v>4391</v>
      </c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</row>
    <row r="148" spans="1:26" ht="15.75" customHeight="1">
      <c r="A148" s="111">
        <v>147</v>
      </c>
      <c r="B148" s="111" t="s">
        <v>4428</v>
      </c>
      <c r="C148" s="112" t="s">
        <v>4429</v>
      </c>
      <c r="D148" s="113">
        <v>8686043306</v>
      </c>
      <c r="E148" s="114" t="s">
        <v>4430</v>
      </c>
      <c r="F148" s="113" t="s">
        <v>4345</v>
      </c>
      <c r="G148" s="113" t="s">
        <v>2802</v>
      </c>
      <c r="H148" s="113" t="s">
        <v>4391</v>
      </c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</row>
    <row r="149" spans="1:26" ht="15.75" customHeight="1">
      <c r="A149" s="111">
        <v>148</v>
      </c>
      <c r="B149" s="111" t="s">
        <v>4431</v>
      </c>
      <c r="C149" s="112" t="s">
        <v>4432</v>
      </c>
      <c r="D149" s="113">
        <v>8179331619</v>
      </c>
      <c r="E149" s="113"/>
      <c r="F149" s="113"/>
      <c r="G149" s="113"/>
      <c r="H149" s="113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</row>
    <row r="150" spans="1:26" ht="15.75" customHeight="1">
      <c r="A150" s="111">
        <v>149</v>
      </c>
      <c r="B150" s="111" t="s">
        <v>4433</v>
      </c>
      <c r="C150" s="112" t="s">
        <v>4434</v>
      </c>
      <c r="D150" s="113" t="s">
        <v>4435</v>
      </c>
      <c r="E150" s="113"/>
      <c r="F150" s="113"/>
      <c r="G150" s="113" t="s">
        <v>4436</v>
      </c>
      <c r="H150" s="113" t="s">
        <v>4391</v>
      </c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</row>
    <row r="151" spans="1:26" ht="15.75" customHeight="1">
      <c r="A151" s="111">
        <v>150</v>
      </c>
      <c r="B151" s="111" t="s">
        <v>4437</v>
      </c>
      <c r="C151" s="112" t="s">
        <v>4438</v>
      </c>
      <c r="D151" s="113" t="s">
        <v>4439</v>
      </c>
      <c r="E151" s="113"/>
      <c r="F151" s="113"/>
      <c r="G151" s="113"/>
      <c r="H151" s="113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</row>
    <row r="152" spans="1:26" ht="15.75" customHeight="1">
      <c r="A152" s="111">
        <v>151</v>
      </c>
      <c r="B152" s="111" t="s">
        <v>4440</v>
      </c>
      <c r="C152" s="112" t="s">
        <v>4441</v>
      </c>
      <c r="D152" s="113">
        <v>7893935579</v>
      </c>
      <c r="E152" s="114" t="s">
        <v>4442</v>
      </c>
      <c r="F152" s="113" t="s">
        <v>4443</v>
      </c>
      <c r="G152" s="113" t="s">
        <v>3971</v>
      </c>
      <c r="H152" s="113" t="s">
        <v>4049</v>
      </c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</row>
    <row r="153" spans="1:26" ht="15.75" customHeight="1">
      <c r="A153" s="111">
        <v>152</v>
      </c>
      <c r="B153" s="111" t="s">
        <v>4444</v>
      </c>
      <c r="C153" s="112" t="s">
        <v>4445</v>
      </c>
      <c r="D153" s="113" t="s">
        <v>4446</v>
      </c>
      <c r="E153" s="113"/>
      <c r="F153" s="113" t="s">
        <v>4299</v>
      </c>
      <c r="G153" s="113" t="s">
        <v>2802</v>
      </c>
      <c r="H153" s="113" t="s">
        <v>4300</v>
      </c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</row>
    <row r="154" spans="1:26" ht="15.75" customHeight="1">
      <c r="A154" s="111">
        <v>153</v>
      </c>
      <c r="B154" s="111" t="s">
        <v>4447</v>
      </c>
      <c r="C154" s="112" t="s">
        <v>4448</v>
      </c>
      <c r="D154" s="113">
        <v>9030972757</v>
      </c>
      <c r="E154" s="114" t="s">
        <v>4449</v>
      </c>
      <c r="F154" s="113" t="s">
        <v>4450</v>
      </c>
      <c r="G154" s="113" t="s">
        <v>4451</v>
      </c>
      <c r="H154" s="113" t="s">
        <v>3932</v>
      </c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</row>
    <row r="155" spans="1:26" ht="15.75" customHeight="1">
      <c r="A155" s="111">
        <v>154</v>
      </c>
      <c r="B155" s="111" t="s">
        <v>4452</v>
      </c>
      <c r="C155" s="112" t="s">
        <v>4453</v>
      </c>
      <c r="D155" s="113">
        <v>8897629729</v>
      </c>
      <c r="E155" s="113"/>
      <c r="F155" s="113"/>
      <c r="G155" s="113"/>
      <c r="H155" s="113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</row>
    <row r="156" spans="1:26" ht="15.75" customHeight="1">
      <c r="A156" s="111">
        <v>155</v>
      </c>
      <c r="B156" s="111" t="s">
        <v>4454</v>
      </c>
      <c r="C156" s="112" t="s">
        <v>4455</v>
      </c>
      <c r="D156" s="113">
        <v>8985165659</v>
      </c>
      <c r="E156" s="113"/>
      <c r="F156" s="113"/>
      <c r="G156" s="113"/>
      <c r="H156" s="113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</row>
    <row r="157" spans="1:26" ht="15.75" customHeight="1">
      <c r="A157" s="111">
        <v>156</v>
      </c>
      <c r="B157" s="111" t="s">
        <v>4456</v>
      </c>
      <c r="C157" s="112" t="s">
        <v>4457</v>
      </c>
      <c r="D157" s="113">
        <v>9441660308</v>
      </c>
      <c r="E157" s="113"/>
      <c r="F157" s="113"/>
      <c r="G157" s="113"/>
      <c r="H157" s="113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</row>
    <row r="158" spans="1:26" ht="15.75" customHeight="1">
      <c r="A158" s="111">
        <v>157</v>
      </c>
      <c r="B158" s="111" t="s">
        <v>4458</v>
      </c>
      <c r="C158" s="112" t="s">
        <v>4459</v>
      </c>
      <c r="D158" s="113">
        <v>8500160261</v>
      </c>
      <c r="E158" s="114" t="s">
        <v>4460</v>
      </c>
      <c r="F158" s="113" t="s">
        <v>4461</v>
      </c>
      <c r="G158" s="113" t="s">
        <v>4462</v>
      </c>
      <c r="H158" s="113" t="s">
        <v>4383</v>
      </c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</row>
    <row r="159" spans="1:26" ht="15.75" customHeight="1">
      <c r="A159" s="111">
        <v>158</v>
      </c>
      <c r="B159" s="111" t="s">
        <v>4463</v>
      </c>
      <c r="C159" s="112" t="s">
        <v>4464</v>
      </c>
      <c r="D159" s="113">
        <v>8143743561</v>
      </c>
      <c r="E159" s="113"/>
      <c r="F159" s="113"/>
      <c r="G159" s="113"/>
      <c r="H159" s="113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</row>
    <row r="160" spans="1:26" ht="15.75" customHeight="1">
      <c r="A160" s="111">
        <v>159</v>
      </c>
      <c r="B160" s="111" t="s">
        <v>4465</v>
      </c>
      <c r="C160" s="112" t="s">
        <v>4466</v>
      </c>
      <c r="D160" s="113">
        <v>9490225522</v>
      </c>
      <c r="E160" s="113"/>
      <c r="F160" s="113" t="s">
        <v>4337</v>
      </c>
      <c r="G160" s="113" t="s">
        <v>4068</v>
      </c>
      <c r="H160" s="113" t="s">
        <v>4002</v>
      </c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</row>
    <row r="161" spans="1:26" ht="15.75" customHeight="1">
      <c r="A161" s="111">
        <v>160</v>
      </c>
      <c r="B161" s="111" t="s">
        <v>4467</v>
      </c>
      <c r="C161" s="112" t="s">
        <v>4468</v>
      </c>
      <c r="D161" s="113">
        <v>8143182250</v>
      </c>
      <c r="E161" s="114" t="s">
        <v>4469</v>
      </c>
      <c r="F161" s="113" t="s">
        <v>4470</v>
      </c>
      <c r="G161" s="113" t="s">
        <v>4471</v>
      </c>
      <c r="H161" s="113" t="s">
        <v>3932</v>
      </c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</row>
    <row r="162" spans="1:26" ht="15.75" customHeight="1">
      <c r="A162" s="100">
        <v>161</v>
      </c>
      <c r="B162" s="100" t="s">
        <v>4472</v>
      </c>
      <c r="C162" s="103" t="s">
        <v>4473</v>
      </c>
      <c r="D162" s="104">
        <v>9573340949</v>
      </c>
      <c r="E162" s="104" t="s">
        <v>4474</v>
      </c>
      <c r="F162" s="104"/>
      <c r="G162" s="104"/>
      <c r="H162" s="104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</row>
    <row r="163" spans="1:26" ht="15.75" customHeight="1">
      <c r="A163" s="100">
        <v>162</v>
      </c>
      <c r="B163" s="100" t="s">
        <v>4475</v>
      </c>
      <c r="C163" s="103" t="s">
        <v>4476</v>
      </c>
      <c r="D163" s="107">
        <v>9441919991</v>
      </c>
      <c r="E163" s="104"/>
      <c r="F163" s="104"/>
      <c r="G163" s="104"/>
      <c r="H163" s="104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</row>
    <row r="164" spans="1:26" ht="15.75" customHeight="1">
      <c r="A164" s="100">
        <v>163</v>
      </c>
      <c r="B164" s="100" t="s">
        <v>4477</v>
      </c>
      <c r="C164" s="103" t="s">
        <v>4478</v>
      </c>
      <c r="D164" s="104" t="s">
        <v>4479</v>
      </c>
      <c r="E164" s="104"/>
      <c r="F164" s="104"/>
      <c r="G164" s="104"/>
      <c r="H164" s="104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</row>
    <row r="165" spans="1:26" ht="15.75" customHeight="1">
      <c r="A165" s="100">
        <v>164</v>
      </c>
      <c r="B165" s="100" t="s">
        <v>4480</v>
      </c>
      <c r="C165" s="103" t="s">
        <v>4481</v>
      </c>
      <c r="D165" s="104" t="s">
        <v>4479</v>
      </c>
      <c r="E165" s="104"/>
      <c r="F165" s="104"/>
      <c r="G165" s="104"/>
      <c r="H165" s="104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</row>
    <row r="166" spans="1:26" ht="15.75" customHeight="1">
      <c r="A166" s="100">
        <v>165</v>
      </c>
      <c r="B166" s="100" t="s">
        <v>4482</v>
      </c>
      <c r="C166" s="103" t="s">
        <v>4483</v>
      </c>
      <c r="D166" s="104">
        <v>9494470940</v>
      </c>
      <c r="E166" s="104" t="s">
        <v>4484</v>
      </c>
      <c r="F166" s="104" t="s">
        <v>4485</v>
      </c>
      <c r="G166" s="104" t="s">
        <v>4486</v>
      </c>
      <c r="H166" s="104" t="s">
        <v>3068</v>
      </c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</row>
    <row r="167" spans="1:26" ht="15.75" customHeight="1">
      <c r="A167" s="100">
        <v>166</v>
      </c>
      <c r="B167" s="100" t="s">
        <v>4487</v>
      </c>
      <c r="C167" s="103" t="s">
        <v>4488</v>
      </c>
      <c r="D167" s="104">
        <v>8179739490</v>
      </c>
      <c r="E167" s="104"/>
      <c r="F167" s="104"/>
      <c r="G167" s="104"/>
      <c r="H167" s="104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</row>
    <row r="168" spans="1:26" ht="15.75" customHeight="1">
      <c r="A168" s="100">
        <v>167</v>
      </c>
      <c r="B168" s="100" t="s">
        <v>4489</v>
      </c>
      <c r="C168" s="103" t="s">
        <v>4490</v>
      </c>
      <c r="D168" s="104">
        <v>8499882740</v>
      </c>
      <c r="E168" s="104" t="s">
        <v>4491</v>
      </c>
      <c r="F168" s="104" t="s">
        <v>4345</v>
      </c>
      <c r="G168" s="104" t="s">
        <v>4492</v>
      </c>
      <c r="H168" s="104" t="s">
        <v>2803</v>
      </c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</row>
    <row r="169" spans="1:26" ht="15.75" customHeight="1">
      <c r="A169" s="100">
        <v>168</v>
      </c>
      <c r="B169" s="100" t="s">
        <v>4493</v>
      </c>
      <c r="C169" s="103" t="s">
        <v>4494</v>
      </c>
      <c r="D169" s="104">
        <v>9100163002</v>
      </c>
      <c r="E169" s="104" t="s">
        <v>4495</v>
      </c>
      <c r="F169" s="104" t="s">
        <v>4496</v>
      </c>
      <c r="G169" s="104" t="s">
        <v>3971</v>
      </c>
      <c r="H169" s="104" t="s">
        <v>3445</v>
      </c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</row>
    <row r="170" spans="1:26" ht="15.75" customHeight="1">
      <c r="A170" s="100">
        <v>169</v>
      </c>
      <c r="B170" s="100" t="s">
        <v>4497</v>
      </c>
      <c r="C170" s="103" t="s">
        <v>4498</v>
      </c>
      <c r="D170" s="104" t="s">
        <v>4499</v>
      </c>
      <c r="E170" s="104" t="s">
        <v>4500</v>
      </c>
      <c r="F170" s="104" t="s">
        <v>4501</v>
      </c>
      <c r="G170" s="104" t="s">
        <v>4502</v>
      </c>
      <c r="H170" s="104" t="s">
        <v>4503</v>
      </c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</row>
    <row r="171" spans="1:26" ht="15.75" customHeight="1">
      <c r="A171" s="100">
        <v>170</v>
      </c>
      <c r="B171" s="100" t="s">
        <v>4504</v>
      </c>
      <c r="C171" s="103" t="s">
        <v>4505</v>
      </c>
      <c r="D171" s="104" t="s">
        <v>4479</v>
      </c>
      <c r="E171" s="104"/>
      <c r="F171" s="104"/>
      <c r="G171" s="104"/>
      <c r="H171" s="104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</row>
    <row r="172" spans="1:26" ht="15.75" customHeight="1">
      <c r="A172" s="100">
        <v>171</v>
      </c>
      <c r="B172" s="100" t="s">
        <v>4506</v>
      </c>
      <c r="C172" s="103" t="s">
        <v>4507</v>
      </c>
      <c r="D172" s="104">
        <v>9491670576</v>
      </c>
      <c r="E172" s="104"/>
      <c r="F172" s="104"/>
      <c r="G172" s="104"/>
      <c r="H172" s="104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</row>
    <row r="173" spans="1:26" ht="15.75" customHeight="1">
      <c r="A173" s="100">
        <v>172</v>
      </c>
      <c r="B173" s="100" t="s">
        <v>4508</v>
      </c>
      <c r="C173" s="103" t="s">
        <v>4509</v>
      </c>
      <c r="D173" s="104" t="s">
        <v>4510</v>
      </c>
      <c r="E173" s="104"/>
      <c r="F173" s="104"/>
      <c r="G173" s="104"/>
      <c r="H173" s="104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</row>
    <row r="174" spans="1:26" ht="15.75" customHeight="1">
      <c r="A174" s="100">
        <v>173</v>
      </c>
      <c r="B174" s="100" t="s">
        <v>4511</v>
      </c>
      <c r="C174" s="103" t="s">
        <v>4512</v>
      </c>
      <c r="D174" s="104">
        <v>8500065951</v>
      </c>
      <c r="E174" s="104" t="s">
        <v>4513</v>
      </c>
      <c r="F174" s="104"/>
      <c r="G174" s="104"/>
      <c r="H174" s="104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</row>
    <row r="175" spans="1:26" ht="15.75" customHeight="1">
      <c r="A175" s="100">
        <v>174</v>
      </c>
      <c r="B175" s="100" t="s">
        <v>4514</v>
      </c>
      <c r="C175" s="103" t="s">
        <v>4515</v>
      </c>
      <c r="D175" s="104">
        <v>9100026789</v>
      </c>
      <c r="E175" s="104" t="s">
        <v>4516</v>
      </c>
      <c r="F175" s="104"/>
      <c r="G175" s="104"/>
      <c r="H175" s="104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</row>
    <row r="176" spans="1:26" ht="15.75" customHeight="1">
      <c r="A176" s="100">
        <v>175</v>
      </c>
      <c r="B176" s="100" t="s">
        <v>4517</v>
      </c>
      <c r="C176" s="103" t="s">
        <v>4518</v>
      </c>
      <c r="D176" s="104"/>
      <c r="E176" s="104"/>
      <c r="F176" s="104" t="s">
        <v>4299</v>
      </c>
      <c r="G176" s="104" t="s">
        <v>4519</v>
      </c>
      <c r="H176" s="104" t="s">
        <v>2803</v>
      </c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</row>
    <row r="177" spans="1:26" ht="15.75" customHeight="1">
      <c r="A177" s="100">
        <v>176</v>
      </c>
      <c r="B177" s="100" t="s">
        <v>4520</v>
      </c>
      <c r="C177" s="103" t="s">
        <v>4521</v>
      </c>
      <c r="D177" s="104">
        <v>9705953564</v>
      </c>
      <c r="E177" s="104" t="s">
        <v>4522</v>
      </c>
      <c r="F177" s="104"/>
      <c r="G177" s="104"/>
      <c r="H177" s="104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</row>
    <row r="178" spans="1:26" ht="15.75" customHeight="1">
      <c r="A178" s="100">
        <v>177</v>
      </c>
      <c r="B178" s="100" t="s">
        <v>4523</v>
      </c>
      <c r="C178" s="103" t="s">
        <v>4524</v>
      </c>
      <c r="D178" s="104">
        <v>9550306878</v>
      </c>
      <c r="E178" s="104" t="s">
        <v>4525</v>
      </c>
      <c r="F178" s="104" t="s">
        <v>4526</v>
      </c>
      <c r="G178" s="104" t="s">
        <v>4217</v>
      </c>
      <c r="H178" s="104" t="s">
        <v>2803</v>
      </c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</row>
    <row r="179" spans="1:26" ht="15.75" customHeight="1">
      <c r="A179" s="100">
        <v>178</v>
      </c>
      <c r="B179" s="100" t="s">
        <v>4527</v>
      </c>
      <c r="C179" s="103" t="s">
        <v>4528</v>
      </c>
      <c r="D179" s="104">
        <v>6302988293</v>
      </c>
      <c r="E179" s="104" t="s">
        <v>4529</v>
      </c>
      <c r="F179" s="104" t="s">
        <v>4188</v>
      </c>
      <c r="G179" s="104" t="s">
        <v>2802</v>
      </c>
      <c r="H179" s="104" t="s">
        <v>2803</v>
      </c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</row>
    <row r="180" spans="1:26" ht="15.75" customHeight="1">
      <c r="A180" s="100">
        <v>179</v>
      </c>
      <c r="B180" s="100" t="s">
        <v>4530</v>
      </c>
      <c r="C180" s="103" t="s">
        <v>4531</v>
      </c>
      <c r="D180" s="104">
        <v>8985399201</v>
      </c>
      <c r="E180" s="104" t="s">
        <v>4532</v>
      </c>
      <c r="F180" s="104" t="s">
        <v>4533</v>
      </c>
      <c r="G180" s="104" t="s">
        <v>4534</v>
      </c>
      <c r="H180" s="104" t="s">
        <v>4535</v>
      </c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</row>
    <row r="181" spans="1:26" ht="15.75" customHeight="1">
      <c r="A181" s="100">
        <v>180</v>
      </c>
      <c r="B181" s="100" t="s">
        <v>4536</v>
      </c>
      <c r="C181" s="103" t="s">
        <v>4537</v>
      </c>
      <c r="D181" s="115">
        <v>8500990715</v>
      </c>
      <c r="E181" s="104" t="s">
        <v>4538</v>
      </c>
      <c r="F181" s="104"/>
      <c r="G181" s="104"/>
      <c r="H181" s="104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</row>
    <row r="182" spans="1:26" ht="15.75" customHeight="1">
      <c r="A182" s="100">
        <v>181</v>
      </c>
      <c r="B182" s="100" t="s">
        <v>4539</v>
      </c>
      <c r="C182" s="103" t="s">
        <v>4540</v>
      </c>
      <c r="D182" s="104">
        <v>9866465646</v>
      </c>
      <c r="E182" s="104"/>
      <c r="F182" s="104"/>
      <c r="G182" s="104"/>
      <c r="H182" s="104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</row>
    <row r="183" spans="1:26" ht="15.75" customHeight="1">
      <c r="A183" s="100">
        <v>182</v>
      </c>
      <c r="B183" s="100" t="s">
        <v>4541</v>
      </c>
      <c r="C183" s="103" t="s">
        <v>4542</v>
      </c>
      <c r="D183" s="104" t="s">
        <v>4479</v>
      </c>
      <c r="E183" s="104"/>
      <c r="F183" s="104"/>
      <c r="G183" s="104"/>
      <c r="H183" s="104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</row>
    <row r="184" spans="1:26" ht="15.75" customHeight="1">
      <c r="A184" s="100">
        <v>183</v>
      </c>
      <c r="B184" s="100" t="s">
        <v>4543</v>
      </c>
      <c r="C184" s="103" t="s">
        <v>4544</v>
      </c>
      <c r="D184" s="104" t="s">
        <v>4545</v>
      </c>
      <c r="E184" s="104" t="s">
        <v>4546</v>
      </c>
      <c r="F184" s="104" t="s">
        <v>4547</v>
      </c>
      <c r="G184" s="104" t="s">
        <v>4548</v>
      </c>
      <c r="H184" s="104" t="s">
        <v>4549</v>
      </c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100">
        <v>184</v>
      </c>
      <c r="B185" s="100" t="s">
        <v>4550</v>
      </c>
      <c r="C185" s="103" t="s">
        <v>4551</v>
      </c>
      <c r="D185" s="104">
        <v>9949367347</v>
      </c>
      <c r="E185" s="104"/>
      <c r="F185" s="104" t="s">
        <v>4552</v>
      </c>
      <c r="G185" s="104" t="s">
        <v>4553</v>
      </c>
      <c r="H185" s="104" t="s">
        <v>3068</v>
      </c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</row>
    <row r="186" spans="1:26" ht="15.75" customHeight="1">
      <c r="A186" s="100">
        <v>185</v>
      </c>
      <c r="B186" s="100" t="s">
        <v>4554</v>
      </c>
      <c r="C186" s="103" t="s">
        <v>4555</v>
      </c>
      <c r="D186" s="104">
        <v>9959833884</v>
      </c>
      <c r="E186" s="104" t="s">
        <v>4556</v>
      </c>
      <c r="F186" s="104" t="s">
        <v>4557</v>
      </c>
      <c r="G186" s="104" t="s">
        <v>4217</v>
      </c>
      <c r="H186" s="104" t="s">
        <v>2803</v>
      </c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</row>
    <row r="187" spans="1:26" ht="15.75" customHeight="1">
      <c r="A187" s="100">
        <v>186</v>
      </c>
      <c r="B187" s="100" t="s">
        <v>4558</v>
      </c>
      <c r="C187" s="103" t="s">
        <v>4559</v>
      </c>
      <c r="D187" s="107" t="s">
        <v>4479</v>
      </c>
      <c r="E187" s="104"/>
      <c r="F187" s="104"/>
      <c r="G187" s="104"/>
      <c r="H187" s="104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</row>
    <row r="188" spans="1:26" ht="15.75" customHeight="1">
      <c r="A188" s="100">
        <v>187</v>
      </c>
      <c r="B188" s="100" t="s">
        <v>4560</v>
      </c>
      <c r="C188" s="103" t="s">
        <v>4561</v>
      </c>
      <c r="D188" s="104">
        <v>61401008266</v>
      </c>
      <c r="E188" s="104" t="s">
        <v>4562</v>
      </c>
      <c r="F188" s="104"/>
      <c r="G188" s="104"/>
      <c r="H188" s="104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</row>
    <row r="189" spans="1:26" ht="15.75" customHeight="1">
      <c r="A189" s="100">
        <v>188</v>
      </c>
      <c r="B189" s="100" t="s">
        <v>4563</v>
      </c>
      <c r="C189" s="103" t="s">
        <v>4564</v>
      </c>
      <c r="D189" s="104">
        <v>9490100101</v>
      </c>
      <c r="E189" s="104" t="s">
        <v>4565</v>
      </c>
      <c r="F189" s="104" t="s">
        <v>4547</v>
      </c>
      <c r="G189" s="104" t="s">
        <v>4566</v>
      </c>
      <c r="H189" s="104" t="s">
        <v>3335</v>
      </c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</row>
    <row r="190" spans="1:26" ht="15.75" customHeight="1">
      <c r="A190" s="100">
        <v>189</v>
      </c>
      <c r="B190" s="100" t="s">
        <v>4567</v>
      </c>
      <c r="C190" s="103" t="s">
        <v>4568</v>
      </c>
      <c r="D190" s="104">
        <v>9700023539</v>
      </c>
      <c r="E190" s="104" t="s">
        <v>4569</v>
      </c>
      <c r="F190" s="104" t="s">
        <v>4570</v>
      </c>
      <c r="G190" s="104" t="s">
        <v>4571</v>
      </c>
      <c r="H190" s="104" t="s">
        <v>3068</v>
      </c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</row>
    <row r="191" spans="1:26" ht="15.75" customHeight="1">
      <c r="A191" s="100">
        <v>190</v>
      </c>
      <c r="B191" s="100" t="s">
        <v>4572</v>
      </c>
      <c r="C191" s="103" t="s">
        <v>4573</v>
      </c>
      <c r="D191" s="104">
        <v>9949777191</v>
      </c>
      <c r="E191" s="104"/>
      <c r="F191" s="104"/>
      <c r="G191" s="104"/>
      <c r="H191" s="104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</row>
    <row r="192" spans="1:26" ht="15.75" customHeight="1">
      <c r="A192" s="100">
        <v>191</v>
      </c>
      <c r="B192" s="100" t="s">
        <v>4574</v>
      </c>
      <c r="C192" s="103" t="s">
        <v>4575</v>
      </c>
      <c r="D192" s="104">
        <v>9885336474</v>
      </c>
      <c r="E192" s="105" t="s">
        <v>4576</v>
      </c>
      <c r="F192" s="104" t="s">
        <v>4577</v>
      </c>
      <c r="G192" s="104" t="s">
        <v>4578</v>
      </c>
      <c r="H192" s="104" t="s">
        <v>4579</v>
      </c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</row>
    <row r="193" spans="1:26" ht="15.75" customHeight="1">
      <c r="A193" s="100">
        <v>192</v>
      </c>
      <c r="B193" s="100" t="s">
        <v>4580</v>
      </c>
      <c r="C193" s="103" t="s">
        <v>4581</v>
      </c>
      <c r="D193" s="104"/>
      <c r="E193" s="104"/>
      <c r="F193" s="104"/>
      <c r="G193" s="104"/>
      <c r="H193" s="104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</row>
    <row r="194" spans="1:26" ht="15.75" customHeight="1">
      <c r="A194" s="100">
        <v>193</v>
      </c>
      <c r="B194" s="100" t="s">
        <v>4582</v>
      </c>
      <c r="C194" s="103" t="s">
        <v>4583</v>
      </c>
      <c r="D194" s="104">
        <v>9493241211</v>
      </c>
      <c r="E194" s="105" t="s">
        <v>4584</v>
      </c>
      <c r="F194" s="104" t="s">
        <v>4585</v>
      </c>
      <c r="G194" s="104" t="s">
        <v>4586</v>
      </c>
      <c r="H194" s="104" t="s">
        <v>3343</v>
      </c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</row>
    <row r="195" spans="1:26" ht="15.75" customHeight="1">
      <c r="A195" s="100">
        <v>194</v>
      </c>
      <c r="B195" s="100" t="s">
        <v>4587</v>
      </c>
      <c r="C195" s="103" t="s">
        <v>4588</v>
      </c>
      <c r="D195" s="104">
        <v>9000218888</v>
      </c>
      <c r="E195" s="104"/>
      <c r="F195" s="104"/>
      <c r="G195" s="104"/>
      <c r="H195" s="104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</row>
    <row r="196" spans="1:26" ht="15.75" customHeight="1">
      <c r="A196" s="100">
        <v>195</v>
      </c>
      <c r="B196" s="100" t="s">
        <v>4589</v>
      </c>
      <c r="C196" s="103" t="s">
        <v>4590</v>
      </c>
      <c r="D196" s="104">
        <v>9052586955</v>
      </c>
      <c r="E196" s="104"/>
      <c r="F196" s="104" t="s">
        <v>4591</v>
      </c>
      <c r="G196" s="104" t="s">
        <v>2802</v>
      </c>
      <c r="H196" s="104" t="s">
        <v>4579</v>
      </c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</row>
    <row r="197" spans="1:26" ht="15.75" customHeight="1">
      <c r="A197" s="100">
        <v>196</v>
      </c>
      <c r="B197" s="100" t="s">
        <v>4592</v>
      </c>
      <c r="C197" s="103" t="s">
        <v>4593</v>
      </c>
      <c r="D197" s="104">
        <v>9052034884</v>
      </c>
      <c r="E197" s="105" t="s">
        <v>4594</v>
      </c>
      <c r="F197" s="104" t="s">
        <v>4595</v>
      </c>
      <c r="G197" s="104"/>
      <c r="H197" s="104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</row>
    <row r="198" spans="1:26" ht="15.75" customHeight="1">
      <c r="A198" s="100">
        <v>197</v>
      </c>
      <c r="B198" s="100" t="s">
        <v>4596</v>
      </c>
      <c r="C198" s="103" t="s">
        <v>4597</v>
      </c>
      <c r="D198" s="104">
        <v>9494655199</v>
      </c>
      <c r="E198" s="104"/>
      <c r="F198" s="104" t="s">
        <v>4598</v>
      </c>
      <c r="G198" s="104" t="s">
        <v>4599</v>
      </c>
      <c r="H198" s="104" t="s">
        <v>4184</v>
      </c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</row>
    <row r="199" spans="1:26" ht="15.75" customHeight="1">
      <c r="A199" s="100">
        <v>198</v>
      </c>
      <c r="B199" s="100" t="s">
        <v>4600</v>
      </c>
      <c r="C199" s="103" t="s">
        <v>4601</v>
      </c>
      <c r="D199" s="104"/>
      <c r="E199" s="104"/>
      <c r="F199" s="104"/>
      <c r="G199" s="104"/>
      <c r="H199" s="104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</row>
    <row r="200" spans="1:26" ht="15.75" customHeight="1">
      <c r="A200" s="100">
        <v>199</v>
      </c>
      <c r="B200" s="100" t="s">
        <v>4602</v>
      </c>
      <c r="C200" s="103" t="s">
        <v>4603</v>
      </c>
      <c r="D200" s="104" t="s">
        <v>4604</v>
      </c>
      <c r="E200" s="104"/>
      <c r="F200" s="104"/>
      <c r="G200" s="104"/>
      <c r="H200" s="104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</row>
    <row r="201" spans="1:26" ht="15.75" customHeight="1">
      <c r="A201" s="100">
        <v>200</v>
      </c>
      <c r="B201" s="100" t="s">
        <v>4605</v>
      </c>
      <c r="C201" s="103" t="s">
        <v>4606</v>
      </c>
      <c r="D201" s="104">
        <v>8106773680</v>
      </c>
      <c r="E201" s="104"/>
      <c r="F201" s="104" t="s">
        <v>4139</v>
      </c>
      <c r="G201" s="104" t="s">
        <v>2802</v>
      </c>
      <c r="H201" s="104" t="s">
        <v>4579</v>
      </c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</row>
    <row r="202" spans="1:26" ht="15.75" customHeight="1">
      <c r="A202" s="100">
        <v>201</v>
      </c>
      <c r="B202" s="100" t="s">
        <v>4607</v>
      </c>
      <c r="C202" s="103" t="s">
        <v>4608</v>
      </c>
      <c r="D202" s="104"/>
      <c r="E202" s="104"/>
      <c r="F202" s="104"/>
      <c r="G202" s="104"/>
      <c r="H202" s="104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</row>
    <row r="203" spans="1:26" ht="15.75" customHeight="1">
      <c r="A203" s="100">
        <v>202</v>
      </c>
      <c r="B203" s="100" t="s">
        <v>4609</v>
      </c>
      <c r="C203" s="103" t="s">
        <v>4610</v>
      </c>
      <c r="D203" s="104">
        <v>8374832773</v>
      </c>
      <c r="E203" s="104"/>
      <c r="F203" s="104"/>
      <c r="G203" s="104"/>
      <c r="H203" s="104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</row>
    <row r="204" spans="1:26" ht="15.75" customHeight="1">
      <c r="A204" s="100">
        <v>203</v>
      </c>
      <c r="B204" s="100" t="s">
        <v>4611</v>
      </c>
      <c r="C204" s="103" t="s">
        <v>4612</v>
      </c>
      <c r="D204" s="104"/>
      <c r="E204" s="104"/>
      <c r="F204" s="104"/>
      <c r="G204" s="104"/>
      <c r="H204" s="104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</row>
    <row r="205" spans="1:26" ht="15.75" customHeight="1">
      <c r="A205" s="100">
        <v>204</v>
      </c>
      <c r="B205" s="100" t="s">
        <v>4613</v>
      </c>
      <c r="C205" s="103" t="s">
        <v>4614</v>
      </c>
      <c r="D205" s="104">
        <v>9082966666</v>
      </c>
      <c r="E205" s="104"/>
      <c r="F205" s="104"/>
      <c r="G205" s="104"/>
      <c r="H205" s="104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</row>
    <row r="206" spans="1:26" ht="15.75" customHeight="1">
      <c r="A206" s="100">
        <v>205</v>
      </c>
      <c r="B206" s="100" t="s">
        <v>4615</v>
      </c>
      <c r="C206" s="103" t="s">
        <v>4616</v>
      </c>
      <c r="D206" s="104">
        <v>9533157246</v>
      </c>
      <c r="E206" s="104"/>
      <c r="F206" s="104"/>
      <c r="G206" s="104"/>
      <c r="H206" s="104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</row>
    <row r="207" spans="1:26" ht="15.75" customHeight="1">
      <c r="A207" s="100">
        <v>206</v>
      </c>
      <c r="B207" s="100" t="s">
        <v>4617</v>
      </c>
      <c r="C207" s="103" t="s">
        <v>4618</v>
      </c>
      <c r="D207" s="104">
        <v>8885213933</v>
      </c>
      <c r="E207" s="104"/>
      <c r="F207" s="104"/>
      <c r="G207" s="104"/>
      <c r="H207" s="104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</row>
    <row r="208" spans="1:26" ht="15.75" customHeight="1">
      <c r="A208" s="100">
        <v>207</v>
      </c>
      <c r="B208" s="100" t="s">
        <v>4619</v>
      </c>
      <c r="C208" s="103" t="s">
        <v>4620</v>
      </c>
      <c r="D208" s="104">
        <v>9490347920</v>
      </c>
      <c r="E208" s="104"/>
      <c r="F208" s="104"/>
      <c r="G208" s="104"/>
      <c r="H208" s="104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</row>
    <row r="209" spans="1:26" ht="15.75" customHeight="1">
      <c r="A209" s="100">
        <v>208</v>
      </c>
      <c r="B209" s="100" t="s">
        <v>4621</v>
      </c>
      <c r="C209" s="103" t="s">
        <v>4622</v>
      </c>
      <c r="D209" s="104">
        <v>8886083848</v>
      </c>
      <c r="E209" s="105" t="s">
        <v>4623</v>
      </c>
      <c r="F209" s="104" t="s">
        <v>4624</v>
      </c>
      <c r="G209" s="104" t="s">
        <v>4625</v>
      </c>
      <c r="H209" s="104" t="s">
        <v>4002</v>
      </c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</row>
    <row r="210" spans="1:26" ht="15.75" customHeight="1">
      <c r="A210" s="100">
        <v>209</v>
      </c>
      <c r="B210" s="100" t="s">
        <v>4626</v>
      </c>
      <c r="C210" s="103" t="s">
        <v>4627</v>
      </c>
      <c r="D210" s="104">
        <v>8919162632</v>
      </c>
      <c r="E210" s="104"/>
      <c r="F210" s="104" t="s">
        <v>4628</v>
      </c>
      <c r="G210" s="104"/>
      <c r="H210" s="104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</row>
    <row r="211" spans="1:26" ht="15.75" customHeight="1">
      <c r="A211" s="100">
        <v>210</v>
      </c>
      <c r="B211" s="100" t="s">
        <v>4629</v>
      </c>
      <c r="C211" s="103" t="s">
        <v>4630</v>
      </c>
      <c r="D211" s="104"/>
      <c r="E211" s="104"/>
      <c r="F211" s="104"/>
      <c r="G211" s="104"/>
      <c r="H211" s="104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</row>
    <row r="212" spans="1:26" ht="15.75" customHeight="1">
      <c r="A212" s="100">
        <v>211</v>
      </c>
      <c r="B212" s="100" t="s">
        <v>4631</v>
      </c>
      <c r="C212" s="103" t="s">
        <v>4632</v>
      </c>
      <c r="D212" s="104">
        <v>9951560388</v>
      </c>
      <c r="E212" s="104"/>
      <c r="F212" s="104" t="s">
        <v>4633</v>
      </c>
      <c r="G212" s="104"/>
      <c r="H212" s="104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</row>
    <row r="213" spans="1:26" ht="15.75" customHeight="1">
      <c r="A213" s="100">
        <v>212</v>
      </c>
      <c r="B213" s="100" t="s">
        <v>4634</v>
      </c>
      <c r="C213" s="103" t="s">
        <v>4635</v>
      </c>
      <c r="D213" s="104"/>
      <c r="E213" s="104"/>
      <c r="F213" s="104" t="s">
        <v>4636</v>
      </c>
      <c r="G213" s="104"/>
      <c r="H213" s="104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</row>
    <row r="214" spans="1:26" ht="15.75" customHeight="1">
      <c r="A214" s="100">
        <v>213</v>
      </c>
      <c r="B214" s="100" t="s">
        <v>4637</v>
      </c>
      <c r="C214" s="103" t="s">
        <v>4638</v>
      </c>
      <c r="D214" s="104">
        <v>8790349958</v>
      </c>
      <c r="E214" s="104"/>
      <c r="F214" s="104" t="s">
        <v>4639</v>
      </c>
      <c r="G214" s="104" t="s">
        <v>4640</v>
      </c>
      <c r="H214" s="104" t="s">
        <v>3630</v>
      </c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</row>
    <row r="215" spans="1:26" ht="15.75" customHeight="1">
      <c r="A215" s="100">
        <v>214</v>
      </c>
      <c r="B215" s="100" t="s">
        <v>4641</v>
      </c>
      <c r="C215" s="103" t="s">
        <v>4642</v>
      </c>
      <c r="D215" s="104">
        <v>9985231252</v>
      </c>
      <c r="E215" s="104"/>
      <c r="F215" s="104" t="s">
        <v>4643</v>
      </c>
      <c r="G215" s="104" t="s">
        <v>3958</v>
      </c>
      <c r="H215" s="104" t="s">
        <v>3630</v>
      </c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</row>
    <row r="216" spans="1:26" ht="15.75" customHeight="1">
      <c r="A216" s="100">
        <v>215</v>
      </c>
      <c r="B216" s="100" t="s">
        <v>4644</v>
      </c>
      <c r="C216" s="103" t="s">
        <v>4645</v>
      </c>
      <c r="D216" s="104">
        <v>9493676097</v>
      </c>
      <c r="E216" s="104">
        <v>9849901537</v>
      </c>
      <c r="F216" s="104"/>
      <c r="G216" s="104"/>
      <c r="H216" s="104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</row>
    <row r="217" spans="1:26" ht="15.75" customHeight="1">
      <c r="A217" s="100">
        <v>216</v>
      </c>
      <c r="B217" s="100" t="s">
        <v>4646</v>
      </c>
      <c r="C217" s="103" t="s">
        <v>4647</v>
      </c>
      <c r="D217" s="104">
        <v>8179772939</v>
      </c>
      <c r="E217" s="104"/>
      <c r="F217" s="104" t="s">
        <v>4633</v>
      </c>
      <c r="G217" s="104"/>
      <c r="H217" s="104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</row>
    <row r="218" spans="1:26" ht="15.75" customHeight="1">
      <c r="A218" s="100">
        <v>217</v>
      </c>
      <c r="B218" s="100" t="s">
        <v>4648</v>
      </c>
      <c r="C218" s="103" t="s">
        <v>4649</v>
      </c>
      <c r="D218" s="104">
        <v>9963278910</v>
      </c>
      <c r="E218" s="104"/>
      <c r="F218" s="104"/>
      <c r="G218" s="104"/>
      <c r="H218" s="104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</row>
    <row r="219" spans="1:26" ht="15.75" customHeight="1">
      <c r="A219" s="100">
        <v>218</v>
      </c>
      <c r="B219" s="100" t="s">
        <v>4650</v>
      </c>
      <c r="C219" s="103" t="s">
        <v>4651</v>
      </c>
      <c r="D219" s="104">
        <v>8897568802</v>
      </c>
      <c r="E219" s="104"/>
      <c r="F219" s="104" t="s">
        <v>4624</v>
      </c>
      <c r="G219" s="104" t="s">
        <v>3971</v>
      </c>
      <c r="H219" s="104" t="s">
        <v>4049</v>
      </c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</row>
    <row r="220" spans="1:26" ht="15.75" customHeight="1">
      <c r="A220" s="100">
        <v>219</v>
      </c>
      <c r="B220" s="100" t="s">
        <v>4652</v>
      </c>
      <c r="C220" s="103" t="s">
        <v>4653</v>
      </c>
      <c r="D220" s="104">
        <v>9848197798</v>
      </c>
      <c r="E220" s="104"/>
      <c r="F220" s="104" t="s">
        <v>4654</v>
      </c>
      <c r="G220" s="104"/>
      <c r="H220" s="104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</row>
    <row r="221" spans="1:26" ht="15.75" customHeight="1">
      <c r="A221" s="100">
        <v>220</v>
      </c>
      <c r="B221" s="100" t="s">
        <v>4655</v>
      </c>
      <c r="C221" s="103" t="s">
        <v>4656</v>
      </c>
      <c r="D221" s="104">
        <v>0</v>
      </c>
      <c r="E221" s="105" t="s">
        <v>4657</v>
      </c>
      <c r="F221" s="104"/>
      <c r="G221" s="104" t="s">
        <v>4658</v>
      </c>
      <c r="H221" s="104" t="s">
        <v>3639</v>
      </c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</row>
    <row r="222" spans="1:26" ht="15.75" customHeight="1">
      <c r="A222" s="100">
        <v>221</v>
      </c>
      <c r="B222" s="100" t="s">
        <v>4659</v>
      </c>
      <c r="C222" s="103" t="s">
        <v>4660</v>
      </c>
      <c r="D222" s="104"/>
      <c r="E222" s="104"/>
      <c r="F222" s="104"/>
      <c r="G222" s="104"/>
      <c r="H222" s="104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</row>
    <row r="223" spans="1:26" ht="15.75" customHeight="1">
      <c r="A223" s="100">
        <v>222</v>
      </c>
      <c r="B223" s="100" t="s">
        <v>4661</v>
      </c>
      <c r="C223" s="103" t="s">
        <v>4662</v>
      </c>
      <c r="D223" s="104">
        <v>9640096776</v>
      </c>
      <c r="E223" s="104"/>
      <c r="F223" s="108"/>
      <c r="G223" s="104"/>
      <c r="H223" s="104" t="s">
        <v>4663</v>
      </c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</row>
    <row r="224" spans="1:26" ht="15.75" customHeight="1">
      <c r="A224" s="100">
        <v>223</v>
      </c>
      <c r="B224" s="100" t="s">
        <v>4664</v>
      </c>
      <c r="C224" s="103" t="s">
        <v>4665</v>
      </c>
      <c r="D224" s="104"/>
      <c r="E224" s="104"/>
      <c r="F224" s="104"/>
      <c r="G224" s="104"/>
      <c r="H224" s="104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</row>
    <row r="225" spans="1:26" ht="15.75" customHeight="1">
      <c r="A225" s="100">
        <v>224</v>
      </c>
      <c r="B225" s="100" t="s">
        <v>4666</v>
      </c>
      <c r="C225" s="103" t="s">
        <v>4667</v>
      </c>
      <c r="D225" s="104">
        <v>9959933041</v>
      </c>
      <c r="E225" s="104"/>
      <c r="F225" s="104" t="s">
        <v>4668</v>
      </c>
      <c r="G225" s="104" t="s">
        <v>4669</v>
      </c>
      <c r="H225" s="104" t="s">
        <v>2803</v>
      </c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</row>
    <row r="226" spans="1:26" ht="15.75" customHeight="1">
      <c r="A226" s="100">
        <v>225</v>
      </c>
      <c r="B226" s="100" t="s">
        <v>4670</v>
      </c>
      <c r="C226" s="103" t="s">
        <v>4671</v>
      </c>
      <c r="D226" s="104"/>
      <c r="E226" s="104"/>
      <c r="F226" s="104"/>
      <c r="G226" s="104"/>
      <c r="H226" s="104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</row>
    <row r="227" spans="1:26" ht="15.75" customHeight="1">
      <c r="A227" s="100">
        <v>226</v>
      </c>
      <c r="B227" s="100" t="s">
        <v>4672</v>
      </c>
      <c r="C227" s="103" t="s">
        <v>4673</v>
      </c>
      <c r="D227" s="104"/>
      <c r="E227" s="104"/>
      <c r="F227" s="104"/>
      <c r="G227" s="104"/>
      <c r="H227" s="104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</row>
    <row r="228" spans="1:26" ht="15.75" customHeight="1">
      <c r="A228" s="100">
        <v>227</v>
      </c>
      <c r="B228" s="100" t="s">
        <v>4674</v>
      </c>
      <c r="C228" s="103" t="s">
        <v>4675</v>
      </c>
      <c r="D228" s="104"/>
      <c r="E228" s="104"/>
      <c r="F228" s="104"/>
      <c r="G228" s="104"/>
      <c r="H228" s="104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</row>
    <row r="229" spans="1:26" ht="15.75" customHeight="1">
      <c r="A229" s="100">
        <v>228</v>
      </c>
      <c r="B229" s="100" t="s">
        <v>4676</v>
      </c>
      <c r="C229" s="103" t="s">
        <v>4677</v>
      </c>
      <c r="D229" s="104">
        <v>8686091091</v>
      </c>
      <c r="E229" s="104"/>
      <c r="F229" s="104" t="s">
        <v>4668</v>
      </c>
      <c r="G229" s="104" t="s">
        <v>2802</v>
      </c>
      <c r="H229" s="104" t="s">
        <v>2803</v>
      </c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</row>
    <row r="230" spans="1:26" ht="15.75" customHeight="1">
      <c r="A230" s="100">
        <v>229</v>
      </c>
      <c r="B230" s="100" t="s">
        <v>4678</v>
      </c>
      <c r="C230" s="103" t="s">
        <v>4679</v>
      </c>
      <c r="D230" s="104">
        <v>8106103369</v>
      </c>
      <c r="E230" s="104"/>
      <c r="F230" s="104" t="s">
        <v>4680</v>
      </c>
      <c r="G230" s="104"/>
      <c r="H230" s="104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</row>
    <row r="231" spans="1:26" ht="15.75" customHeight="1">
      <c r="A231" s="100">
        <v>230</v>
      </c>
      <c r="B231" s="100" t="s">
        <v>4681</v>
      </c>
      <c r="C231" s="103" t="s">
        <v>4682</v>
      </c>
      <c r="D231" s="104"/>
      <c r="E231" s="104"/>
      <c r="F231" s="104"/>
      <c r="G231" s="104"/>
      <c r="H231" s="104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</row>
    <row r="232" spans="1:26" ht="15.75" customHeight="1">
      <c r="A232" s="100">
        <v>231</v>
      </c>
      <c r="B232" s="100" t="s">
        <v>4683</v>
      </c>
      <c r="C232" s="103" t="s">
        <v>4684</v>
      </c>
      <c r="D232" s="104">
        <v>8121276788</v>
      </c>
      <c r="E232" s="104"/>
      <c r="F232" s="104" t="s">
        <v>4668</v>
      </c>
      <c r="G232" s="104" t="s">
        <v>4685</v>
      </c>
      <c r="H232" s="104" t="s">
        <v>4002</v>
      </c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</row>
    <row r="233" spans="1:26" ht="15.75" customHeight="1">
      <c r="A233" s="100">
        <v>232</v>
      </c>
      <c r="B233" s="100" t="s">
        <v>4686</v>
      </c>
      <c r="C233" s="103" t="s">
        <v>4687</v>
      </c>
      <c r="D233" s="104">
        <v>7382888543</v>
      </c>
      <c r="E233" s="104"/>
      <c r="F233" s="108"/>
      <c r="G233" s="104"/>
      <c r="H233" s="104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</row>
    <row r="234" spans="1:26" ht="15.75" customHeight="1">
      <c r="A234" s="100">
        <v>233</v>
      </c>
      <c r="B234" s="100" t="s">
        <v>4688</v>
      </c>
      <c r="C234" s="103" t="s">
        <v>4689</v>
      </c>
      <c r="D234" s="104">
        <v>9959097199</v>
      </c>
      <c r="E234" s="104"/>
      <c r="F234" s="104" t="s">
        <v>4668</v>
      </c>
      <c r="G234" s="104" t="s">
        <v>2802</v>
      </c>
      <c r="H234" s="104" t="s">
        <v>3068</v>
      </c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</row>
    <row r="235" spans="1:26" ht="15.75" customHeight="1">
      <c r="A235" s="100">
        <v>234</v>
      </c>
      <c r="B235" s="100" t="s">
        <v>4690</v>
      </c>
      <c r="C235" s="103" t="s">
        <v>4691</v>
      </c>
      <c r="D235" s="104">
        <v>8885470153</v>
      </c>
      <c r="E235" s="104"/>
      <c r="F235" s="104" t="s">
        <v>4624</v>
      </c>
      <c r="G235" s="104" t="s">
        <v>4692</v>
      </c>
      <c r="H235" s="104" t="s">
        <v>4002</v>
      </c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</row>
    <row r="236" spans="1:26" ht="15.75" customHeight="1">
      <c r="A236" s="100">
        <v>235</v>
      </c>
      <c r="B236" s="100" t="s">
        <v>4693</v>
      </c>
      <c r="C236" s="103" t="s">
        <v>4694</v>
      </c>
      <c r="D236" s="104">
        <v>9347652580</v>
      </c>
      <c r="E236" s="104"/>
      <c r="F236" s="108"/>
      <c r="G236" s="104"/>
      <c r="H236" s="104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</row>
    <row r="237" spans="1:26" ht="15.75" customHeight="1">
      <c r="A237" s="100">
        <v>236</v>
      </c>
      <c r="B237" s="100" t="s">
        <v>4695</v>
      </c>
      <c r="C237" s="103" t="s">
        <v>4696</v>
      </c>
      <c r="D237" s="104"/>
      <c r="E237" s="104"/>
      <c r="F237" s="104"/>
      <c r="G237" s="104"/>
      <c r="H237" s="104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</row>
    <row r="238" spans="1:26" ht="15.75" customHeight="1">
      <c r="A238" s="100">
        <v>237</v>
      </c>
      <c r="B238" s="100" t="s">
        <v>4697</v>
      </c>
      <c r="C238" s="103" t="s">
        <v>4698</v>
      </c>
      <c r="D238" s="104">
        <v>9491502597</v>
      </c>
      <c r="E238" s="104"/>
      <c r="F238" s="104"/>
      <c r="G238" s="104"/>
      <c r="H238" s="104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</row>
    <row r="239" spans="1:26" ht="15.75" customHeight="1">
      <c r="A239" s="100">
        <v>238</v>
      </c>
      <c r="B239" s="100" t="s">
        <v>4699</v>
      </c>
      <c r="C239" s="103" t="s">
        <v>4700</v>
      </c>
      <c r="D239" s="104"/>
      <c r="E239" s="104"/>
      <c r="F239" s="104"/>
      <c r="G239" s="104"/>
      <c r="H239" s="104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</row>
    <row r="240" spans="1:26" ht="15.75" customHeight="1">
      <c r="A240" s="100">
        <v>239</v>
      </c>
      <c r="B240" s="100" t="s">
        <v>4701</v>
      </c>
      <c r="C240" s="103" t="s">
        <v>4702</v>
      </c>
      <c r="D240" s="104"/>
      <c r="E240" s="104"/>
      <c r="F240" s="104"/>
      <c r="G240" s="104"/>
      <c r="H240" s="104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</row>
    <row r="241" spans="1:26" ht="15.75" customHeight="1">
      <c r="A241" s="100">
        <v>240</v>
      </c>
      <c r="B241" s="100" t="s">
        <v>4703</v>
      </c>
      <c r="C241" s="103" t="s">
        <v>4704</v>
      </c>
      <c r="D241" s="104">
        <v>9705883899</v>
      </c>
      <c r="E241" s="104"/>
      <c r="F241" s="104" t="s">
        <v>4139</v>
      </c>
      <c r="G241" s="104" t="s">
        <v>2802</v>
      </c>
      <c r="H241" s="104" t="s">
        <v>2803</v>
      </c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</row>
    <row r="242" spans="1:26" ht="15.75" customHeight="1">
      <c r="A242" s="100">
        <v>241</v>
      </c>
      <c r="B242" s="100" t="s">
        <v>4705</v>
      </c>
      <c r="C242" s="103" t="s">
        <v>4706</v>
      </c>
      <c r="D242" s="106">
        <v>9790802356</v>
      </c>
      <c r="E242" s="104"/>
      <c r="F242" s="104" t="s">
        <v>4299</v>
      </c>
      <c r="G242" s="104" t="s">
        <v>3675</v>
      </c>
      <c r="H242" s="104" t="s">
        <v>3068</v>
      </c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</row>
    <row r="243" spans="1:26" ht="15.75" customHeight="1">
      <c r="A243" s="100">
        <v>242</v>
      </c>
      <c r="B243" s="100" t="s">
        <v>4707</v>
      </c>
      <c r="C243" s="103" t="s">
        <v>4708</v>
      </c>
      <c r="D243" s="104">
        <v>6363540073</v>
      </c>
      <c r="E243" s="104"/>
      <c r="F243" s="104"/>
      <c r="G243" s="104"/>
      <c r="H243" s="104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</row>
    <row r="244" spans="1:26" ht="15.75" customHeight="1">
      <c r="A244" s="100">
        <v>243</v>
      </c>
      <c r="B244" s="100" t="s">
        <v>3923</v>
      </c>
      <c r="C244" s="103" t="s">
        <v>3924</v>
      </c>
      <c r="D244" s="104"/>
      <c r="E244" s="104"/>
      <c r="F244" s="104"/>
      <c r="G244" s="104"/>
      <c r="H244" s="104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</row>
    <row r="245" spans="1:26" ht="15.75" customHeight="1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</row>
    <row r="246" spans="1:26" ht="15.75" customHeight="1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</row>
    <row r="247" spans="1:26" ht="15.75" customHeight="1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</row>
    <row r="248" spans="1:26" ht="15.75" customHeight="1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</row>
    <row r="249" spans="1:26" ht="15.75" customHeight="1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</row>
    <row r="250" spans="1:26" ht="15.75" customHeight="1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</row>
    <row r="251" spans="1:26" ht="15.75" customHeight="1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</row>
    <row r="252" spans="1:26" ht="15.75" customHeight="1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</row>
    <row r="253" spans="1:26" ht="15.75" customHeight="1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</row>
    <row r="254" spans="1:26" ht="15.75" customHeight="1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</row>
    <row r="255" spans="1:26" ht="15.75" customHeight="1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</row>
    <row r="256" spans="1:26" ht="15.75" customHeight="1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</row>
    <row r="257" spans="1:26" ht="15.75" customHeight="1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</row>
    <row r="258" spans="1:26" ht="15.75" customHeight="1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</row>
    <row r="259" spans="1:26" ht="15.75" customHeight="1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</row>
    <row r="260" spans="1:26" ht="15.75" customHeight="1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</row>
    <row r="261" spans="1:26" ht="15.75" customHeight="1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</row>
    <row r="262" spans="1:26" ht="15.75" customHeight="1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</row>
    <row r="263" spans="1:26" ht="15.75" customHeight="1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</row>
    <row r="264" spans="1:26" ht="15.75" customHeight="1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</row>
    <row r="265" spans="1:26" ht="15.75" customHeight="1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</row>
    <row r="266" spans="1:26" ht="15.75" customHeight="1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</row>
    <row r="267" spans="1:26" ht="15.75" customHeight="1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</row>
    <row r="268" spans="1:26" ht="15.75" customHeight="1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</row>
    <row r="269" spans="1:26" ht="15.75" customHeight="1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</row>
    <row r="271" spans="1:26" ht="15.75" customHeight="1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</row>
    <row r="272" spans="1:26" ht="15.75" customHeight="1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</row>
    <row r="273" spans="1:26" ht="15.75" customHeight="1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</row>
    <row r="274" spans="1:26" ht="15.75" customHeight="1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</row>
    <row r="275" spans="1:26" ht="15.75" customHeight="1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</row>
    <row r="277" spans="1:26" ht="15.75" customHeight="1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</row>
    <row r="278" spans="1:26" ht="15.75" customHeight="1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</row>
    <row r="279" spans="1:26" ht="15.75" customHeight="1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</row>
    <row r="280" spans="1:26" ht="15.75" customHeight="1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</row>
    <row r="281" spans="1:26" ht="15.75" customHeight="1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</row>
    <row r="282" spans="1:26" ht="15.75" customHeight="1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</row>
    <row r="283" spans="1:26" ht="15.75" customHeight="1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</row>
    <row r="284" spans="1:26" ht="15.75" customHeight="1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</row>
    <row r="285" spans="1:26" ht="15.75" customHeight="1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</row>
    <row r="286" spans="1:26" ht="15.75" customHeight="1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</row>
    <row r="287" spans="1:26" ht="15.75" customHeight="1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</row>
    <row r="289" spans="1:26" ht="15.75" customHeight="1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</row>
    <row r="290" spans="1:26" ht="15.75" customHeight="1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</row>
    <row r="291" spans="1:26" ht="15.75" customHeight="1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</row>
    <row r="292" spans="1:26" ht="15.75" customHeight="1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</row>
    <row r="293" spans="1:26" ht="15.75" customHeight="1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</row>
    <row r="294" spans="1:26" ht="15.75" customHeight="1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</row>
    <row r="295" spans="1:26" ht="15.75" customHeight="1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</row>
    <row r="296" spans="1:26" ht="15.75" customHeight="1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</row>
    <row r="297" spans="1:26" ht="15.75" customHeight="1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</row>
    <row r="298" spans="1:26" ht="15.75" customHeight="1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</row>
    <row r="299" spans="1:26" ht="15.75" customHeight="1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</row>
    <row r="300" spans="1:26" ht="15.75" customHeight="1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</row>
    <row r="301" spans="1:26" ht="15.75" customHeight="1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</row>
    <row r="302" spans="1:26" ht="15.75" customHeight="1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</row>
    <row r="303" spans="1:26" ht="15.75" customHeight="1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</row>
    <row r="304" spans="1:26" ht="15.75" customHeight="1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</row>
    <row r="305" spans="1:26" ht="15.75" customHeight="1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</row>
    <row r="306" spans="1:26" ht="15.75" customHeight="1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</row>
    <row r="307" spans="1:26" ht="15.75" customHeight="1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</row>
    <row r="308" spans="1:26" ht="15.75" customHeight="1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</row>
    <row r="309" spans="1:26" ht="15.75" customHeight="1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</row>
    <row r="310" spans="1:26" ht="15.75" customHeight="1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</row>
    <row r="311" spans="1:26" ht="15.75" customHeight="1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</row>
    <row r="312" spans="1:26" ht="15.75" customHeight="1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</row>
    <row r="313" spans="1:26" ht="15.75" customHeight="1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</row>
    <row r="314" spans="1:26" ht="15.75" customHeight="1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</row>
    <row r="315" spans="1:26" ht="15.75" customHeight="1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</row>
    <row r="316" spans="1:26" ht="15.75" customHeight="1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</row>
    <row r="317" spans="1:26" ht="15.75" customHeight="1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</row>
    <row r="318" spans="1:26" ht="15.75" customHeight="1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</row>
    <row r="319" spans="1:26" ht="15.75" customHeight="1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</row>
    <row r="320" spans="1:26" ht="15.75" customHeight="1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</row>
    <row r="321" spans="1:26" ht="15.75" customHeight="1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</row>
    <row r="322" spans="1:26" ht="15.75" customHeight="1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</row>
    <row r="323" spans="1:26" ht="15.75" customHeight="1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</row>
    <row r="324" spans="1:26" ht="15.75" customHeight="1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</row>
    <row r="325" spans="1:26" ht="15.75" customHeight="1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</row>
    <row r="326" spans="1:26" ht="15.75" customHeight="1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</row>
    <row r="328" spans="1:26" ht="15.75" customHeight="1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</row>
    <row r="329" spans="1:26" ht="15.75" customHeight="1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</row>
    <row r="330" spans="1:26" ht="15.75" customHeight="1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</row>
    <row r="331" spans="1:26" ht="15.75" customHeight="1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</row>
    <row r="332" spans="1:26" ht="15.75" customHeight="1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</row>
    <row r="333" spans="1:26" ht="15.75" customHeight="1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</row>
    <row r="334" spans="1:26" ht="15.75" customHeight="1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</row>
    <row r="335" spans="1:26" ht="15.75" customHeight="1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</row>
    <row r="336" spans="1:26" ht="15.75" customHeight="1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</row>
    <row r="337" spans="1:26" ht="15.75" customHeight="1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</row>
    <row r="338" spans="1:26" ht="15.75" customHeight="1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</row>
    <row r="339" spans="1:26" ht="15.75" customHeight="1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</row>
    <row r="340" spans="1:26" ht="15.75" customHeight="1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</row>
    <row r="341" spans="1:26" ht="15.75" customHeight="1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</row>
    <row r="342" spans="1:26" ht="15.75" customHeight="1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</row>
    <row r="343" spans="1:26" ht="15.75" customHeight="1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</row>
    <row r="344" spans="1:26" ht="15.75" customHeight="1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</row>
    <row r="345" spans="1:26" ht="15.75" customHeight="1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</row>
    <row r="346" spans="1:26" ht="15.75" customHeight="1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</row>
    <row r="347" spans="1:26" ht="15.75" customHeight="1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</row>
    <row r="348" spans="1:26" ht="15.75" customHeight="1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</row>
    <row r="349" spans="1:26" ht="15.75" customHeight="1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</row>
    <row r="350" spans="1:26" ht="15.75" customHeight="1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</row>
    <row r="352" spans="1:26" ht="15.75" customHeight="1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</row>
    <row r="353" spans="1:26" ht="15.75" customHeight="1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</row>
    <row r="354" spans="1:26" ht="15.75" customHeight="1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</row>
    <row r="355" spans="1:26" ht="15.75" customHeight="1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</row>
    <row r="356" spans="1:26" ht="15.75" customHeight="1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</row>
    <row r="357" spans="1:26" ht="15.75" customHeight="1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</row>
    <row r="358" spans="1:26" ht="15.75" customHeight="1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</row>
    <row r="359" spans="1:26" ht="15.75" customHeight="1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</row>
    <row r="360" spans="1:26" ht="15.75" customHeight="1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</row>
    <row r="361" spans="1:26" ht="15.75" customHeight="1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</row>
    <row r="362" spans="1:26" ht="15.75" customHeight="1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</row>
    <row r="363" spans="1:26" ht="15.75" customHeight="1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</row>
    <row r="364" spans="1:26" ht="15.75" customHeight="1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</row>
    <row r="365" spans="1:26" ht="15.75" customHeight="1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</row>
    <row r="366" spans="1:26" ht="15.75" customHeight="1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</row>
    <row r="367" spans="1:26" ht="15.75" customHeight="1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</row>
    <row r="368" spans="1:26" ht="15.75" customHeight="1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</row>
    <row r="369" spans="1:26" ht="15.75" customHeight="1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</row>
    <row r="370" spans="1:26" ht="15.75" customHeight="1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</row>
    <row r="371" spans="1:26" ht="15.75" customHeight="1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</row>
    <row r="372" spans="1:26" ht="15.75" customHeight="1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</row>
    <row r="373" spans="1:26" ht="15.75" customHeight="1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</row>
    <row r="374" spans="1:26" ht="15.75" customHeight="1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</row>
    <row r="375" spans="1:26" ht="15.75" customHeight="1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</row>
    <row r="376" spans="1:26" ht="15.75" customHeight="1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</row>
    <row r="377" spans="1:26" ht="15.75" customHeight="1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</row>
    <row r="378" spans="1:26" ht="15.75" customHeight="1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</row>
    <row r="379" spans="1:26" ht="15.75" customHeight="1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</row>
    <row r="380" spans="1:26" ht="15.75" customHeight="1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</row>
    <row r="381" spans="1:26" ht="15.75" customHeight="1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</row>
    <row r="382" spans="1:26" ht="15.75" customHeight="1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</row>
    <row r="383" spans="1:26" ht="15.75" customHeight="1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</row>
    <row r="384" spans="1:26" ht="15.75" customHeight="1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</row>
    <row r="385" spans="1:26" ht="15.75" customHeight="1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</row>
    <row r="386" spans="1:26" ht="15.75" customHeight="1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</row>
    <row r="387" spans="1:26" ht="15.75" customHeight="1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</row>
    <row r="389" spans="1:26" ht="15.75" customHeight="1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</row>
    <row r="390" spans="1:26" ht="15.75" customHeight="1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</row>
    <row r="391" spans="1:26" ht="15.75" customHeight="1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</row>
    <row r="392" spans="1:26" ht="15.75" customHeight="1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</row>
    <row r="393" spans="1:26" ht="15.75" customHeight="1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</row>
    <row r="394" spans="1:26" ht="15.75" customHeight="1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</row>
    <row r="395" spans="1:26" ht="15.75" customHeight="1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</row>
    <row r="396" spans="1:26" ht="15.75" customHeight="1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</row>
    <row r="397" spans="1:26" ht="15.75" customHeight="1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</row>
    <row r="398" spans="1:26" ht="15.75" customHeight="1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</row>
    <row r="399" spans="1:26" ht="15.75" customHeight="1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</row>
    <row r="400" spans="1:26" ht="15.75" customHeight="1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</row>
    <row r="401" spans="1:26" ht="15.75" customHeight="1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</row>
    <row r="402" spans="1:26" ht="15.75" customHeight="1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</row>
    <row r="403" spans="1:26" ht="15.75" customHeight="1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</row>
    <row r="404" spans="1:26" ht="15.75" customHeight="1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</row>
    <row r="405" spans="1:26" ht="15.75" customHeight="1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</row>
    <row r="406" spans="1:26" ht="15.75" customHeight="1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</row>
    <row r="407" spans="1:26" ht="15.75" customHeight="1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</row>
    <row r="408" spans="1:26" ht="15.75" customHeight="1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</row>
    <row r="409" spans="1:26" ht="15.75" customHeight="1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</row>
    <row r="410" spans="1:26" ht="15.75" customHeight="1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</row>
    <row r="411" spans="1:26" ht="15.75" customHeight="1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</row>
    <row r="412" spans="1:26" ht="15.75" customHeight="1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</row>
    <row r="413" spans="1:26" ht="15.75" customHeight="1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</row>
    <row r="414" spans="1:26" ht="15.75" customHeight="1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</row>
    <row r="415" spans="1:26" ht="15.75" customHeight="1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</row>
    <row r="416" spans="1:26" ht="15.75" customHeight="1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</row>
    <row r="417" spans="1:26" ht="15.75" customHeight="1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</row>
    <row r="418" spans="1:26" ht="15.75" customHeight="1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</row>
    <row r="419" spans="1:26" ht="15.75" customHeight="1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</row>
    <row r="420" spans="1:26" ht="15.75" customHeight="1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</row>
    <row r="421" spans="1:26" ht="15.75" customHeight="1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</row>
    <row r="422" spans="1:26" ht="15.75" customHeight="1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</row>
    <row r="423" spans="1:26" ht="15.75" customHeight="1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</row>
    <row r="424" spans="1:26" ht="15.75" customHeight="1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</row>
    <row r="425" spans="1:26" ht="15.75" customHeight="1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</row>
    <row r="426" spans="1:26" ht="15.75" customHeight="1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</row>
    <row r="427" spans="1:26" ht="15.75" customHeight="1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</row>
    <row r="428" spans="1:26" ht="15.75" customHeight="1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</row>
    <row r="429" spans="1:26" ht="15.75" customHeight="1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</row>
    <row r="430" spans="1:26" ht="15.75" customHeight="1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</row>
    <row r="431" spans="1:26" ht="15.75" customHeight="1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</row>
    <row r="432" spans="1:26" ht="15.75" customHeight="1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</row>
    <row r="433" spans="1:26" ht="15.75" customHeight="1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</row>
    <row r="434" spans="1:26" ht="15.75" customHeight="1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</row>
    <row r="435" spans="1:26" ht="15.75" customHeight="1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</row>
    <row r="436" spans="1:26" ht="15.75" customHeight="1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</row>
    <row r="437" spans="1:26" ht="15.75" customHeight="1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</row>
    <row r="438" spans="1:26" ht="15.75" customHeight="1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</row>
    <row r="439" spans="1:26" ht="15.75" customHeight="1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</row>
    <row r="440" spans="1:26" ht="15.75" customHeight="1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</row>
    <row r="441" spans="1:26" ht="15.75" customHeight="1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</row>
    <row r="442" spans="1:26" ht="15.75" customHeight="1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</row>
    <row r="443" spans="1:26" ht="15.75" customHeight="1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</row>
    <row r="444" spans="1:26" ht="15.75" customHeight="1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</row>
    <row r="445" spans="1:26" ht="15.75" customHeight="1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</row>
    <row r="446" spans="1:26" ht="15.75" customHeight="1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</row>
    <row r="447" spans="1:26" ht="15.75" customHeight="1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</row>
    <row r="448" spans="1:26" ht="15.75" customHeight="1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</row>
    <row r="449" spans="1:26" ht="15.75" customHeight="1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</row>
    <row r="450" spans="1:26" ht="15.75" customHeight="1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</row>
    <row r="451" spans="1:26" ht="15.75" customHeight="1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</row>
    <row r="452" spans="1:26" ht="15.75" customHeight="1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</row>
    <row r="453" spans="1:26" ht="15.75" customHeight="1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</row>
    <row r="454" spans="1:26" ht="15.75" customHeight="1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</row>
    <row r="455" spans="1:26" ht="15.75" customHeight="1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</row>
    <row r="456" spans="1:26" ht="15.75" customHeight="1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</row>
    <row r="457" spans="1:26" ht="15.75" customHeight="1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</row>
    <row r="458" spans="1:26" ht="15.75" customHeight="1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</row>
    <row r="459" spans="1:26" ht="15.75" customHeight="1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</row>
    <row r="460" spans="1:26" ht="15.75" customHeight="1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</row>
    <row r="461" spans="1:26" ht="15.75" customHeight="1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</row>
    <row r="462" spans="1:26" ht="15.75" customHeight="1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</row>
    <row r="463" spans="1:26" ht="15.75" customHeight="1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</row>
    <row r="464" spans="1:26" ht="15.75" customHeight="1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</row>
    <row r="465" spans="1:26" ht="15.75" customHeight="1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</row>
    <row r="466" spans="1:26" ht="15.75" customHeight="1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</row>
    <row r="467" spans="1:26" ht="15.75" customHeight="1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</row>
    <row r="468" spans="1:26" ht="15.75" customHeight="1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</row>
    <row r="469" spans="1:26" ht="15.75" customHeight="1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</row>
    <row r="470" spans="1:26" ht="15.75" customHeight="1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</row>
    <row r="471" spans="1:26" ht="15.75" customHeight="1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</row>
    <row r="472" spans="1:26" ht="15.75" customHeight="1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</row>
    <row r="473" spans="1:26" ht="15.75" customHeight="1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</row>
    <row r="474" spans="1:26" ht="15.75" customHeight="1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</row>
    <row r="475" spans="1:26" ht="15.75" customHeight="1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</row>
    <row r="476" spans="1:26" ht="15.75" customHeight="1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</row>
    <row r="477" spans="1:26" ht="15.75" customHeight="1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</row>
    <row r="478" spans="1:26" ht="15.75" customHeight="1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</row>
    <row r="479" spans="1:26" ht="15.75" customHeight="1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</row>
    <row r="480" spans="1:26" ht="15.75" customHeight="1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</row>
    <row r="481" spans="1:26" ht="15.75" customHeight="1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</row>
    <row r="482" spans="1:26" ht="15.75" customHeight="1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</row>
    <row r="483" spans="1:26" ht="15.75" customHeight="1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</row>
    <row r="484" spans="1:26" ht="15.75" customHeight="1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</row>
    <row r="485" spans="1:26" ht="15.75" customHeight="1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</row>
    <row r="486" spans="1:26" ht="15.75" customHeight="1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</row>
    <row r="487" spans="1:26" ht="15.75" customHeight="1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</row>
    <row r="488" spans="1:26" ht="15.75" customHeight="1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</row>
    <row r="489" spans="1:26" ht="15.75" customHeight="1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</row>
    <row r="490" spans="1:26" ht="15.75" customHeight="1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</row>
    <row r="491" spans="1:26" ht="15.75" customHeight="1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</row>
    <row r="492" spans="1:26" ht="15.75" customHeight="1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</row>
    <row r="493" spans="1:26" ht="15.75" customHeight="1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</row>
    <row r="494" spans="1:26" ht="15.75" customHeight="1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</row>
    <row r="495" spans="1:26" ht="15.75" customHeight="1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</row>
    <row r="496" spans="1:26" ht="15.75" customHeight="1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</row>
    <row r="497" spans="1:26" ht="15.75" customHeight="1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</row>
    <row r="498" spans="1:26" ht="15.75" customHeight="1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</row>
    <row r="499" spans="1:26" ht="15.75" customHeight="1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</row>
    <row r="500" spans="1:26" ht="15.75" customHeight="1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</row>
    <row r="501" spans="1:26" ht="15.75" customHeight="1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</row>
    <row r="502" spans="1:26" ht="15.75" customHeight="1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</row>
    <row r="503" spans="1:26" ht="15.75" customHeight="1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</row>
    <row r="504" spans="1:26" ht="15.75" customHeight="1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</row>
    <row r="505" spans="1:26" ht="15.75" customHeight="1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</row>
    <row r="506" spans="1:26" ht="15.75" customHeight="1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</row>
    <row r="507" spans="1:26" ht="15.75" customHeight="1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</row>
    <row r="508" spans="1:26" ht="15.75" customHeight="1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</row>
    <row r="509" spans="1:26" ht="15.75" customHeight="1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</row>
    <row r="510" spans="1:26" ht="15.75" customHeight="1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</row>
    <row r="511" spans="1:26" ht="15.75" customHeight="1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</row>
    <row r="512" spans="1:26" ht="15.75" customHeight="1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</row>
    <row r="513" spans="1:26" ht="15.75" customHeight="1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</row>
    <row r="514" spans="1:26" ht="15.75" customHeight="1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</row>
    <row r="515" spans="1:26" ht="15.75" customHeight="1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</row>
    <row r="516" spans="1:26" ht="15.75" customHeight="1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</row>
    <row r="517" spans="1:26" ht="15.75" customHeight="1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</row>
    <row r="518" spans="1:26" ht="15.75" customHeight="1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</row>
    <row r="519" spans="1:26" ht="15.75" customHeight="1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</row>
    <row r="520" spans="1:26" ht="15.75" customHeight="1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</row>
    <row r="521" spans="1:26" ht="15.75" customHeight="1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</row>
    <row r="522" spans="1:26" ht="15.75" customHeight="1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</row>
    <row r="523" spans="1:26" ht="15.75" customHeight="1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</row>
    <row r="524" spans="1:26" ht="15.75" customHeight="1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</row>
    <row r="525" spans="1:26" ht="15.75" customHeight="1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</row>
    <row r="526" spans="1:26" ht="15.75" customHeight="1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</row>
    <row r="527" spans="1:26" ht="15.75" customHeight="1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</row>
    <row r="528" spans="1:26" ht="15.75" customHeight="1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</row>
    <row r="529" spans="1:26" ht="15.75" customHeight="1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</row>
    <row r="530" spans="1:26" ht="15.75" customHeight="1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</row>
    <row r="531" spans="1:26" ht="15.75" customHeight="1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</row>
    <row r="532" spans="1:26" ht="15.75" customHeight="1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</row>
    <row r="533" spans="1:26" ht="15.75" customHeight="1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</row>
    <row r="534" spans="1:26" ht="15.75" customHeight="1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</row>
    <row r="535" spans="1:26" ht="15.75" customHeight="1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</row>
    <row r="536" spans="1:26" ht="15.75" customHeight="1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</row>
    <row r="537" spans="1:26" ht="15.75" customHeight="1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</row>
    <row r="538" spans="1:26" ht="15.75" customHeight="1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</row>
    <row r="539" spans="1:26" ht="15.75" customHeight="1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</row>
    <row r="540" spans="1:26" ht="15.75" customHeight="1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</row>
    <row r="541" spans="1:26" ht="15.75" customHeight="1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</row>
    <row r="542" spans="1:26" ht="15.75" customHeight="1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</row>
    <row r="543" spans="1:26" ht="15.75" customHeight="1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</row>
    <row r="544" spans="1:26" ht="15.75" customHeight="1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</row>
    <row r="545" spans="1:26" ht="15.75" customHeight="1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</row>
    <row r="546" spans="1:26" ht="15.75" customHeight="1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</row>
    <row r="547" spans="1:26" ht="15.75" customHeight="1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</row>
    <row r="548" spans="1:26" ht="15.75" customHeight="1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</row>
    <row r="549" spans="1:26" ht="15.75" customHeight="1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</row>
    <row r="550" spans="1:26" ht="15.75" customHeight="1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</row>
    <row r="551" spans="1:26" ht="15.75" customHeight="1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</row>
    <row r="552" spans="1:26" ht="15.75" customHeight="1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</row>
    <row r="553" spans="1:26" ht="15.75" customHeight="1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</row>
    <row r="554" spans="1:26" ht="15.75" customHeight="1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ht="15.75" customHeight="1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</row>
    <row r="556" spans="1:26" ht="15.75" customHeight="1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ht="15.75" customHeight="1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ht="15.75" customHeight="1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</row>
    <row r="559" spans="1:26" ht="15.75" customHeight="1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ht="15.75" customHeight="1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ht="15.75" customHeight="1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</row>
    <row r="562" spans="1:26" ht="15.75" customHeight="1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</row>
    <row r="563" spans="1:26" ht="15.75" customHeight="1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ht="15.75" customHeight="1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ht="15.75" customHeight="1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</row>
    <row r="566" spans="1:26" ht="15.75" customHeight="1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ht="15.75" customHeight="1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</row>
    <row r="568" spans="1:26" ht="15.75" customHeight="1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</row>
    <row r="569" spans="1:26" ht="15.75" customHeight="1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</row>
    <row r="570" spans="1:26" ht="15.75" customHeight="1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ht="15.75" customHeight="1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</row>
    <row r="572" spans="1:26" ht="15.75" customHeight="1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ht="15.75" customHeight="1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</row>
    <row r="574" spans="1:26" ht="15.75" customHeight="1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ht="15.75" customHeight="1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ht="15.75" customHeight="1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</row>
    <row r="577" spans="1:26" ht="15.75" customHeight="1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</row>
    <row r="578" spans="1:26" ht="15.75" customHeight="1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</row>
    <row r="579" spans="1:26" ht="15.75" customHeight="1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</row>
    <row r="580" spans="1:26" ht="15.75" customHeight="1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</row>
    <row r="581" spans="1:26" ht="15.75" customHeight="1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</row>
    <row r="582" spans="1:26" ht="15.75" customHeight="1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</row>
    <row r="583" spans="1:26" ht="15.75" customHeight="1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</row>
    <row r="584" spans="1:26" ht="15.75" customHeight="1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</row>
    <row r="585" spans="1:26" ht="15.75" customHeight="1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</row>
    <row r="586" spans="1:26" ht="15.75" customHeight="1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</row>
    <row r="587" spans="1:26" ht="15.75" customHeight="1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</row>
    <row r="588" spans="1:26" ht="15.75" customHeight="1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</row>
    <row r="589" spans="1:26" ht="15.75" customHeight="1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</row>
    <row r="590" spans="1:26" ht="15.75" customHeight="1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</row>
    <row r="591" spans="1:26" ht="15.75" customHeight="1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</row>
    <row r="592" spans="1:26" ht="15.75" customHeight="1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</row>
    <row r="593" spans="1:26" ht="15.75" customHeight="1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</row>
    <row r="594" spans="1:26" ht="15.75" customHeight="1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</row>
    <row r="595" spans="1:26" ht="15.75" customHeight="1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</row>
    <row r="596" spans="1:26" ht="15.75" customHeight="1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</row>
    <row r="597" spans="1:26" ht="15.75" customHeight="1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</row>
    <row r="598" spans="1:26" ht="15.75" customHeight="1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</row>
    <row r="599" spans="1:26" ht="15.75" customHeight="1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</row>
    <row r="600" spans="1:26" ht="15.75" customHeight="1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</row>
    <row r="601" spans="1:26" ht="15.75" customHeight="1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</row>
    <row r="602" spans="1:26" ht="15.75" customHeight="1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</row>
    <row r="603" spans="1:26" ht="15.75" customHeight="1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</row>
    <row r="604" spans="1:26" ht="15.75" customHeight="1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</row>
    <row r="605" spans="1:26" ht="15.75" customHeight="1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</row>
    <row r="606" spans="1:26" ht="15.75" customHeight="1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</row>
    <row r="607" spans="1:26" ht="15.75" customHeight="1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</row>
    <row r="608" spans="1:26" ht="15.75" customHeight="1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</row>
    <row r="609" spans="1:26" ht="15.75" customHeight="1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</row>
    <row r="610" spans="1:26" ht="15.75" customHeight="1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</row>
    <row r="611" spans="1:26" ht="15.75" customHeight="1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</row>
    <row r="612" spans="1:26" ht="15.75" customHeight="1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</row>
    <row r="613" spans="1:26" ht="15.75" customHeight="1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</row>
    <row r="614" spans="1:26" ht="15.75" customHeight="1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</row>
    <row r="615" spans="1:26" ht="15.75" customHeight="1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</row>
    <row r="616" spans="1:26" ht="15.75" customHeight="1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</row>
    <row r="617" spans="1:26" ht="15.75" customHeight="1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</row>
    <row r="618" spans="1:26" ht="15.75" customHeight="1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</row>
    <row r="619" spans="1:26" ht="15.75" customHeight="1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</row>
    <row r="620" spans="1:26" ht="15.75" customHeight="1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</row>
    <row r="621" spans="1:26" ht="15.75" customHeight="1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</row>
    <row r="622" spans="1:26" ht="15.75" customHeight="1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</row>
    <row r="623" spans="1:26" ht="15.75" customHeight="1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</row>
    <row r="624" spans="1:26" ht="15.75" customHeight="1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</row>
    <row r="625" spans="1:26" ht="15.75" customHeight="1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</row>
    <row r="626" spans="1:26" ht="15.75" customHeight="1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</row>
    <row r="627" spans="1:26" ht="15.75" customHeight="1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</row>
    <row r="628" spans="1:26" ht="15.75" customHeight="1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</row>
    <row r="629" spans="1:26" ht="15.75" customHeight="1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</row>
    <row r="630" spans="1:26" ht="15.75" customHeight="1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</row>
    <row r="631" spans="1:26" ht="15.75" customHeight="1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</row>
    <row r="632" spans="1:26" ht="15.75" customHeight="1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</row>
    <row r="633" spans="1:26" ht="15.75" customHeight="1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</row>
    <row r="634" spans="1:26" ht="15.75" customHeight="1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</row>
    <row r="635" spans="1:26" ht="15.75" customHeight="1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</row>
    <row r="636" spans="1:26" ht="15.75" customHeight="1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</row>
    <row r="637" spans="1:26" ht="15.75" customHeight="1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</row>
    <row r="638" spans="1:26" ht="15.75" customHeight="1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</row>
    <row r="639" spans="1:26" ht="15.75" customHeight="1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</row>
    <row r="640" spans="1:26" ht="15.75" customHeight="1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</row>
    <row r="641" spans="1:26" ht="15.75" customHeight="1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</row>
    <row r="642" spans="1:26" ht="15.75" customHeight="1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</row>
    <row r="643" spans="1:26" ht="15.75" customHeight="1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</row>
    <row r="644" spans="1:26" ht="15.75" customHeight="1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</row>
    <row r="645" spans="1:26" ht="15.75" customHeight="1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</row>
    <row r="646" spans="1:26" ht="15.75" customHeight="1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</row>
    <row r="647" spans="1:26" ht="15.75" customHeight="1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</row>
    <row r="648" spans="1:26" ht="15.75" customHeight="1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</row>
    <row r="649" spans="1:26" ht="15.75" customHeight="1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</row>
    <row r="650" spans="1:26" ht="15.75" customHeight="1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</row>
    <row r="651" spans="1:26" ht="15.75" customHeight="1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</row>
    <row r="652" spans="1:26" ht="15.75" customHeight="1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</row>
    <row r="653" spans="1:26" ht="15.75" customHeight="1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</row>
    <row r="654" spans="1:26" ht="15.75" customHeight="1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</row>
    <row r="655" spans="1:26" ht="15.75" customHeight="1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</row>
    <row r="656" spans="1:26" ht="15.75" customHeight="1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</row>
    <row r="657" spans="1:26" ht="15.75" customHeight="1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</row>
    <row r="658" spans="1:26" ht="15.75" customHeight="1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</row>
    <row r="659" spans="1:26" ht="15.75" customHeight="1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</row>
    <row r="660" spans="1:26" ht="15.75" customHeight="1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</row>
    <row r="661" spans="1:26" ht="15.75" customHeight="1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</row>
    <row r="662" spans="1:26" ht="15.75" customHeight="1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</row>
    <row r="663" spans="1:26" ht="15.75" customHeight="1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</row>
    <row r="664" spans="1:26" ht="15.75" customHeight="1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</row>
    <row r="665" spans="1:26" ht="15.75" customHeight="1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</row>
    <row r="666" spans="1:26" ht="15.75" customHeight="1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</row>
    <row r="667" spans="1:26" ht="15.75" customHeight="1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</row>
    <row r="668" spans="1:26" ht="15.75" customHeight="1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</row>
    <row r="669" spans="1:26" ht="15.75" customHeight="1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</row>
    <row r="670" spans="1:26" ht="15.75" customHeight="1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</row>
    <row r="671" spans="1:26" ht="15.75" customHeight="1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</row>
    <row r="672" spans="1:26" ht="15.75" customHeight="1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</row>
    <row r="673" spans="1:26" ht="15.75" customHeight="1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</row>
    <row r="674" spans="1:26" ht="15.75" customHeight="1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</row>
    <row r="675" spans="1:26" ht="15.75" customHeight="1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</row>
    <row r="676" spans="1:26" ht="15.75" customHeight="1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</row>
    <row r="677" spans="1:26" ht="15.75" customHeight="1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</row>
    <row r="678" spans="1:26" ht="15.75" customHeight="1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</row>
    <row r="679" spans="1:26" ht="15.75" customHeight="1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</row>
    <row r="680" spans="1:26" ht="15.75" customHeight="1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</row>
    <row r="681" spans="1:26" ht="15.75" customHeight="1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</row>
    <row r="682" spans="1:26" ht="15.75" customHeight="1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</row>
    <row r="683" spans="1:26" ht="15.75" customHeight="1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</row>
    <row r="684" spans="1:26" ht="15.75" customHeight="1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</row>
    <row r="685" spans="1:26" ht="15.75" customHeight="1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</row>
    <row r="686" spans="1:26" ht="15.75" customHeight="1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</row>
    <row r="687" spans="1:26" ht="15.75" customHeight="1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</row>
    <row r="688" spans="1:26" ht="15.75" customHeight="1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</row>
    <row r="689" spans="1:26" ht="15.75" customHeight="1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</row>
    <row r="690" spans="1:26" ht="15.75" customHeight="1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</row>
    <row r="691" spans="1:26" ht="15.75" customHeight="1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</row>
    <row r="692" spans="1:26" ht="15.75" customHeight="1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</row>
    <row r="693" spans="1:26" ht="15.75" customHeight="1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</row>
    <row r="694" spans="1:26" ht="15.75" customHeight="1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</row>
    <row r="695" spans="1:26" ht="15.75" customHeight="1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</row>
    <row r="696" spans="1:26" ht="15.75" customHeight="1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</row>
    <row r="697" spans="1:26" ht="15.75" customHeight="1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</row>
    <row r="698" spans="1:26" ht="15.75" customHeight="1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</row>
    <row r="699" spans="1:26" ht="15.75" customHeight="1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</row>
    <row r="700" spans="1:26" ht="15.75" customHeight="1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</row>
    <row r="701" spans="1:26" ht="15.75" customHeight="1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</row>
    <row r="702" spans="1:26" ht="15.75" customHeight="1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</row>
    <row r="703" spans="1:26" ht="15.75" customHeight="1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</row>
    <row r="704" spans="1:26" ht="15.75" customHeight="1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</row>
    <row r="705" spans="1:26" ht="15.75" customHeight="1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</row>
    <row r="706" spans="1:26" ht="15.75" customHeight="1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</row>
    <row r="707" spans="1:26" ht="15.75" customHeight="1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</row>
    <row r="708" spans="1:26" ht="15.75" customHeight="1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</row>
    <row r="709" spans="1:26" ht="15.75" customHeight="1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</row>
    <row r="710" spans="1:26" ht="15.75" customHeight="1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</row>
    <row r="711" spans="1:26" ht="15.75" customHeight="1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</row>
    <row r="712" spans="1:26" ht="15.75" customHeight="1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</row>
    <row r="713" spans="1:26" ht="15.75" customHeight="1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</row>
    <row r="714" spans="1:26" ht="15.75" customHeight="1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</row>
    <row r="715" spans="1:26" ht="15.75" customHeight="1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</row>
    <row r="716" spans="1:26" ht="15.75" customHeight="1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</row>
    <row r="717" spans="1:26" ht="15.75" customHeight="1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</row>
    <row r="718" spans="1:26" ht="15.75" customHeight="1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</row>
    <row r="719" spans="1:26" ht="15.75" customHeight="1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</row>
    <row r="720" spans="1:26" ht="15.75" customHeight="1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</row>
    <row r="721" spans="1:26" ht="15.75" customHeight="1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</row>
    <row r="722" spans="1:26" ht="15.75" customHeight="1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</row>
    <row r="723" spans="1:26" ht="15.75" customHeight="1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</row>
    <row r="724" spans="1:26" ht="15.75" customHeight="1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</row>
    <row r="725" spans="1:26" ht="15.75" customHeight="1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</row>
    <row r="726" spans="1:26" ht="15.75" customHeight="1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</row>
    <row r="727" spans="1:26" ht="15.75" customHeight="1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</row>
    <row r="728" spans="1:26" ht="15.75" customHeight="1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</row>
    <row r="729" spans="1:26" ht="15.75" customHeight="1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</row>
    <row r="730" spans="1:26" ht="15.75" customHeight="1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</row>
    <row r="731" spans="1:26" ht="15.75" customHeight="1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</row>
    <row r="732" spans="1:26" ht="15.75" customHeight="1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</row>
    <row r="733" spans="1:26" ht="15.75" customHeight="1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</row>
    <row r="734" spans="1:26" ht="15.75" customHeight="1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</row>
    <row r="735" spans="1:26" ht="15.75" customHeight="1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</row>
    <row r="736" spans="1:26" ht="15.75" customHeight="1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</row>
    <row r="737" spans="1:26" ht="15.75" customHeight="1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</row>
    <row r="738" spans="1:26" ht="15.75" customHeight="1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</row>
    <row r="739" spans="1:26" ht="15.75" customHeight="1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</row>
    <row r="740" spans="1:26" ht="15.75" customHeight="1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</row>
    <row r="741" spans="1:26" ht="15.75" customHeight="1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</row>
    <row r="742" spans="1:26" ht="15.75" customHeight="1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</row>
    <row r="743" spans="1:26" ht="15.75" customHeight="1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</row>
    <row r="744" spans="1:26" ht="15.75" customHeight="1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</row>
    <row r="745" spans="1:26" ht="15.75" customHeight="1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</row>
    <row r="746" spans="1:26" ht="15.75" customHeight="1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</row>
    <row r="747" spans="1:26" ht="15.75" customHeight="1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</row>
    <row r="748" spans="1:26" ht="15.75" customHeight="1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</row>
    <row r="749" spans="1:26" ht="15.75" customHeight="1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</row>
    <row r="750" spans="1:26" ht="15.75" customHeight="1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</row>
    <row r="751" spans="1:26" ht="15.75" customHeight="1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</row>
    <row r="752" spans="1:26" ht="15.75" customHeight="1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</row>
    <row r="753" spans="1:26" ht="15.75" customHeight="1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</row>
    <row r="754" spans="1:26" ht="15.75" customHeight="1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</row>
    <row r="755" spans="1:26" ht="15.75" customHeight="1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</row>
    <row r="756" spans="1:26" ht="15.75" customHeight="1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</row>
    <row r="757" spans="1:26" ht="15.75" customHeight="1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</row>
    <row r="758" spans="1:26" ht="15.75" customHeight="1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</row>
    <row r="759" spans="1:26" ht="15.75" customHeight="1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</row>
    <row r="760" spans="1:26" ht="15.75" customHeight="1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</row>
    <row r="761" spans="1:26" ht="15.75" customHeight="1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</row>
    <row r="762" spans="1:26" ht="15.75" customHeight="1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</row>
    <row r="763" spans="1:26" ht="15.75" customHeight="1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</row>
    <row r="764" spans="1:26" ht="15.75" customHeight="1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</row>
    <row r="765" spans="1:26" ht="15.75" customHeight="1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</row>
    <row r="766" spans="1:26" ht="15.75" customHeight="1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</row>
    <row r="767" spans="1:26" ht="15.75" customHeight="1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</row>
    <row r="768" spans="1:26" ht="15.75" customHeight="1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</row>
    <row r="769" spans="1:26" ht="15.75" customHeight="1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</row>
    <row r="770" spans="1:26" ht="15.75" customHeight="1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</row>
    <row r="771" spans="1:26" ht="15.75" customHeight="1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</row>
    <row r="772" spans="1:26" ht="15.75" customHeight="1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</row>
    <row r="773" spans="1:26" ht="15.75" customHeight="1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</row>
    <row r="774" spans="1:26" ht="15.75" customHeight="1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</row>
    <row r="775" spans="1:26" ht="15.75" customHeight="1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</row>
    <row r="776" spans="1:26" ht="15.75" customHeight="1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</row>
    <row r="777" spans="1:26" ht="15.75" customHeight="1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</row>
    <row r="778" spans="1:26" ht="15.75" customHeight="1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</row>
    <row r="779" spans="1:26" ht="15.75" customHeight="1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</row>
    <row r="780" spans="1:26" ht="15.75" customHeight="1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</row>
    <row r="781" spans="1:26" ht="15.75" customHeight="1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</row>
    <row r="782" spans="1:26" ht="15.75" customHeight="1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</row>
    <row r="783" spans="1:26" ht="15.75" customHeight="1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</row>
    <row r="784" spans="1:26" ht="15.75" customHeight="1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</row>
    <row r="785" spans="1:26" ht="15.75" customHeight="1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</row>
    <row r="786" spans="1:26" ht="15.75" customHeight="1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</row>
    <row r="787" spans="1:26" ht="15.75" customHeight="1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</row>
    <row r="788" spans="1:26" ht="15.75" customHeight="1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</row>
    <row r="789" spans="1:26" ht="15.75" customHeight="1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</row>
    <row r="790" spans="1:26" ht="15.75" customHeight="1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</row>
    <row r="791" spans="1:26" ht="15.75" customHeight="1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</row>
    <row r="792" spans="1:26" ht="15.75" customHeight="1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</row>
    <row r="793" spans="1:26" ht="15.75" customHeight="1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</row>
    <row r="794" spans="1:26" ht="15.75" customHeight="1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</row>
    <row r="795" spans="1:26" ht="15.75" customHeight="1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</row>
    <row r="796" spans="1:26" ht="15.75" customHeight="1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</row>
    <row r="797" spans="1:26" ht="15.75" customHeight="1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</row>
    <row r="798" spans="1:26" ht="15.75" customHeight="1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</row>
    <row r="799" spans="1:26" ht="15.75" customHeight="1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</row>
    <row r="800" spans="1:26" ht="15.75" customHeight="1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</row>
    <row r="801" spans="1:26" ht="15.75" customHeight="1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</row>
    <row r="802" spans="1:26" ht="15.75" customHeight="1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</row>
    <row r="803" spans="1:26" ht="15.75" customHeight="1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</row>
    <row r="804" spans="1:26" ht="15.75" customHeight="1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</row>
    <row r="805" spans="1:26" ht="15.75" customHeight="1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</row>
    <row r="806" spans="1:26" ht="15.75" customHeight="1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</row>
    <row r="807" spans="1:26" ht="15.75" customHeight="1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</row>
    <row r="808" spans="1:26" ht="15.75" customHeight="1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</row>
    <row r="809" spans="1:26" ht="15.75" customHeight="1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</row>
    <row r="810" spans="1:26" ht="15.75" customHeight="1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</row>
    <row r="811" spans="1:26" ht="15.75" customHeight="1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</row>
    <row r="812" spans="1:26" ht="15.75" customHeight="1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</row>
    <row r="813" spans="1:26" ht="15.75" customHeight="1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</row>
    <row r="814" spans="1:26" ht="15.75" customHeight="1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</row>
    <row r="815" spans="1:26" ht="15.75" customHeight="1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</row>
    <row r="816" spans="1:26" ht="15.75" customHeight="1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</row>
    <row r="817" spans="1:26" ht="15.75" customHeight="1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</row>
    <row r="818" spans="1:26" ht="15.75" customHeight="1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</row>
    <row r="819" spans="1:26" ht="15.75" customHeight="1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</row>
    <row r="820" spans="1:26" ht="15.75" customHeight="1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</row>
    <row r="821" spans="1:26" ht="15.75" customHeight="1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</row>
    <row r="822" spans="1:26" ht="15.75" customHeight="1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</row>
    <row r="823" spans="1:26" ht="15.75" customHeight="1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</row>
    <row r="824" spans="1:26" ht="15.75" customHeight="1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</row>
    <row r="825" spans="1:26" ht="15.75" customHeight="1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</row>
    <row r="826" spans="1:26" ht="15.75" customHeight="1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</row>
    <row r="827" spans="1:26" ht="15.75" customHeight="1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</row>
    <row r="828" spans="1:26" ht="15.75" customHeight="1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</row>
    <row r="829" spans="1:26" ht="15.75" customHeight="1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</row>
    <row r="830" spans="1:26" ht="15.75" customHeight="1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</row>
    <row r="831" spans="1:26" ht="15.75" customHeight="1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</row>
    <row r="832" spans="1:26" ht="15.75" customHeight="1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</row>
    <row r="833" spans="1:26" ht="15.75" customHeight="1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</row>
    <row r="834" spans="1:26" ht="15.75" customHeight="1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</row>
    <row r="835" spans="1:26" ht="15.75" customHeight="1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</row>
    <row r="836" spans="1:26" ht="15.75" customHeight="1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</row>
    <row r="837" spans="1:26" ht="15.75" customHeight="1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</row>
    <row r="838" spans="1:26" ht="15.75" customHeight="1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</row>
    <row r="839" spans="1:26" ht="15.75" customHeight="1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</row>
    <row r="840" spans="1:26" ht="15.75" customHeight="1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</row>
    <row r="841" spans="1:26" ht="15.75" customHeight="1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</row>
    <row r="842" spans="1:26" ht="15.75" customHeight="1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</row>
    <row r="843" spans="1:26" ht="15.75" customHeight="1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</row>
    <row r="844" spans="1:26" ht="15.75" customHeight="1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</row>
    <row r="845" spans="1:26" ht="15.75" customHeight="1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</row>
    <row r="846" spans="1:26" ht="15.75" customHeight="1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</row>
    <row r="847" spans="1:26" ht="15.75" customHeight="1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</row>
    <row r="848" spans="1:26" ht="15.75" customHeight="1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</row>
    <row r="849" spans="1:26" ht="15.75" customHeight="1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</row>
    <row r="850" spans="1:26" ht="15.75" customHeight="1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</row>
    <row r="851" spans="1:26" ht="15.75" customHeight="1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</row>
    <row r="852" spans="1:26" ht="15.75" customHeight="1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</row>
    <row r="853" spans="1:26" ht="15.75" customHeight="1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</row>
    <row r="854" spans="1:26" ht="15.75" customHeight="1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</row>
    <row r="855" spans="1:26" ht="15.75" customHeight="1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</row>
    <row r="856" spans="1:26" ht="15.75" customHeight="1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</row>
    <row r="857" spans="1:26" ht="15.75" customHeight="1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</row>
    <row r="858" spans="1:26" ht="15.75" customHeight="1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</row>
    <row r="859" spans="1:26" ht="15.75" customHeight="1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</row>
    <row r="860" spans="1:26" ht="15.75" customHeight="1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</row>
    <row r="861" spans="1:26" ht="15.75" customHeight="1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</row>
    <row r="862" spans="1:26" ht="15.75" customHeight="1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</row>
    <row r="863" spans="1:26" ht="15.75" customHeight="1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</row>
    <row r="864" spans="1:26" ht="15.75" customHeight="1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</row>
    <row r="865" spans="1:26" ht="15.75" customHeight="1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</row>
    <row r="866" spans="1:26" ht="15.75" customHeight="1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</row>
    <row r="867" spans="1:26" ht="15.75" customHeight="1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</row>
    <row r="868" spans="1:26" ht="15.75" customHeight="1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</row>
    <row r="869" spans="1:26" ht="15.75" customHeight="1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</row>
    <row r="870" spans="1:26" ht="15.75" customHeight="1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</row>
    <row r="871" spans="1:26" ht="15.75" customHeight="1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</row>
    <row r="872" spans="1:26" ht="15.75" customHeight="1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</row>
    <row r="873" spans="1:26" ht="15.75" customHeight="1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</row>
    <row r="874" spans="1:26" ht="15.75" customHeight="1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</row>
    <row r="875" spans="1:26" ht="15.75" customHeight="1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</row>
    <row r="876" spans="1:26" ht="15.75" customHeight="1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</row>
    <row r="877" spans="1:26" ht="15.75" customHeight="1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</row>
    <row r="878" spans="1:26" ht="15.75" customHeight="1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</row>
    <row r="879" spans="1:26" ht="15.75" customHeight="1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</row>
    <row r="880" spans="1:26" ht="15.75" customHeight="1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</row>
    <row r="881" spans="1:26" ht="15.75" customHeight="1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</row>
    <row r="882" spans="1:26" ht="15.75" customHeight="1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</row>
    <row r="883" spans="1:26" ht="15.75" customHeight="1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</row>
    <row r="884" spans="1:26" ht="15.75" customHeight="1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</row>
    <row r="885" spans="1:26" ht="15.75" customHeight="1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</row>
    <row r="886" spans="1:26" ht="15.75" customHeight="1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</row>
    <row r="887" spans="1:26" ht="15.75" customHeight="1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</row>
    <row r="888" spans="1:26" ht="15.75" customHeight="1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</row>
    <row r="889" spans="1:26" ht="15.75" customHeight="1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</row>
    <row r="890" spans="1:26" ht="15.75" customHeight="1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</row>
    <row r="891" spans="1:26" ht="15.75" customHeight="1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</row>
    <row r="892" spans="1:26" ht="15.75" customHeight="1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</row>
    <row r="893" spans="1:26" ht="15.75" customHeight="1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</row>
    <row r="894" spans="1:26" ht="15.75" customHeight="1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</row>
    <row r="895" spans="1:26" ht="15.75" customHeight="1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</row>
    <row r="896" spans="1:26" ht="15.75" customHeight="1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</row>
    <row r="897" spans="1:26" ht="15.75" customHeight="1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</row>
    <row r="898" spans="1:26" ht="15.75" customHeight="1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</row>
    <row r="899" spans="1:26" ht="15.75" customHeight="1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</row>
    <row r="900" spans="1:26" ht="15.75" customHeight="1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</row>
    <row r="901" spans="1:26" ht="15.75" customHeight="1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</row>
    <row r="902" spans="1:26" ht="15.75" customHeight="1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</row>
    <row r="903" spans="1:26" ht="15.75" customHeight="1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</row>
    <row r="904" spans="1:26" ht="15.75" customHeight="1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</row>
    <row r="905" spans="1:26" ht="15.75" customHeight="1">
      <c r="A905" s="99"/>
      <c r="B905" s="99"/>
      <c r="C905" s="99"/>
      <c r="D905" s="99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</row>
    <row r="906" spans="1:26" ht="15.75" customHeight="1">
      <c r="A906" s="99"/>
      <c r="B906" s="99"/>
      <c r="C906" s="99"/>
      <c r="D906" s="99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</row>
    <row r="907" spans="1:26" ht="15.75" customHeight="1">
      <c r="A907" s="99"/>
      <c r="B907" s="99"/>
      <c r="C907" s="99"/>
      <c r="D907" s="99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</row>
    <row r="908" spans="1:26" ht="15.75" customHeight="1">
      <c r="A908" s="99"/>
      <c r="B908" s="99"/>
      <c r="C908" s="99"/>
      <c r="D908" s="99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</row>
    <row r="909" spans="1:26" ht="15.75" customHeight="1">
      <c r="A909" s="99"/>
      <c r="B909" s="99"/>
      <c r="C909" s="99"/>
      <c r="D909" s="99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</row>
    <row r="910" spans="1:26" ht="15.75" customHeight="1">
      <c r="A910" s="99"/>
      <c r="B910" s="99"/>
      <c r="C910" s="99"/>
      <c r="D910" s="99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</row>
    <row r="911" spans="1:26" ht="15.75" customHeight="1">
      <c r="A911" s="99"/>
      <c r="B911" s="99"/>
      <c r="C911" s="99"/>
      <c r="D911" s="99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</row>
    <row r="912" spans="1:26" ht="15.75" customHeight="1">
      <c r="A912" s="99"/>
      <c r="B912" s="99"/>
      <c r="C912" s="99"/>
      <c r="D912" s="99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</row>
    <row r="913" spans="1:26" ht="15.75" customHeight="1">
      <c r="A913" s="99"/>
      <c r="B913" s="99"/>
      <c r="C913" s="99"/>
      <c r="D913" s="99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</row>
    <row r="914" spans="1:26" ht="15.75" customHeight="1">
      <c r="A914" s="99"/>
      <c r="B914" s="99"/>
      <c r="C914" s="99"/>
      <c r="D914" s="99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</row>
    <row r="915" spans="1:26" ht="15.75" customHeight="1">
      <c r="A915" s="99"/>
      <c r="B915" s="99"/>
      <c r="C915" s="99"/>
      <c r="D915" s="99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</row>
    <row r="916" spans="1:26" ht="15.75" customHeight="1">
      <c r="A916" s="99"/>
      <c r="B916" s="99"/>
      <c r="C916" s="99"/>
      <c r="D916" s="99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</row>
    <row r="917" spans="1:26" ht="15.75" customHeight="1">
      <c r="A917" s="99"/>
      <c r="B917" s="99"/>
      <c r="C917" s="99"/>
      <c r="D917" s="99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</row>
    <row r="918" spans="1:26" ht="15.75" customHeight="1">
      <c r="A918" s="99"/>
      <c r="B918" s="99"/>
      <c r="C918" s="99"/>
      <c r="D918" s="99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</row>
    <row r="919" spans="1:26" ht="15.75" customHeight="1">
      <c r="A919" s="99"/>
      <c r="B919" s="99"/>
      <c r="C919" s="99"/>
      <c r="D919" s="99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</row>
    <row r="920" spans="1:26" ht="15.75" customHeight="1">
      <c r="A920" s="99"/>
      <c r="B920" s="99"/>
      <c r="C920" s="99"/>
      <c r="D920" s="99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</row>
    <row r="921" spans="1:26" ht="15.75" customHeight="1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</row>
    <row r="922" spans="1:26" ht="15.75" customHeight="1">
      <c r="A922" s="99"/>
      <c r="B922" s="99"/>
      <c r="C922" s="99"/>
      <c r="D922" s="99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</row>
    <row r="923" spans="1:26" ht="15.75" customHeight="1">
      <c r="A923" s="99"/>
      <c r="B923" s="99"/>
      <c r="C923" s="99"/>
      <c r="D923" s="99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</row>
    <row r="924" spans="1:26" ht="15.75" customHeight="1">
      <c r="A924" s="99"/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</row>
    <row r="925" spans="1:26" ht="15.75" customHeight="1">
      <c r="A925" s="99"/>
      <c r="B925" s="99"/>
      <c r="C925" s="99"/>
      <c r="D925" s="99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</row>
    <row r="926" spans="1:26" ht="15.75" customHeight="1">
      <c r="A926" s="99"/>
      <c r="B926" s="99"/>
      <c r="C926" s="99"/>
      <c r="D926" s="99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</row>
    <row r="927" spans="1:26" ht="15.75" customHeight="1">
      <c r="A927" s="99"/>
      <c r="B927" s="99"/>
      <c r="C927" s="99"/>
      <c r="D927" s="99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</row>
    <row r="928" spans="1:26" ht="15.75" customHeight="1">
      <c r="A928" s="99"/>
      <c r="B928" s="99"/>
      <c r="C928" s="99"/>
      <c r="D928" s="99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</row>
    <row r="929" spans="1:26" ht="15.75" customHeight="1">
      <c r="A929" s="99"/>
      <c r="B929" s="99"/>
      <c r="C929" s="99"/>
      <c r="D929" s="99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</row>
    <row r="930" spans="1:26" ht="15.75" customHeight="1">
      <c r="A930" s="99"/>
      <c r="B930" s="99"/>
      <c r="C930" s="99"/>
      <c r="D930" s="99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</row>
    <row r="931" spans="1:26" ht="15.75" customHeight="1">
      <c r="A931" s="99"/>
      <c r="B931" s="99"/>
      <c r="C931" s="99"/>
      <c r="D931" s="99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</row>
    <row r="932" spans="1:26" ht="15.75" customHeight="1">
      <c r="A932" s="99"/>
      <c r="B932" s="99"/>
      <c r="C932" s="99"/>
      <c r="D932" s="99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</row>
    <row r="933" spans="1:26" ht="15.75" customHeight="1">
      <c r="A933" s="99"/>
      <c r="B933" s="99"/>
      <c r="C933" s="99"/>
      <c r="D933" s="99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</row>
    <row r="934" spans="1:26" ht="15.75" customHeight="1">
      <c r="A934" s="99"/>
      <c r="B934" s="99"/>
      <c r="C934" s="99"/>
      <c r="D934" s="99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</row>
    <row r="935" spans="1:26" ht="15.75" customHeight="1">
      <c r="A935" s="99"/>
      <c r="B935" s="99"/>
      <c r="C935" s="99"/>
      <c r="D935" s="99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</row>
    <row r="936" spans="1:26" ht="15.75" customHeight="1">
      <c r="A936" s="99"/>
      <c r="B936" s="99"/>
      <c r="C936" s="99"/>
      <c r="D936" s="99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</row>
    <row r="937" spans="1:26" ht="15.75" customHeight="1">
      <c r="A937" s="99"/>
      <c r="B937" s="99"/>
      <c r="C937" s="99"/>
      <c r="D937" s="99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</row>
    <row r="938" spans="1:26" ht="15.75" customHeight="1">
      <c r="A938" s="99"/>
      <c r="B938" s="99"/>
      <c r="C938" s="99"/>
      <c r="D938" s="99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</row>
    <row r="939" spans="1:26" ht="15.75" customHeight="1">
      <c r="A939" s="99"/>
      <c r="B939" s="99"/>
      <c r="C939" s="99"/>
      <c r="D939" s="99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</row>
    <row r="940" spans="1:26" ht="15.75" customHeight="1">
      <c r="A940" s="99"/>
      <c r="B940" s="99"/>
      <c r="C940" s="99"/>
      <c r="D940" s="99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</row>
    <row r="941" spans="1:26" ht="15.75" customHeight="1">
      <c r="A941" s="99"/>
      <c r="B941" s="99"/>
      <c r="C941" s="99"/>
      <c r="D941" s="99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</row>
    <row r="942" spans="1:26" ht="15.75" customHeight="1">
      <c r="A942" s="99"/>
      <c r="B942" s="99"/>
      <c r="C942" s="99"/>
      <c r="D942" s="99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</row>
    <row r="943" spans="1:26" ht="15.75" customHeight="1">
      <c r="A943" s="99"/>
      <c r="B943" s="99"/>
      <c r="C943" s="99"/>
      <c r="D943" s="99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</row>
    <row r="944" spans="1:26" ht="15.75" customHeight="1">
      <c r="A944" s="99"/>
      <c r="B944" s="99"/>
      <c r="C944" s="99"/>
      <c r="D944" s="99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</row>
    <row r="945" spans="1:26" ht="15.75" customHeight="1">
      <c r="A945" s="99"/>
      <c r="B945" s="99"/>
      <c r="C945" s="99"/>
      <c r="D945" s="99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</row>
    <row r="946" spans="1:26" ht="15.75" customHeight="1">
      <c r="A946" s="99"/>
      <c r="B946" s="99"/>
      <c r="C946" s="99"/>
      <c r="D946" s="99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</row>
    <row r="947" spans="1:26" ht="15.75" customHeight="1">
      <c r="A947" s="99"/>
      <c r="B947" s="99"/>
      <c r="C947" s="99"/>
      <c r="D947" s="99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</row>
    <row r="948" spans="1:26" ht="15.75" customHeight="1">
      <c r="A948" s="99"/>
      <c r="B948" s="99"/>
      <c r="C948" s="99"/>
      <c r="D948" s="99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</row>
    <row r="949" spans="1:26" ht="15.75" customHeight="1">
      <c r="A949" s="99"/>
      <c r="B949" s="99"/>
      <c r="C949" s="99"/>
      <c r="D949" s="99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</row>
    <row r="950" spans="1:26" ht="15.75" customHeight="1">
      <c r="A950" s="99"/>
      <c r="B950" s="99"/>
      <c r="C950" s="99"/>
      <c r="D950" s="99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</row>
    <row r="951" spans="1:26" ht="15.75" customHeight="1">
      <c r="A951" s="99"/>
      <c r="B951" s="99"/>
      <c r="C951" s="99"/>
      <c r="D951" s="99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</row>
    <row r="952" spans="1:26" ht="15.75" customHeight="1">
      <c r="A952" s="99"/>
      <c r="B952" s="99"/>
      <c r="C952" s="99"/>
      <c r="D952" s="99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</row>
    <row r="953" spans="1:26" ht="15.75" customHeight="1">
      <c r="A953" s="99"/>
      <c r="B953" s="99"/>
      <c r="C953" s="99"/>
      <c r="D953" s="99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</row>
    <row r="954" spans="1:26" ht="15.75" customHeight="1">
      <c r="A954" s="99"/>
      <c r="B954" s="99"/>
      <c r="C954" s="99"/>
      <c r="D954" s="99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</row>
    <row r="955" spans="1:26" ht="15.75" customHeight="1">
      <c r="A955" s="99"/>
      <c r="B955" s="99"/>
      <c r="C955" s="99"/>
      <c r="D955" s="99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</row>
    <row r="956" spans="1:26" ht="15.75" customHeight="1">
      <c r="A956" s="99"/>
      <c r="B956" s="99"/>
      <c r="C956" s="99"/>
      <c r="D956" s="99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</row>
    <row r="957" spans="1:26" ht="15.75" customHeight="1">
      <c r="A957" s="99"/>
      <c r="B957" s="99"/>
      <c r="C957" s="99"/>
      <c r="D957" s="99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</row>
    <row r="958" spans="1:26" ht="15.75" customHeight="1">
      <c r="A958" s="99"/>
      <c r="B958" s="99"/>
      <c r="C958" s="99"/>
      <c r="D958" s="99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</row>
    <row r="959" spans="1:26" ht="15.75" customHeight="1">
      <c r="A959" s="99"/>
      <c r="B959" s="99"/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</row>
    <row r="960" spans="1:26" ht="15.75" customHeight="1">
      <c r="A960" s="99"/>
      <c r="B960" s="99"/>
      <c r="C960" s="99"/>
      <c r="D960" s="99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</row>
    <row r="961" spans="1:26" ht="15.75" customHeight="1">
      <c r="A961" s="99"/>
      <c r="B961" s="99"/>
      <c r="C961" s="99"/>
      <c r="D961" s="99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</row>
    <row r="962" spans="1:26" ht="15.75" customHeight="1">
      <c r="A962" s="99"/>
      <c r="B962" s="99"/>
      <c r="C962" s="99"/>
      <c r="D962" s="99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</row>
    <row r="963" spans="1:26" ht="15.75" customHeight="1">
      <c r="A963" s="99"/>
      <c r="B963" s="99"/>
      <c r="C963" s="99"/>
      <c r="D963" s="99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</row>
    <row r="964" spans="1:26" ht="15.75" customHeight="1">
      <c r="A964" s="99"/>
      <c r="B964" s="99"/>
      <c r="C964" s="99"/>
      <c r="D964" s="99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</row>
    <row r="965" spans="1:26" ht="15.75" customHeight="1">
      <c r="A965" s="99"/>
      <c r="B965" s="99"/>
      <c r="C965" s="99"/>
      <c r="D965" s="99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</row>
    <row r="966" spans="1:26" ht="15.75" customHeight="1">
      <c r="A966" s="99"/>
      <c r="B966" s="99"/>
      <c r="C966" s="99"/>
      <c r="D966" s="99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</row>
    <row r="967" spans="1:26" ht="15.75" customHeight="1">
      <c r="A967" s="99"/>
      <c r="B967" s="99"/>
      <c r="C967" s="99"/>
      <c r="D967" s="99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</row>
    <row r="968" spans="1:26" ht="15.75" customHeight="1">
      <c r="A968" s="99"/>
      <c r="B968" s="99"/>
      <c r="C968" s="99"/>
      <c r="D968" s="99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</row>
    <row r="969" spans="1:26" ht="15.75" customHeight="1">
      <c r="A969" s="99"/>
      <c r="B969" s="99"/>
      <c r="C969" s="99"/>
      <c r="D969" s="99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</row>
    <row r="970" spans="1:26" ht="15.75" customHeight="1">
      <c r="A970" s="99"/>
      <c r="B970" s="99"/>
      <c r="C970" s="99"/>
      <c r="D970" s="99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</row>
    <row r="971" spans="1:26" ht="15.75" customHeight="1">
      <c r="A971" s="99"/>
      <c r="B971" s="99"/>
      <c r="C971" s="99"/>
      <c r="D971" s="99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</row>
    <row r="972" spans="1:26" ht="15.75" customHeight="1">
      <c r="A972" s="99"/>
      <c r="B972" s="99"/>
      <c r="C972" s="99"/>
      <c r="D972" s="99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</row>
    <row r="973" spans="1:26" ht="15.75" customHeight="1">
      <c r="A973" s="99"/>
      <c r="B973" s="99"/>
      <c r="C973" s="99"/>
      <c r="D973" s="99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</row>
    <row r="974" spans="1:26" ht="15.75" customHeight="1">
      <c r="A974" s="99"/>
      <c r="B974" s="99"/>
      <c r="C974" s="99"/>
      <c r="D974" s="99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</row>
    <row r="975" spans="1:26" ht="15.75" customHeight="1">
      <c r="A975" s="99"/>
      <c r="B975" s="99"/>
      <c r="C975" s="99"/>
      <c r="D975" s="99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</row>
    <row r="976" spans="1:26" ht="15.75" customHeight="1">
      <c r="A976" s="99"/>
      <c r="B976" s="99"/>
      <c r="C976" s="99"/>
      <c r="D976" s="99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</row>
    <row r="977" spans="1:26" ht="15.75" customHeight="1">
      <c r="A977" s="99"/>
      <c r="B977" s="99"/>
      <c r="C977" s="99"/>
      <c r="D977" s="99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</row>
    <row r="978" spans="1:26" ht="15.75" customHeight="1">
      <c r="A978" s="99"/>
      <c r="B978" s="99"/>
      <c r="C978" s="99"/>
      <c r="D978" s="99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</row>
    <row r="979" spans="1:26" ht="15.75" customHeight="1">
      <c r="A979" s="99"/>
      <c r="B979" s="99"/>
      <c r="C979" s="99"/>
      <c r="D979" s="99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</row>
    <row r="980" spans="1:26" ht="15.75" customHeight="1">
      <c r="A980" s="99"/>
      <c r="B980" s="99"/>
      <c r="C980" s="99"/>
      <c r="D980" s="99"/>
      <c r="E980" s="99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</row>
    <row r="981" spans="1:26" ht="15.75" customHeight="1">
      <c r="A981" s="99"/>
      <c r="B981" s="99"/>
      <c r="C981" s="99"/>
      <c r="D981" s="99"/>
      <c r="E981" s="99"/>
      <c r="F981" s="99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</row>
    <row r="982" spans="1:26" ht="15.75" customHeight="1">
      <c r="A982" s="99"/>
      <c r="B982" s="99"/>
      <c r="C982" s="99"/>
      <c r="D982" s="99"/>
      <c r="E982" s="99"/>
      <c r="F982" s="99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</row>
    <row r="983" spans="1:26" ht="15.75" customHeight="1">
      <c r="A983" s="99"/>
      <c r="B983" s="99"/>
      <c r="C983" s="99"/>
      <c r="D983" s="99"/>
      <c r="E983" s="99"/>
      <c r="F983" s="99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</row>
    <row r="984" spans="1:26" ht="15.75" customHeight="1">
      <c r="A984" s="99"/>
      <c r="B984" s="99"/>
      <c r="C984" s="99"/>
      <c r="D984" s="99"/>
      <c r="E984" s="99"/>
      <c r="F984" s="99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</row>
    <row r="985" spans="1:26" ht="15.75" customHeight="1">
      <c r="A985" s="99"/>
      <c r="B985" s="99"/>
      <c r="C985" s="99"/>
      <c r="D985" s="99"/>
      <c r="E985" s="99"/>
      <c r="F985" s="99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</row>
    <row r="986" spans="1:26" ht="15.75" customHeight="1">
      <c r="A986" s="99"/>
      <c r="B986" s="99"/>
      <c r="C986" s="99"/>
      <c r="D986" s="99"/>
      <c r="E986" s="99"/>
      <c r="F986" s="99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</row>
    <row r="987" spans="1:26" ht="15.75" customHeight="1">
      <c r="A987" s="99"/>
      <c r="B987" s="99"/>
      <c r="C987" s="99"/>
      <c r="D987" s="99"/>
      <c r="E987" s="99"/>
      <c r="F987" s="99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</row>
    <row r="988" spans="1:26" ht="15.75" customHeight="1">
      <c r="A988" s="99"/>
      <c r="B988" s="99"/>
      <c r="C988" s="99"/>
      <c r="D988" s="99"/>
      <c r="E988" s="99"/>
      <c r="F988" s="99"/>
      <c r="G988" s="99"/>
      <c r="H988" s="99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</row>
    <row r="989" spans="1:26" ht="15.75" customHeight="1">
      <c r="A989" s="99"/>
      <c r="B989" s="99"/>
      <c r="C989" s="99"/>
      <c r="D989" s="99"/>
      <c r="E989" s="99"/>
      <c r="F989" s="99"/>
      <c r="G989" s="99"/>
      <c r="H989" s="99"/>
      <c r="I989" s="99"/>
      <c r="J989" s="99"/>
      <c r="K989" s="99"/>
      <c r="L989" s="99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</row>
    <row r="990" spans="1:26" ht="15.75" customHeight="1">
      <c r="A990" s="99"/>
      <c r="B990" s="99"/>
      <c r="C990" s="99"/>
      <c r="D990" s="99"/>
      <c r="E990" s="99"/>
      <c r="F990" s="99"/>
      <c r="G990" s="99"/>
      <c r="H990" s="99"/>
      <c r="I990" s="99"/>
      <c r="J990" s="99"/>
      <c r="K990" s="99"/>
      <c r="L990" s="99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</row>
    <row r="991" spans="1:26" ht="15.75" customHeight="1">
      <c r="A991" s="99"/>
      <c r="B991" s="99"/>
      <c r="C991" s="99"/>
      <c r="D991" s="99"/>
      <c r="E991" s="99"/>
      <c r="F991" s="99"/>
      <c r="G991" s="99"/>
      <c r="H991" s="99"/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</row>
    <row r="992" spans="1:26" ht="15.75" customHeight="1">
      <c r="A992" s="99"/>
      <c r="B992" s="99"/>
      <c r="C992" s="99"/>
      <c r="D992" s="99"/>
      <c r="E992" s="99"/>
      <c r="F992" s="99"/>
      <c r="G992" s="99"/>
      <c r="H992" s="99"/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</row>
    <row r="993" spans="1:26" ht="15.75" customHeight="1">
      <c r="A993" s="99"/>
      <c r="B993" s="99"/>
      <c r="C993" s="99"/>
      <c r="D993" s="99"/>
      <c r="E993" s="99"/>
      <c r="F993" s="99"/>
      <c r="G993" s="99"/>
      <c r="H993" s="99"/>
      <c r="I993" s="99"/>
      <c r="J993" s="99"/>
      <c r="K993" s="99"/>
      <c r="L993" s="99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</row>
    <row r="994" spans="1:26" ht="15.75" customHeight="1">
      <c r="A994" s="99"/>
      <c r="B994" s="99"/>
      <c r="C994" s="99"/>
      <c r="D994" s="99"/>
      <c r="E994" s="99"/>
      <c r="F994" s="99"/>
      <c r="G994" s="99"/>
      <c r="H994" s="99"/>
      <c r="I994" s="99"/>
      <c r="J994" s="99"/>
      <c r="K994" s="99"/>
      <c r="L994" s="99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</row>
    <row r="995" spans="1:26" ht="15.75" customHeight="1">
      <c r="A995" s="99"/>
      <c r="B995" s="99"/>
      <c r="C995" s="99"/>
      <c r="D995" s="99"/>
      <c r="E995" s="99"/>
      <c r="F995" s="99"/>
      <c r="G995" s="99"/>
      <c r="H995" s="99"/>
      <c r="I995" s="99"/>
      <c r="J995" s="99"/>
      <c r="K995" s="99"/>
      <c r="L995" s="99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</row>
    <row r="996" spans="1:26" ht="15.75" customHeight="1">
      <c r="A996" s="99"/>
      <c r="B996" s="99"/>
      <c r="C996" s="99"/>
      <c r="D996" s="99"/>
      <c r="E996" s="99"/>
      <c r="F996" s="99"/>
      <c r="G996" s="99"/>
      <c r="H996" s="99"/>
      <c r="I996" s="99"/>
      <c r="J996" s="99"/>
      <c r="K996" s="99"/>
      <c r="L996" s="99"/>
      <c r="M996" s="99"/>
      <c r="N996" s="99"/>
      <c r="O996" s="99"/>
      <c r="P996" s="99"/>
      <c r="Q996" s="99"/>
      <c r="R996" s="99"/>
      <c r="S996" s="99"/>
      <c r="T996" s="99"/>
      <c r="U996" s="99"/>
      <c r="V996" s="99"/>
      <c r="W996" s="99"/>
      <c r="X996" s="99"/>
      <c r="Y996" s="99"/>
      <c r="Z996" s="99"/>
    </row>
    <row r="997" spans="1:26" ht="15.75" customHeight="1">
      <c r="A997" s="99"/>
      <c r="B997" s="99"/>
      <c r="C997" s="99"/>
      <c r="D997" s="99"/>
      <c r="E997" s="99"/>
      <c r="F997" s="99"/>
      <c r="G997" s="99"/>
      <c r="H997" s="99"/>
      <c r="I997" s="99"/>
      <c r="J997" s="99"/>
      <c r="K997" s="99"/>
      <c r="L997" s="99"/>
      <c r="M997" s="99"/>
      <c r="N997" s="99"/>
      <c r="O997" s="99"/>
      <c r="P997" s="99"/>
      <c r="Q997" s="99"/>
      <c r="R997" s="99"/>
      <c r="S997" s="99"/>
      <c r="T997" s="99"/>
      <c r="U997" s="99"/>
      <c r="V997" s="99"/>
      <c r="W997" s="99"/>
      <c r="X997" s="99"/>
      <c r="Y997" s="99"/>
      <c r="Z997" s="99"/>
    </row>
    <row r="998" spans="1:26" ht="15.75" customHeight="1">
      <c r="A998" s="99"/>
      <c r="B998" s="99"/>
      <c r="C998" s="99"/>
      <c r="D998" s="99"/>
      <c r="E998" s="99"/>
      <c r="F998" s="99"/>
      <c r="G998" s="99"/>
      <c r="H998" s="99"/>
      <c r="I998" s="99"/>
      <c r="J998" s="99"/>
      <c r="K998" s="99"/>
      <c r="L998" s="99"/>
      <c r="M998" s="99"/>
      <c r="N998" s="99"/>
      <c r="O998" s="99"/>
      <c r="P998" s="99"/>
      <c r="Q998" s="99"/>
      <c r="R998" s="99"/>
      <c r="S998" s="99"/>
      <c r="T998" s="99"/>
      <c r="U998" s="99"/>
      <c r="V998" s="99"/>
      <c r="W998" s="99"/>
      <c r="X998" s="99"/>
      <c r="Y998" s="99"/>
      <c r="Z998" s="99"/>
    </row>
    <row r="999" spans="1:26" ht="15.75" customHeight="1">
      <c r="A999" s="99"/>
      <c r="B999" s="99"/>
      <c r="C999" s="99"/>
      <c r="D999" s="99"/>
      <c r="E999" s="99"/>
      <c r="F999" s="99"/>
      <c r="G999" s="99"/>
      <c r="H999" s="99"/>
      <c r="I999" s="99"/>
      <c r="J999" s="99"/>
      <c r="K999" s="99"/>
      <c r="L999" s="99"/>
      <c r="M999" s="99"/>
      <c r="N999" s="99"/>
      <c r="O999" s="99"/>
      <c r="P999" s="99"/>
      <c r="Q999" s="99"/>
      <c r="R999" s="99"/>
      <c r="S999" s="99"/>
      <c r="T999" s="99"/>
      <c r="U999" s="99"/>
      <c r="V999" s="99"/>
      <c r="W999" s="99"/>
      <c r="X999" s="99"/>
      <c r="Y999" s="99"/>
      <c r="Z999" s="99"/>
    </row>
    <row r="1000" spans="1:26" ht="15.75" customHeight="1">
      <c r="A1000" s="99"/>
      <c r="B1000" s="99"/>
      <c r="C1000" s="99"/>
      <c r="D1000" s="99"/>
      <c r="E1000" s="99"/>
      <c r="F1000" s="99"/>
      <c r="G1000" s="99"/>
      <c r="H1000" s="99"/>
      <c r="I1000" s="99"/>
      <c r="J1000" s="99"/>
      <c r="K1000" s="99"/>
      <c r="L1000" s="99"/>
      <c r="M1000" s="99"/>
      <c r="N1000" s="99"/>
      <c r="O1000" s="99"/>
      <c r="P1000" s="99"/>
      <c r="Q1000" s="99"/>
      <c r="R1000" s="99"/>
      <c r="S1000" s="99"/>
      <c r="T1000" s="99"/>
      <c r="U1000" s="99"/>
      <c r="V1000" s="99"/>
      <c r="W1000" s="99"/>
      <c r="X1000" s="99"/>
      <c r="Y1000" s="99"/>
      <c r="Z1000" s="99"/>
    </row>
  </sheetData>
  <mergeCells count="5">
    <mergeCell ref="A1:A3"/>
    <mergeCell ref="B1:B3"/>
    <mergeCell ref="C1:C3"/>
    <mergeCell ref="D1:D3"/>
    <mergeCell ref="E1:E3"/>
  </mergeCells>
  <hyperlinks>
    <hyperlink ref="E4" r:id="rId1" xr:uid="{00000000-0004-0000-0F00-000000000000}"/>
    <hyperlink ref="E5" r:id="rId2" xr:uid="{00000000-0004-0000-0F00-000001000000}"/>
    <hyperlink ref="E6" r:id="rId3" xr:uid="{00000000-0004-0000-0F00-000002000000}"/>
    <hyperlink ref="E12" r:id="rId4" xr:uid="{00000000-0004-0000-0F00-000003000000}"/>
    <hyperlink ref="E14" r:id="rId5" xr:uid="{00000000-0004-0000-0F00-000004000000}"/>
    <hyperlink ref="E15" r:id="rId6" xr:uid="{00000000-0004-0000-0F00-000005000000}"/>
    <hyperlink ref="E33" r:id="rId7" xr:uid="{00000000-0004-0000-0F00-000006000000}"/>
    <hyperlink ref="E69" r:id="rId8" xr:uid="{00000000-0004-0000-0F00-000007000000}"/>
    <hyperlink ref="E70" r:id="rId9" xr:uid="{00000000-0004-0000-0F00-000008000000}"/>
    <hyperlink ref="E71" r:id="rId10" xr:uid="{00000000-0004-0000-0F00-000009000000}"/>
    <hyperlink ref="E72" r:id="rId11" xr:uid="{00000000-0004-0000-0F00-00000A000000}"/>
    <hyperlink ref="E73" r:id="rId12" xr:uid="{00000000-0004-0000-0F00-00000B000000}"/>
    <hyperlink ref="E74" r:id="rId13" xr:uid="{00000000-0004-0000-0F00-00000C000000}"/>
    <hyperlink ref="E76" r:id="rId14" xr:uid="{00000000-0004-0000-0F00-00000D000000}"/>
    <hyperlink ref="E77" r:id="rId15" xr:uid="{00000000-0004-0000-0F00-00000E000000}"/>
    <hyperlink ref="E78" r:id="rId16" xr:uid="{00000000-0004-0000-0F00-00000F000000}"/>
    <hyperlink ref="E79" r:id="rId17" xr:uid="{00000000-0004-0000-0F00-000010000000}"/>
    <hyperlink ref="E81" r:id="rId18" xr:uid="{00000000-0004-0000-0F00-000011000000}"/>
    <hyperlink ref="E82" r:id="rId19" xr:uid="{00000000-0004-0000-0F00-000012000000}"/>
    <hyperlink ref="E83" r:id="rId20" xr:uid="{00000000-0004-0000-0F00-000013000000}"/>
    <hyperlink ref="E85" r:id="rId21" xr:uid="{00000000-0004-0000-0F00-000014000000}"/>
    <hyperlink ref="E86" r:id="rId22" xr:uid="{00000000-0004-0000-0F00-000015000000}"/>
    <hyperlink ref="E87" r:id="rId23" xr:uid="{00000000-0004-0000-0F00-000016000000}"/>
    <hyperlink ref="E88" r:id="rId24" xr:uid="{00000000-0004-0000-0F00-000017000000}"/>
    <hyperlink ref="E90" r:id="rId25" xr:uid="{00000000-0004-0000-0F00-000018000000}"/>
    <hyperlink ref="E92" r:id="rId26" xr:uid="{00000000-0004-0000-0F00-000019000000}"/>
    <hyperlink ref="E93" r:id="rId27" xr:uid="{00000000-0004-0000-0F00-00001A000000}"/>
    <hyperlink ref="E94" r:id="rId28" xr:uid="{00000000-0004-0000-0F00-00001B000000}"/>
    <hyperlink ref="E95" r:id="rId29" xr:uid="{00000000-0004-0000-0F00-00001C000000}"/>
    <hyperlink ref="E96" r:id="rId30" xr:uid="{00000000-0004-0000-0F00-00001D000000}"/>
    <hyperlink ref="E97" r:id="rId31" xr:uid="{00000000-0004-0000-0F00-00001E000000}"/>
    <hyperlink ref="E98" r:id="rId32" xr:uid="{00000000-0004-0000-0F00-00001F000000}"/>
    <hyperlink ref="E99" r:id="rId33" xr:uid="{00000000-0004-0000-0F00-000020000000}"/>
    <hyperlink ref="E100" r:id="rId34" xr:uid="{00000000-0004-0000-0F00-000021000000}"/>
    <hyperlink ref="E101" r:id="rId35" xr:uid="{00000000-0004-0000-0F00-000022000000}"/>
    <hyperlink ref="E132" r:id="rId36" xr:uid="{00000000-0004-0000-0F00-000023000000}"/>
    <hyperlink ref="E133" r:id="rId37" xr:uid="{00000000-0004-0000-0F00-000024000000}"/>
    <hyperlink ref="E134" r:id="rId38" xr:uid="{00000000-0004-0000-0F00-000025000000}"/>
    <hyperlink ref="E135" r:id="rId39" xr:uid="{00000000-0004-0000-0F00-000026000000}"/>
    <hyperlink ref="E136" r:id="rId40" xr:uid="{00000000-0004-0000-0F00-000027000000}"/>
    <hyperlink ref="E137" r:id="rId41" xr:uid="{00000000-0004-0000-0F00-000028000000}"/>
    <hyperlink ref="E138" r:id="rId42" xr:uid="{00000000-0004-0000-0F00-000029000000}"/>
    <hyperlink ref="E142" r:id="rId43" xr:uid="{00000000-0004-0000-0F00-00002A000000}"/>
    <hyperlink ref="E143" r:id="rId44" xr:uid="{00000000-0004-0000-0F00-00002B000000}"/>
    <hyperlink ref="E146" r:id="rId45" xr:uid="{00000000-0004-0000-0F00-00002C000000}"/>
    <hyperlink ref="E147" r:id="rId46" xr:uid="{00000000-0004-0000-0F00-00002D000000}"/>
    <hyperlink ref="E148" r:id="rId47" xr:uid="{00000000-0004-0000-0F00-00002E000000}"/>
    <hyperlink ref="E152" r:id="rId48" xr:uid="{00000000-0004-0000-0F00-00002F000000}"/>
    <hyperlink ref="E154" r:id="rId49" xr:uid="{00000000-0004-0000-0F00-000030000000}"/>
    <hyperlink ref="E158" r:id="rId50" xr:uid="{00000000-0004-0000-0F00-000031000000}"/>
    <hyperlink ref="E161" r:id="rId51" xr:uid="{00000000-0004-0000-0F00-000032000000}"/>
    <hyperlink ref="E192" r:id="rId52" xr:uid="{00000000-0004-0000-0F00-000033000000}"/>
    <hyperlink ref="E194" r:id="rId53" xr:uid="{00000000-0004-0000-0F00-000034000000}"/>
    <hyperlink ref="E197" r:id="rId54" xr:uid="{00000000-0004-0000-0F00-000035000000}"/>
    <hyperlink ref="E209" r:id="rId55" xr:uid="{00000000-0004-0000-0F00-000036000000}"/>
    <hyperlink ref="E221" r:id="rId56" xr:uid="{00000000-0004-0000-0F00-000037000000}"/>
  </hyperlinks>
  <pageMargins left="0.7" right="0.7" top="0.75" bottom="0.75" header="0" footer="0"/>
  <pageSetup scale="0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998"/>
  <sheetViews>
    <sheetView workbookViewId="0">
      <selection activeCell="C8" sqref="C8"/>
    </sheetView>
  </sheetViews>
  <sheetFormatPr defaultColWidth="14.44140625" defaultRowHeight="15" customHeight="1"/>
  <cols>
    <col min="1" max="1" width="8.6640625" customWidth="1"/>
    <col min="2" max="2" width="12.44140625" customWidth="1"/>
    <col min="3" max="3" width="35.6640625" customWidth="1"/>
    <col min="4" max="4" width="28.109375" customWidth="1"/>
    <col min="5" max="5" width="19.109375" customWidth="1"/>
    <col min="6" max="6" width="21" customWidth="1"/>
    <col min="7" max="7" width="36.88671875" customWidth="1"/>
    <col min="8" max="8" width="16.109375" customWidth="1"/>
    <col min="9" max="9" width="15.88671875" customWidth="1"/>
    <col min="10" max="26" width="8.6640625" customWidth="1"/>
  </cols>
  <sheetData>
    <row r="1" spans="1:13" ht="18" customHeight="1">
      <c r="A1" s="116" t="s">
        <v>0</v>
      </c>
      <c r="B1" s="116" t="s">
        <v>3925</v>
      </c>
      <c r="C1" s="117" t="s">
        <v>2</v>
      </c>
      <c r="D1" s="117" t="s">
        <v>4709</v>
      </c>
      <c r="E1" s="118" t="s">
        <v>13941</v>
      </c>
      <c r="F1" s="118" t="s">
        <v>4710</v>
      </c>
      <c r="G1" s="117" t="s">
        <v>13940</v>
      </c>
      <c r="H1" s="117" t="s">
        <v>4711</v>
      </c>
      <c r="I1" s="119" t="s">
        <v>4712</v>
      </c>
      <c r="J1" s="119" t="s">
        <v>4713</v>
      </c>
      <c r="K1" s="119" t="s">
        <v>4714</v>
      </c>
      <c r="L1" s="119" t="s">
        <v>4715</v>
      </c>
      <c r="M1" s="120"/>
    </row>
    <row r="2" spans="1:13" ht="15" customHeight="1">
      <c r="A2" s="66">
        <v>3</v>
      </c>
      <c r="B2" s="66" t="s">
        <v>4504</v>
      </c>
      <c r="C2" s="67" t="s">
        <v>4505</v>
      </c>
      <c r="D2" s="67" t="s">
        <v>4716</v>
      </c>
      <c r="E2" s="20">
        <v>8885428291</v>
      </c>
      <c r="F2" s="20">
        <v>9490846672</v>
      </c>
      <c r="G2" s="67" t="s">
        <v>4717</v>
      </c>
      <c r="H2" s="67" t="s">
        <v>4718</v>
      </c>
      <c r="I2" s="122"/>
      <c r="J2" s="122"/>
      <c r="K2" s="121"/>
      <c r="L2" s="121"/>
      <c r="M2" s="121"/>
    </row>
    <row r="3" spans="1:13" ht="15" customHeight="1">
      <c r="A3" s="66">
        <v>4</v>
      </c>
      <c r="B3" s="66" t="s">
        <v>4719</v>
      </c>
      <c r="C3" s="67" t="s">
        <v>4720</v>
      </c>
      <c r="D3" s="67" t="s">
        <v>4721</v>
      </c>
      <c r="E3" s="20">
        <v>9951810018</v>
      </c>
      <c r="F3" s="20">
        <v>94914375518</v>
      </c>
      <c r="G3" s="67" t="s">
        <v>4722</v>
      </c>
      <c r="H3" s="67" t="s">
        <v>4723</v>
      </c>
      <c r="I3" s="121"/>
      <c r="J3" s="121"/>
      <c r="K3" s="121"/>
      <c r="L3" s="121"/>
      <c r="M3" s="121"/>
    </row>
    <row r="4" spans="1:13" ht="15" customHeight="1">
      <c r="A4" s="66">
        <v>5</v>
      </c>
      <c r="B4" s="66" t="s">
        <v>4724</v>
      </c>
      <c r="C4" s="67" t="s">
        <v>4725</v>
      </c>
      <c r="D4" s="67" t="s">
        <v>4726</v>
      </c>
      <c r="E4" s="20">
        <v>9632473932</v>
      </c>
      <c r="F4" s="20">
        <v>9963622869</v>
      </c>
      <c r="G4" s="67" t="s">
        <v>4727</v>
      </c>
      <c r="H4" s="67" t="s">
        <v>4728</v>
      </c>
      <c r="I4" s="121" t="s">
        <v>2874</v>
      </c>
      <c r="J4" s="121" t="s">
        <v>549</v>
      </c>
      <c r="K4" s="121" t="s">
        <v>549</v>
      </c>
      <c r="L4" s="121" t="s">
        <v>549</v>
      </c>
      <c r="M4" s="121"/>
    </row>
    <row r="5" spans="1:13" ht="15" customHeight="1">
      <c r="A5" s="66">
        <v>6</v>
      </c>
      <c r="B5" s="66" t="s">
        <v>4729</v>
      </c>
      <c r="C5" s="67" t="s">
        <v>4730</v>
      </c>
      <c r="D5" s="67" t="s">
        <v>4731</v>
      </c>
      <c r="E5" s="20">
        <v>8886242835</v>
      </c>
      <c r="F5" s="20"/>
      <c r="G5" s="67" t="s">
        <v>4732</v>
      </c>
      <c r="H5" s="67" t="s">
        <v>4723</v>
      </c>
      <c r="I5" s="121"/>
      <c r="J5" s="121"/>
      <c r="K5" s="121"/>
      <c r="L5" s="121"/>
      <c r="M5" s="121"/>
    </row>
    <row r="6" spans="1:13" ht="15" customHeight="1">
      <c r="A6" s="66">
        <v>7</v>
      </c>
      <c r="B6" s="66" t="s">
        <v>4733</v>
      </c>
      <c r="C6" s="67" t="s">
        <v>4734</v>
      </c>
      <c r="D6" s="67" t="s">
        <v>4731</v>
      </c>
      <c r="E6" s="20">
        <v>7893702294</v>
      </c>
      <c r="F6" s="20"/>
      <c r="G6" s="67" t="s">
        <v>4735</v>
      </c>
      <c r="H6" s="67" t="s">
        <v>4723</v>
      </c>
      <c r="I6" s="121"/>
      <c r="J6" s="121"/>
      <c r="K6" s="121"/>
      <c r="L6" s="121"/>
      <c r="M6" s="121"/>
    </row>
    <row r="7" spans="1:13" ht="15" customHeight="1">
      <c r="A7" s="66">
        <v>8</v>
      </c>
      <c r="B7" s="66" t="s">
        <v>4736</v>
      </c>
      <c r="C7" s="67" t="s">
        <v>4737</v>
      </c>
      <c r="D7" s="67" t="s">
        <v>4738</v>
      </c>
      <c r="E7" s="20">
        <v>9676310950</v>
      </c>
      <c r="F7" s="20"/>
      <c r="G7" s="123" t="s">
        <v>4739</v>
      </c>
      <c r="H7" s="67" t="s">
        <v>4740</v>
      </c>
      <c r="I7" s="121"/>
      <c r="J7" s="121"/>
      <c r="K7" s="121"/>
      <c r="L7" s="121"/>
      <c r="M7" s="121"/>
    </row>
    <row r="8" spans="1:13" ht="15" customHeight="1">
      <c r="A8" s="66">
        <v>9</v>
      </c>
      <c r="B8" s="66" t="s">
        <v>4741</v>
      </c>
      <c r="C8" s="67" t="s">
        <v>4742</v>
      </c>
      <c r="D8" s="67"/>
      <c r="E8" s="20">
        <v>9849697174</v>
      </c>
      <c r="F8" s="20"/>
      <c r="G8" s="67" t="s">
        <v>4743</v>
      </c>
      <c r="H8" s="67" t="s">
        <v>4744</v>
      </c>
      <c r="I8" s="121"/>
      <c r="J8" s="121"/>
      <c r="K8" s="121"/>
      <c r="L8" s="121"/>
      <c r="M8" s="121"/>
    </row>
    <row r="9" spans="1:13" ht="15" customHeight="1">
      <c r="A9" s="66">
        <v>10</v>
      </c>
      <c r="B9" s="66" t="s">
        <v>4745</v>
      </c>
      <c r="C9" s="67" t="s">
        <v>4746</v>
      </c>
      <c r="D9" s="67" t="s">
        <v>4747</v>
      </c>
      <c r="E9" s="121" t="s">
        <v>4748</v>
      </c>
      <c r="F9" s="20">
        <v>9652135979</v>
      </c>
      <c r="G9" s="67" t="s">
        <v>4749</v>
      </c>
      <c r="H9" s="67" t="s">
        <v>4723</v>
      </c>
      <c r="I9" s="121"/>
      <c r="J9" s="121"/>
      <c r="K9" s="121"/>
      <c r="L9" s="121"/>
      <c r="M9" s="121"/>
    </row>
    <row r="10" spans="1:13" ht="15" customHeight="1">
      <c r="A10" s="66">
        <v>11</v>
      </c>
      <c r="B10" s="66" t="s">
        <v>4750</v>
      </c>
      <c r="C10" s="67" t="s">
        <v>4751</v>
      </c>
      <c r="D10" s="67" t="s">
        <v>4752</v>
      </c>
      <c r="E10" s="20" t="s">
        <v>4753</v>
      </c>
      <c r="F10" s="20">
        <v>9493964370</v>
      </c>
      <c r="G10" s="67" t="s">
        <v>4754</v>
      </c>
      <c r="H10" s="67" t="s">
        <v>4755</v>
      </c>
      <c r="I10" s="121"/>
      <c r="J10" s="121"/>
      <c r="K10" s="121"/>
      <c r="L10" s="121"/>
      <c r="M10" s="121"/>
    </row>
    <row r="11" spans="1:13" ht="15" customHeight="1">
      <c r="A11" s="66">
        <v>12</v>
      </c>
      <c r="B11" s="66" t="s">
        <v>4756</v>
      </c>
      <c r="C11" s="67" t="s">
        <v>4757</v>
      </c>
      <c r="D11" s="67" t="s">
        <v>4758</v>
      </c>
      <c r="E11" s="20">
        <v>9603051524</v>
      </c>
      <c r="F11" s="20">
        <v>7729905443</v>
      </c>
      <c r="G11" s="123" t="s">
        <v>4759</v>
      </c>
      <c r="H11" s="67" t="s">
        <v>4760</v>
      </c>
      <c r="I11" s="121"/>
      <c r="J11" s="121"/>
      <c r="K11" s="121"/>
      <c r="L11" s="121"/>
      <c r="M11" s="121"/>
    </row>
    <row r="12" spans="1:13" ht="15" customHeight="1">
      <c r="A12" s="66">
        <v>13</v>
      </c>
      <c r="B12" s="66" t="s">
        <v>4761</v>
      </c>
      <c r="C12" s="67" t="s">
        <v>4762</v>
      </c>
      <c r="D12" s="67" t="s">
        <v>4763</v>
      </c>
      <c r="E12" s="20">
        <v>9494414489</v>
      </c>
      <c r="F12" s="20">
        <v>9866710320</v>
      </c>
      <c r="G12" s="123" t="s">
        <v>4764</v>
      </c>
      <c r="H12" s="67" t="s">
        <v>4765</v>
      </c>
      <c r="I12" s="121" t="s">
        <v>2874</v>
      </c>
      <c r="J12" s="121" t="s">
        <v>549</v>
      </c>
      <c r="K12" s="121" t="s">
        <v>549</v>
      </c>
      <c r="L12" s="121" t="s">
        <v>549</v>
      </c>
      <c r="M12" s="121"/>
    </row>
    <row r="13" spans="1:13" ht="15" customHeight="1">
      <c r="A13" s="66">
        <v>14</v>
      </c>
      <c r="B13" s="66" t="s">
        <v>4766</v>
      </c>
      <c r="C13" s="67" t="s">
        <v>4767</v>
      </c>
      <c r="D13" s="67" t="s">
        <v>4763</v>
      </c>
      <c r="E13" s="20">
        <v>7661964349</v>
      </c>
      <c r="F13" s="20">
        <v>9989511982</v>
      </c>
      <c r="G13" s="121" t="s">
        <v>4768</v>
      </c>
      <c r="H13" s="67" t="s">
        <v>4765</v>
      </c>
      <c r="I13" s="121"/>
      <c r="J13" s="121"/>
      <c r="K13" s="121"/>
      <c r="L13" s="121"/>
      <c r="M13" s="121"/>
    </row>
    <row r="14" spans="1:13" ht="15" customHeight="1">
      <c r="A14" s="66">
        <v>15</v>
      </c>
      <c r="B14" s="66" t="s">
        <v>4769</v>
      </c>
      <c r="C14" s="67" t="s">
        <v>4770</v>
      </c>
      <c r="D14" s="67" t="s">
        <v>4771</v>
      </c>
      <c r="E14" s="20">
        <v>8500064454</v>
      </c>
      <c r="F14" s="20">
        <v>9440009699</v>
      </c>
      <c r="G14" s="67" t="s">
        <v>4772</v>
      </c>
      <c r="H14" s="67" t="s">
        <v>4773</v>
      </c>
      <c r="I14" s="121"/>
      <c r="J14" s="121"/>
      <c r="K14" s="121"/>
      <c r="L14" s="121"/>
      <c r="M14" s="121"/>
    </row>
    <row r="15" spans="1:13" ht="15" customHeight="1">
      <c r="A15" s="66">
        <v>16</v>
      </c>
      <c r="B15" s="66" t="s">
        <v>4774</v>
      </c>
      <c r="C15" s="67" t="s">
        <v>4775</v>
      </c>
      <c r="D15" s="67" t="s">
        <v>4776</v>
      </c>
      <c r="E15" s="20">
        <v>9603058357</v>
      </c>
      <c r="F15" s="20">
        <v>7396232733</v>
      </c>
      <c r="G15" s="67" t="s">
        <v>4777</v>
      </c>
      <c r="H15" s="67" t="s">
        <v>4778</v>
      </c>
      <c r="I15" s="124" t="s">
        <v>549</v>
      </c>
      <c r="J15" s="125" t="s">
        <v>549</v>
      </c>
      <c r="K15" s="126" t="s">
        <v>4779</v>
      </c>
      <c r="L15" s="121" t="s">
        <v>4780</v>
      </c>
      <c r="M15" s="121"/>
    </row>
    <row r="16" spans="1:13" ht="15" customHeight="1">
      <c r="A16" s="66">
        <v>17</v>
      </c>
      <c r="B16" s="66" t="s">
        <v>4781</v>
      </c>
      <c r="C16" s="67" t="s">
        <v>4782</v>
      </c>
      <c r="D16" s="67" t="s">
        <v>4783</v>
      </c>
      <c r="E16" s="20">
        <v>9581647733</v>
      </c>
      <c r="F16" s="20"/>
      <c r="G16" s="67" t="s">
        <v>4784</v>
      </c>
      <c r="H16" s="67" t="s">
        <v>4760</v>
      </c>
      <c r="I16" s="121"/>
      <c r="J16" s="121"/>
      <c r="K16" s="121"/>
      <c r="L16" s="121"/>
      <c r="M16" s="121"/>
    </row>
    <row r="17" spans="1:13" ht="15" customHeight="1">
      <c r="A17" s="66">
        <v>18</v>
      </c>
      <c r="B17" s="66" t="s">
        <v>4785</v>
      </c>
      <c r="C17" s="67" t="s">
        <v>4786</v>
      </c>
      <c r="D17" s="67" t="s">
        <v>4787</v>
      </c>
      <c r="E17" s="20">
        <v>8501812839</v>
      </c>
      <c r="F17" s="20">
        <v>9885934603</v>
      </c>
      <c r="G17" s="67" t="s">
        <v>4788</v>
      </c>
      <c r="H17" s="67" t="s">
        <v>4755</v>
      </c>
      <c r="I17" s="121"/>
      <c r="J17" s="121"/>
      <c r="K17" s="121"/>
      <c r="L17" s="121"/>
      <c r="M17" s="121"/>
    </row>
    <row r="18" spans="1:13" ht="15" customHeight="1">
      <c r="A18" s="66">
        <v>19</v>
      </c>
      <c r="B18" s="66" t="s">
        <v>4789</v>
      </c>
      <c r="C18" s="67" t="s">
        <v>4790</v>
      </c>
      <c r="D18" s="67" t="s">
        <v>4791</v>
      </c>
      <c r="E18" s="20">
        <v>7799191921</v>
      </c>
      <c r="F18" s="20">
        <v>9346939209</v>
      </c>
      <c r="G18" s="123" t="s">
        <v>4792</v>
      </c>
      <c r="H18" s="67" t="s">
        <v>4773</v>
      </c>
      <c r="I18" s="121"/>
      <c r="J18" s="121"/>
      <c r="K18" s="121"/>
      <c r="L18" s="121"/>
      <c r="M18" s="121"/>
    </row>
    <row r="19" spans="1:13" ht="15" customHeight="1">
      <c r="A19" s="66">
        <v>20</v>
      </c>
      <c r="B19" s="66" t="s">
        <v>4793</v>
      </c>
      <c r="C19" s="67" t="s">
        <v>4794</v>
      </c>
      <c r="D19" s="67" t="s">
        <v>4795</v>
      </c>
      <c r="E19" s="20">
        <v>9985264042</v>
      </c>
      <c r="F19" s="20">
        <v>9010420298</v>
      </c>
      <c r="G19" s="67" t="s">
        <v>4796</v>
      </c>
      <c r="H19" s="67" t="s">
        <v>4723</v>
      </c>
      <c r="I19" s="122"/>
      <c r="J19" s="121"/>
      <c r="K19" s="121"/>
      <c r="L19" s="121"/>
      <c r="M19" s="121"/>
    </row>
    <row r="20" spans="1:13" ht="15" customHeight="1">
      <c r="A20" s="66">
        <v>21</v>
      </c>
      <c r="B20" s="66" t="s">
        <v>4797</v>
      </c>
      <c r="C20" s="67" t="s">
        <v>4798</v>
      </c>
      <c r="D20" s="67" t="s">
        <v>4799</v>
      </c>
      <c r="E20" s="20">
        <v>7032395072</v>
      </c>
      <c r="F20" s="20">
        <v>9177007351</v>
      </c>
      <c r="G20" s="67" t="s">
        <v>4800</v>
      </c>
      <c r="H20" s="67" t="s">
        <v>4773</v>
      </c>
      <c r="I20" s="121"/>
      <c r="J20" s="121"/>
      <c r="K20" s="121"/>
      <c r="L20" s="121"/>
      <c r="M20" s="121"/>
    </row>
    <row r="21" spans="1:13" ht="15" customHeight="1">
      <c r="A21" s="66">
        <v>22</v>
      </c>
      <c r="B21" s="66" t="s">
        <v>4801</v>
      </c>
      <c r="C21" s="67" t="s">
        <v>4802</v>
      </c>
      <c r="D21" s="67" t="s">
        <v>4803</v>
      </c>
      <c r="E21" s="20">
        <v>9581791001</v>
      </c>
      <c r="F21" s="20"/>
      <c r="G21" s="67" t="s">
        <v>4804</v>
      </c>
      <c r="H21" s="67" t="s">
        <v>4723</v>
      </c>
      <c r="I21" s="121"/>
      <c r="J21" s="121"/>
      <c r="K21" s="121"/>
      <c r="L21" s="121"/>
      <c r="M21" s="121"/>
    </row>
    <row r="22" spans="1:13" ht="15" customHeight="1">
      <c r="A22" s="66">
        <v>23</v>
      </c>
      <c r="B22" s="66" t="s">
        <v>4805</v>
      </c>
      <c r="C22" s="67" t="s">
        <v>4806</v>
      </c>
      <c r="D22" s="67" t="s">
        <v>4807</v>
      </c>
      <c r="E22" s="20">
        <v>9908423639</v>
      </c>
      <c r="F22" s="20">
        <v>9949375899</v>
      </c>
      <c r="G22" s="67" t="s">
        <v>4808</v>
      </c>
      <c r="H22" s="67" t="s">
        <v>4809</v>
      </c>
      <c r="I22" s="121"/>
      <c r="J22" s="121"/>
      <c r="K22" s="121"/>
      <c r="L22" s="121"/>
      <c r="M22" s="121"/>
    </row>
    <row r="23" spans="1:13" ht="15" customHeight="1">
      <c r="A23" s="66">
        <v>24</v>
      </c>
      <c r="B23" s="66" t="s">
        <v>4810</v>
      </c>
      <c r="C23" s="67" t="s">
        <v>4811</v>
      </c>
      <c r="D23" s="67" t="s">
        <v>4812</v>
      </c>
      <c r="E23" s="20">
        <v>8106196926</v>
      </c>
      <c r="F23" s="20">
        <v>9246440254</v>
      </c>
      <c r="G23" s="67" t="s">
        <v>4813</v>
      </c>
      <c r="H23" s="67" t="s">
        <v>4814</v>
      </c>
      <c r="I23" s="121"/>
      <c r="J23" s="121"/>
      <c r="K23" s="121"/>
      <c r="L23" s="121"/>
      <c r="M23" s="121"/>
    </row>
    <row r="24" spans="1:13" ht="15" customHeight="1">
      <c r="A24" s="66">
        <v>25</v>
      </c>
      <c r="B24" s="66" t="s">
        <v>4815</v>
      </c>
      <c r="C24" s="67" t="s">
        <v>4816</v>
      </c>
      <c r="D24" s="67" t="s">
        <v>4817</v>
      </c>
      <c r="E24" s="20">
        <v>9550047178</v>
      </c>
      <c r="F24" s="20">
        <v>9298004541</v>
      </c>
      <c r="G24" s="67" t="s">
        <v>4818</v>
      </c>
      <c r="H24" s="67" t="s">
        <v>4819</v>
      </c>
      <c r="I24" s="121"/>
      <c r="J24" s="121"/>
      <c r="K24" s="121"/>
      <c r="L24" s="121"/>
      <c r="M24" s="121"/>
    </row>
    <row r="25" spans="1:13" ht="15" customHeight="1">
      <c r="A25" s="66">
        <v>26</v>
      </c>
      <c r="B25" s="66" t="s">
        <v>4820</v>
      </c>
      <c r="C25" s="67" t="s">
        <v>4821</v>
      </c>
      <c r="D25" s="67" t="s">
        <v>4822</v>
      </c>
      <c r="E25" s="20">
        <v>8186993994</v>
      </c>
      <c r="F25" s="20">
        <v>9014622877</v>
      </c>
      <c r="G25" s="67" t="s">
        <v>4823</v>
      </c>
      <c r="H25" s="67" t="s">
        <v>4760</v>
      </c>
      <c r="I25" s="121"/>
      <c r="J25" s="121"/>
      <c r="K25" s="121"/>
      <c r="L25" s="121"/>
      <c r="M25" s="121"/>
    </row>
    <row r="26" spans="1:13" ht="15" customHeight="1">
      <c r="A26" s="66">
        <v>27</v>
      </c>
      <c r="B26" s="66" t="s">
        <v>4824</v>
      </c>
      <c r="C26" s="67" t="s">
        <v>4825</v>
      </c>
      <c r="D26" s="67" t="s">
        <v>4826</v>
      </c>
      <c r="E26" s="20">
        <v>9393949594</v>
      </c>
      <c r="F26" s="20">
        <v>9393949594</v>
      </c>
      <c r="G26" s="67" t="s">
        <v>4827</v>
      </c>
      <c r="H26" s="67" t="s">
        <v>4760</v>
      </c>
      <c r="I26" s="121"/>
      <c r="J26" s="121"/>
      <c r="K26" s="121"/>
      <c r="L26" s="121"/>
      <c r="M26" s="121"/>
    </row>
    <row r="27" spans="1:13" ht="15" customHeight="1">
      <c r="A27" s="66">
        <v>28</v>
      </c>
      <c r="B27" s="66" t="s">
        <v>4828</v>
      </c>
      <c r="C27" s="67" t="s">
        <v>4829</v>
      </c>
      <c r="D27" s="67" t="s">
        <v>4830</v>
      </c>
      <c r="E27" s="20">
        <v>9908644666</v>
      </c>
      <c r="F27" s="20">
        <v>9441948419</v>
      </c>
      <c r="G27" s="67" t="s">
        <v>4831</v>
      </c>
      <c r="H27" s="67" t="s">
        <v>4760</v>
      </c>
      <c r="I27" s="121"/>
      <c r="J27" s="121"/>
      <c r="K27" s="121"/>
      <c r="L27" s="121"/>
      <c r="M27" s="121"/>
    </row>
    <row r="28" spans="1:13" ht="15" customHeight="1">
      <c r="A28" s="66">
        <v>29</v>
      </c>
      <c r="B28" s="66" t="s">
        <v>4832</v>
      </c>
      <c r="C28" s="67" t="s">
        <v>4833</v>
      </c>
      <c r="D28" s="67" t="s">
        <v>4834</v>
      </c>
      <c r="E28" s="20">
        <v>9640816279</v>
      </c>
      <c r="F28" s="20">
        <v>9505625388</v>
      </c>
      <c r="G28" s="67" t="s">
        <v>4835</v>
      </c>
      <c r="H28" s="67" t="s">
        <v>4836</v>
      </c>
      <c r="I28" s="121"/>
      <c r="J28" s="121"/>
      <c r="K28" s="121"/>
      <c r="L28" s="121"/>
      <c r="M28" s="121"/>
    </row>
    <row r="29" spans="1:13" ht="15" customHeight="1">
      <c r="A29" s="66">
        <v>30</v>
      </c>
      <c r="B29" s="66" t="s">
        <v>4837</v>
      </c>
      <c r="C29" s="67" t="s">
        <v>4838</v>
      </c>
      <c r="D29" s="67" t="s">
        <v>4839</v>
      </c>
      <c r="E29" s="20">
        <v>8106259654</v>
      </c>
      <c r="F29" s="20">
        <v>9885490662</v>
      </c>
      <c r="G29" s="67" t="s">
        <v>4840</v>
      </c>
      <c r="H29" s="67" t="s">
        <v>4841</v>
      </c>
      <c r="I29" s="121"/>
      <c r="J29" s="121"/>
      <c r="K29" s="121"/>
      <c r="L29" s="121"/>
      <c r="M29" s="121"/>
    </row>
    <row r="30" spans="1:13" ht="15" customHeight="1">
      <c r="A30" s="66">
        <v>31</v>
      </c>
      <c r="B30" s="66" t="s">
        <v>4842</v>
      </c>
      <c r="C30" s="67" t="s">
        <v>4843</v>
      </c>
      <c r="D30" s="67" t="s">
        <v>4844</v>
      </c>
      <c r="E30" s="127">
        <v>8332905155</v>
      </c>
      <c r="F30" s="20">
        <v>9441453565</v>
      </c>
      <c r="G30" s="123" t="s">
        <v>4845</v>
      </c>
      <c r="H30" s="67" t="s">
        <v>4760</v>
      </c>
      <c r="I30" s="121"/>
      <c r="J30" s="121"/>
      <c r="K30" s="121"/>
      <c r="L30" s="121"/>
      <c r="M30" s="121"/>
    </row>
    <row r="31" spans="1:13" ht="15" customHeight="1">
      <c r="A31" s="66">
        <v>32</v>
      </c>
      <c r="B31" s="66" t="s">
        <v>4846</v>
      </c>
      <c r="C31" s="67" t="s">
        <v>4847</v>
      </c>
      <c r="D31" s="67" t="s">
        <v>4848</v>
      </c>
      <c r="E31" s="20">
        <v>8790807827</v>
      </c>
      <c r="F31" s="20">
        <v>9849675130</v>
      </c>
      <c r="G31" s="67" t="s">
        <v>4849</v>
      </c>
      <c r="H31" s="67" t="s">
        <v>3331</v>
      </c>
      <c r="I31" s="121"/>
      <c r="J31" s="121"/>
      <c r="K31" s="121"/>
      <c r="L31" s="121"/>
      <c r="M31" s="121"/>
    </row>
    <row r="32" spans="1:13" ht="15" customHeight="1">
      <c r="A32" s="66">
        <v>33</v>
      </c>
      <c r="B32" s="66" t="s">
        <v>4850</v>
      </c>
      <c r="C32" s="67" t="s">
        <v>4851</v>
      </c>
      <c r="D32" s="67" t="s">
        <v>4852</v>
      </c>
      <c r="E32" s="20">
        <v>7731830548</v>
      </c>
      <c r="F32" s="20">
        <v>8919708709</v>
      </c>
      <c r="G32" s="67" t="s">
        <v>4853</v>
      </c>
      <c r="H32" s="67" t="s">
        <v>4723</v>
      </c>
      <c r="I32" s="121"/>
      <c r="J32" s="121"/>
      <c r="K32" s="121"/>
      <c r="L32" s="121"/>
      <c r="M32" s="121"/>
    </row>
    <row r="33" spans="1:13" ht="15" customHeight="1">
      <c r="A33" s="66">
        <v>34</v>
      </c>
      <c r="B33" s="66" t="s">
        <v>4854</v>
      </c>
      <c r="C33" s="67" t="s">
        <v>4855</v>
      </c>
      <c r="D33" s="67" t="s">
        <v>4856</v>
      </c>
      <c r="E33" s="20">
        <v>9030673179</v>
      </c>
      <c r="F33" s="20">
        <v>9490656666</v>
      </c>
      <c r="G33" s="67" t="s">
        <v>4857</v>
      </c>
      <c r="H33" s="67"/>
      <c r="I33" s="121"/>
      <c r="J33" s="121"/>
      <c r="K33" s="121"/>
      <c r="L33" s="121"/>
      <c r="M33" s="121"/>
    </row>
    <row r="34" spans="1:13" ht="15" customHeight="1">
      <c r="A34" s="66">
        <v>35</v>
      </c>
      <c r="B34" s="66" t="s">
        <v>4858</v>
      </c>
      <c r="C34" s="67" t="s">
        <v>4859</v>
      </c>
      <c r="D34" s="67" t="s">
        <v>4860</v>
      </c>
      <c r="E34" s="20">
        <v>9502309257</v>
      </c>
      <c r="F34" s="20">
        <v>7702773788</v>
      </c>
      <c r="G34" s="128" t="s">
        <v>4861</v>
      </c>
      <c r="H34" s="67" t="s">
        <v>4760</v>
      </c>
      <c r="I34" s="121"/>
      <c r="J34" s="121"/>
      <c r="K34" s="121"/>
      <c r="L34" s="121"/>
      <c r="M34" s="121"/>
    </row>
    <row r="35" spans="1:13" ht="15" customHeight="1">
      <c r="A35" s="66">
        <v>36</v>
      </c>
      <c r="B35" s="66" t="s">
        <v>4862</v>
      </c>
      <c r="C35" s="67" t="s">
        <v>4863</v>
      </c>
      <c r="D35" s="67" t="s">
        <v>4864</v>
      </c>
      <c r="E35" s="20">
        <v>7382323093</v>
      </c>
      <c r="F35" s="20">
        <v>9985953788</v>
      </c>
      <c r="G35" s="67" t="s">
        <v>4865</v>
      </c>
      <c r="H35" s="67" t="s">
        <v>4836</v>
      </c>
      <c r="I35" s="129"/>
      <c r="J35" s="121"/>
      <c r="K35" s="121"/>
      <c r="L35" s="121"/>
      <c r="M35" s="121"/>
    </row>
    <row r="36" spans="1:13" ht="15" customHeight="1">
      <c r="A36" s="66">
        <v>37</v>
      </c>
      <c r="B36" s="66" t="s">
        <v>4866</v>
      </c>
      <c r="C36" s="67" t="s">
        <v>4867</v>
      </c>
      <c r="D36" s="67" t="s">
        <v>4868</v>
      </c>
      <c r="E36" s="20">
        <v>8500898581</v>
      </c>
      <c r="F36" s="20">
        <v>9441452698</v>
      </c>
      <c r="G36" s="67" t="s">
        <v>4869</v>
      </c>
      <c r="H36" s="67" t="s">
        <v>4723</v>
      </c>
      <c r="I36" s="121"/>
      <c r="J36" s="121"/>
      <c r="K36" s="121"/>
      <c r="L36" s="121"/>
      <c r="M36" s="121"/>
    </row>
    <row r="37" spans="1:13" ht="15" customHeight="1">
      <c r="A37" s="66">
        <v>38</v>
      </c>
      <c r="B37" s="66" t="s">
        <v>4870</v>
      </c>
      <c r="C37" s="67" t="s">
        <v>4871</v>
      </c>
      <c r="D37" s="67" t="s">
        <v>4872</v>
      </c>
      <c r="E37" s="20">
        <v>8885559131</v>
      </c>
      <c r="F37" s="20">
        <v>9966262944</v>
      </c>
      <c r="G37" s="67" t="s">
        <v>4873</v>
      </c>
      <c r="H37" s="67" t="s">
        <v>4836</v>
      </c>
      <c r="I37" s="121"/>
      <c r="J37" s="121"/>
      <c r="K37" s="121"/>
      <c r="L37" s="121"/>
      <c r="M37" s="121"/>
    </row>
    <row r="38" spans="1:13" ht="15" customHeight="1">
      <c r="A38" s="66">
        <v>39</v>
      </c>
      <c r="B38" s="66" t="s">
        <v>4874</v>
      </c>
      <c r="C38" s="67" t="s">
        <v>4875</v>
      </c>
      <c r="D38" s="67" t="s">
        <v>4876</v>
      </c>
      <c r="E38" s="20">
        <v>7893761690</v>
      </c>
      <c r="F38" s="20"/>
      <c r="G38" s="67" t="s">
        <v>4877</v>
      </c>
      <c r="H38" s="67"/>
      <c r="I38" s="121"/>
      <c r="J38" s="121"/>
      <c r="K38" s="121"/>
      <c r="L38" s="121"/>
      <c r="M38" s="121"/>
    </row>
    <row r="39" spans="1:13" ht="15" customHeight="1">
      <c r="A39" s="66">
        <v>40</v>
      </c>
      <c r="B39" s="66" t="s">
        <v>4878</v>
      </c>
      <c r="C39" s="67" t="s">
        <v>4879</v>
      </c>
      <c r="D39" s="67" t="s">
        <v>4880</v>
      </c>
      <c r="E39" s="20">
        <v>9848981429</v>
      </c>
      <c r="F39" s="20"/>
      <c r="G39" s="67" t="s">
        <v>4881</v>
      </c>
      <c r="H39" s="67" t="s">
        <v>4723</v>
      </c>
      <c r="I39" s="121"/>
      <c r="J39" s="121"/>
      <c r="K39" s="121"/>
      <c r="L39" s="121"/>
      <c r="M39" s="121"/>
    </row>
    <row r="40" spans="1:13" ht="15" customHeight="1">
      <c r="A40" s="66">
        <v>41</v>
      </c>
      <c r="B40" s="66" t="s">
        <v>4882</v>
      </c>
      <c r="C40" s="67" t="s">
        <v>4883</v>
      </c>
      <c r="D40" s="67" t="s">
        <v>4884</v>
      </c>
      <c r="E40" s="20">
        <v>7893027695</v>
      </c>
      <c r="F40" s="20">
        <v>9866911685</v>
      </c>
      <c r="G40" s="67" t="s">
        <v>4885</v>
      </c>
      <c r="H40" s="67" t="s">
        <v>4760</v>
      </c>
      <c r="I40" s="121"/>
      <c r="J40" s="121"/>
      <c r="K40" s="121"/>
      <c r="L40" s="121"/>
      <c r="M40" s="121"/>
    </row>
    <row r="41" spans="1:13" ht="15" customHeight="1">
      <c r="A41" s="66">
        <v>42</v>
      </c>
      <c r="B41" s="66" t="s">
        <v>4886</v>
      </c>
      <c r="C41" s="67" t="s">
        <v>4887</v>
      </c>
      <c r="D41" s="67" t="s">
        <v>4888</v>
      </c>
      <c r="E41" s="20">
        <v>9848954446</v>
      </c>
      <c r="F41" s="20"/>
      <c r="G41" s="67" t="s">
        <v>4889</v>
      </c>
      <c r="H41" s="67" t="s">
        <v>4723</v>
      </c>
      <c r="I41" s="121"/>
      <c r="J41" s="121"/>
      <c r="K41" s="121"/>
      <c r="L41" s="121"/>
      <c r="M41" s="121"/>
    </row>
    <row r="42" spans="1:13" ht="15" customHeight="1">
      <c r="A42" s="66">
        <v>43</v>
      </c>
      <c r="B42" s="66" t="s">
        <v>4890</v>
      </c>
      <c r="C42" s="67" t="s">
        <v>4891</v>
      </c>
      <c r="D42" s="67"/>
      <c r="E42" s="20"/>
      <c r="F42" s="20"/>
      <c r="G42" s="67"/>
      <c r="H42" s="67"/>
      <c r="I42" s="121"/>
      <c r="J42" s="121"/>
      <c r="K42" s="121"/>
      <c r="L42" s="121"/>
      <c r="M42" s="121"/>
    </row>
    <row r="43" spans="1:13" ht="15" customHeight="1">
      <c r="A43" s="66">
        <v>44</v>
      </c>
      <c r="B43" s="66" t="s">
        <v>4892</v>
      </c>
      <c r="C43" s="67" t="s">
        <v>4893</v>
      </c>
      <c r="D43" s="67" t="s">
        <v>4894</v>
      </c>
      <c r="E43" s="20">
        <v>9676387857</v>
      </c>
      <c r="F43" s="20">
        <v>9849031944</v>
      </c>
      <c r="G43" s="67" t="s">
        <v>4895</v>
      </c>
      <c r="H43" s="67" t="s">
        <v>4760</v>
      </c>
      <c r="I43" s="121"/>
      <c r="J43" s="121"/>
      <c r="K43" s="121"/>
      <c r="L43" s="121"/>
      <c r="M43" s="121"/>
    </row>
    <row r="44" spans="1:13" ht="15" customHeight="1">
      <c r="A44" s="66">
        <v>45</v>
      </c>
      <c r="B44" s="66" t="s">
        <v>4896</v>
      </c>
      <c r="C44" s="67" t="s">
        <v>4897</v>
      </c>
      <c r="D44" s="67" t="s">
        <v>4898</v>
      </c>
      <c r="E44" s="20">
        <v>9246782481</v>
      </c>
      <c r="F44" s="20">
        <v>9885455497</v>
      </c>
      <c r="G44" s="67" t="s">
        <v>4899</v>
      </c>
      <c r="H44" s="67" t="s">
        <v>4836</v>
      </c>
      <c r="I44" s="121"/>
      <c r="J44" s="121"/>
      <c r="K44" s="121"/>
      <c r="L44" s="121"/>
      <c r="M44" s="121"/>
    </row>
    <row r="45" spans="1:13" ht="15" customHeight="1">
      <c r="A45" s="66">
        <v>46</v>
      </c>
      <c r="B45" s="66" t="s">
        <v>4900</v>
      </c>
      <c r="C45" s="67" t="s">
        <v>4901</v>
      </c>
      <c r="D45" s="67" t="s">
        <v>4902</v>
      </c>
      <c r="E45" s="20">
        <v>7286060754</v>
      </c>
      <c r="F45" s="20">
        <v>9542601288</v>
      </c>
      <c r="G45" s="67" t="s">
        <v>4903</v>
      </c>
      <c r="H45" s="67" t="s">
        <v>4723</v>
      </c>
      <c r="I45" s="121"/>
      <c r="J45" s="121"/>
      <c r="K45" s="121"/>
      <c r="L45" s="121"/>
      <c r="M45" s="121"/>
    </row>
    <row r="46" spans="1:13" ht="15" customHeight="1">
      <c r="A46" s="66">
        <v>47</v>
      </c>
      <c r="B46" s="66" t="s">
        <v>4904</v>
      </c>
      <c r="C46" s="67" t="s">
        <v>4905</v>
      </c>
      <c r="D46" s="67" t="s">
        <v>4906</v>
      </c>
      <c r="E46" s="20">
        <v>9701298792</v>
      </c>
      <c r="F46" s="20">
        <v>9848545435</v>
      </c>
      <c r="G46" s="67" t="s">
        <v>4907</v>
      </c>
      <c r="H46" s="67" t="s">
        <v>4723</v>
      </c>
      <c r="I46" s="121"/>
      <c r="J46" s="121"/>
      <c r="K46" s="121"/>
      <c r="L46" s="121"/>
      <c r="M46" s="121"/>
    </row>
    <row r="47" spans="1:13" ht="15" customHeight="1">
      <c r="A47" s="66">
        <v>48</v>
      </c>
      <c r="B47" s="66" t="s">
        <v>4908</v>
      </c>
      <c r="C47" s="67" t="s">
        <v>4909</v>
      </c>
      <c r="D47" s="67" t="s">
        <v>4910</v>
      </c>
      <c r="E47" s="20">
        <v>8500693818</v>
      </c>
      <c r="F47" s="20"/>
      <c r="G47" s="67" t="s">
        <v>4911</v>
      </c>
      <c r="H47" s="67" t="s">
        <v>4912</v>
      </c>
      <c r="I47" s="121"/>
      <c r="J47" s="121"/>
      <c r="K47" s="121"/>
      <c r="L47" s="121"/>
      <c r="M47" s="121"/>
    </row>
    <row r="48" spans="1:13" ht="15" customHeight="1">
      <c r="A48" s="66">
        <v>49</v>
      </c>
      <c r="B48" s="66" t="s">
        <v>4913</v>
      </c>
      <c r="C48" s="67" t="s">
        <v>4914</v>
      </c>
      <c r="D48" s="67"/>
      <c r="E48" s="20">
        <v>9542198261</v>
      </c>
      <c r="F48" s="20"/>
      <c r="G48" s="67" t="s">
        <v>4915</v>
      </c>
      <c r="H48" s="67" t="s">
        <v>4723</v>
      </c>
      <c r="I48" s="121"/>
      <c r="J48" s="121"/>
      <c r="K48" s="121"/>
      <c r="L48" s="121"/>
      <c r="M48" s="121"/>
    </row>
    <row r="49" spans="1:13" ht="15" customHeight="1">
      <c r="A49" s="66">
        <v>50</v>
      </c>
      <c r="B49" s="66" t="s">
        <v>4916</v>
      </c>
      <c r="C49" s="67" t="s">
        <v>4917</v>
      </c>
      <c r="D49" s="67" t="s">
        <v>4918</v>
      </c>
      <c r="E49" s="20">
        <v>8328651767</v>
      </c>
      <c r="F49" s="20">
        <v>9700085088</v>
      </c>
      <c r="G49" s="67" t="s">
        <v>4919</v>
      </c>
      <c r="H49" s="67" t="s">
        <v>4920</v>
      </c>
      <c r="I49" s="121"/>
      <c r="J49" s="121"/>
      <c r="K49" s="121"/>
      <c r="L49" s="121"/>
      <c r="M49" s="121"/>
    </row>
    <row r="50" spans="1:13" ht="15" customHeight="1">
      <c r="A50" s="66">
        <v>51</v>
      </c>
      <c r="B50" s="66" t="s">
        <v>4921</v>
      </c>
      <c r="C50" s="67" t="s">
        <v>4922</v>
      </c>
      <c r="D50" s="126" t="s">
        <v>4923</v>
      </c>
      <c r="E50" s="125">
        <v>7382511974</v>
      </c>
      <c r="F50" s="125">
        <v>9490573365</v>
      </c>
      <c r="G50" s="67" t="s">
        <v>4924</v>
      </c>
      <c r="H50" s="67" t="s">
        <v>4920</v>
      </c>
      <c r="I50" s="130"/>
      <c r="J50" s="130"/>
      <c r="K50" s="121"/>
      <c r="L50" s="121"/>
      <c r="M50" s="121"/>
    </row>
    <row r="51" spans="1:13" ht="15" customHeight="1">
      <c r="A51" s="66">
        <v>52</v>
      </c>
      <c r="B51" s="66" t="s">
        <v>4925</v>
      </c>
      <c r="C51" s="67" t="s">
        <v>4926</v>
      </c>
      <c r="D51" s="67" t="s">
        <v>4927</v>
      </c>
      <c r="E51" s="20">
        <v>7032922413</v>
      </c>
      <c r="F51" s="20">
        <v>9959089932</v>
      </c>
      <c r="G51" s="67" t="s">
        <v>4928</v>
      </c>
      <c r="H51" s="67" t="s">
        <v>4920</v>
      </c>
      <c r="I51" s="121"/>
      <c r="J51" s="121"/>
      <c r="K51" s="121"/>
      <c r="L51" s="121"/>
      <c r="M51" s="121"/>
    </row>
    <row r="52" spans="1:13" ht="15" customHeight="1">
      <c r="A52" s="66">
        <v>53</v>
      </c>
      <c r="B52" s="66" t="s">
        <v>4929</v>
      </c>
      <c r="C52" s="67" t="s">
        <v>4930</v>
      </c>
      <c r="D52" s="67" t="s">
        <v>4931</v>
      </c>
      <c r="E52" s="20">
        <v>9966643886</v>
      </c>
      <c r="F52" s="20">
        <v>9849251335</v>
      </c>
      <c r="G52" s="67" t="s">
        <v>4932</v>
      </c>
      <c r="H52" s="67" t="s">
        <v>4933</v>
      </c>
      <c r="I52" s="121"/>
      <c r="J52" s="121"/>
      <c r="K52" s="121"/>
      <c r="L52" s="121"/>
      <c r="M52" s="121"/>
    </row>
    <row r="53" spans="1:13" ht="15" customHeight="1">
      <c r="A53" s="66">
        <v>54</v>
      </c>
      <c r="B53" s="66" t="s">
        <v>4934</v>
      </c>
      <c r="C53" s="67" t="s">
        <v>4935</v>
      </c>
      <c r="D53" s="67" t="s">
        <v>4936</v>
      </c>
      <c r="E53" s="20">
        <v>9951252906</v>
      </c>
      <c r="F53" s="20">
        <v>9989871569</v>
      </c>
      <c r="G53" s="67" t="s">
        <v>4937</v>
      </c>
      <c r="H53" s="67" t="s">
        <v>4920</v>
      </c>
      <c r="I53" s="129"/>
      <c r="J53" s="121"/>
      <c r="K53" s="121"/>
      <c r="L53" s="121"/>
      <c r="M53" s="121"/>
    </row>
    <row r="54" spans="1:13" ht="15" customHeight="1">
      <c r="A54" s="66">
        <v>55</v>
      </c>
      <c r="B54" s="66" t="s">
        <v>4938</v>
      </c>
      <c r="C54" s="67" t="s">
        <v>4939</v>
      </c>
      <c r="D54" s="67" t="s">
        <v>4940</v>
      </c>
      <c r="E54" s="20">
        <v>8121018090</v>
      </c>
      <c r="F54" s="20">
        <v>9391037338</v>
      </c>
      <c r="G54" s="123" t="s">
        <v>4941</v>
      </c>
      <c r="H54" s="67" t="s">
        <v>4755</v>
      </c>
      <c r="I54" s="121"/>
      <c r="J54" s="121"/>
      <c r="K54" s="121"/>
      <c r="L54" s="121"/>
      <c r="M54" s="121"/>
    </row>
    <row r="55" spans="1:13" ht="15" customHeight="1">
      <c r="A55" s="66">
        <v>56</v>
      </c>
      <c r="B55" s="66" t="s">
        <v>4942</v>
      </c>
      <c r="C55" s="67" t="s">
        <v>4943</v>
      </c>
      <c r="D55" s="67" t="s">
        <v>4944</v>
      </c>
      <c r="E55" s="20">
        <v>9966514500</v>
      </c>
      <c r="F55" s="20"/>
      <c r="G55" s="67" t="s">
        <v>4945</v>
      </c>
      <c r="H55" s="67" t="s">
        <v>4946</v>
      </c>
      <c r="I55" s="121"/>
      <c r="J55" s="121"/>
      <c r="K55" s="121"/>
      <c r="L55" s="121"/>
      <c r="M55" s="121"/>
    </row>
    <row r="56" spans="1:13" ht="15" customHeight="1">
      <c r="A56" s="66">
        <v>57</v>
      </c>
      <c r="B56" s="66" t="s">
        <v>4947</v>
      </c>
      <c r="C56" s="67" t="s">
        <v>4948</v>
      </c>
      <c r="D56" s="67"/>
      <c r="E56" s="20">
        <v>9652912701</v>
      </c>
      <c r="F56" s="20">
        <v>9705420230</v>
      </c>
      <c r="G56" s="131" t="s">
        <v>4949</v>
      </c>
      <c r="H56" s="67" t="s">
        <v>4760</v>
      </c>
      <c r="I56" s="130"/>
      <c r="J56" s="130"/>
      <c r="K56" s="121"/>
      <c r="L56" s="121"/>
      <c r="M56" s="121"/>
    </row>
    <row r="57" spans="1:13" ht="15" customHeight="1">
      <c r="A57" s="66">
        <v>58</v>
      </c>
      <c r="B57" s="66" t="s">
        <v>4950</v>
      </c>
      <c r="C57" s="67" t="s">
        <v>4951</v>
      </c>
      <c r="D57" s="67" t="s">
        <v>4952</v>
      </c>
      <c r="E57" s="20">
        <v>8885222669</v>
      </c>
      <c r="F57" s="20">
        <v>8885222662</v>
      </c>
      <c r="G57" s="67" t="s">
        <v>4953</v>
      </c>
      <c r="H57" s="67"/>
      <c r="I57" s="121"/>
      <c r="J57" s="121"/>
      <c r="K57" s="121"/>
      <c r="L57" s="121"/>
      <c r="M57" s="121"/>
    </row>
    <row r="58" spans="1:13" ht="15" customHeight="1">
      <c r="A58" s="66">
        <v>59</v>
      </c>
      <c r="B58" s="66" t="s">
        <v>4954</v>
      </c>
      <c r="C58" s="67" t="s">
        <v>4955</v>
      </c>
      <c r="D58" s="67" t="s">
        <v>4956</v>
      </c>
      <c r="E58" s="20">
        <v>9550102810</v>
      </c>
      <c r="F58" s="20">
        <v>9963078745</v>
      </c>
      <c r="G58" s="67" t="s">
        <v>4957</v>
      </c>
      <c r="H58" s="67" t="s">
        <v>4836</v>
      </c>
      <c r="I58" s="121" t="s">
        <v>4958</v>
      </c>
      <c r="J58" s="121"/>
      <c r="K58" s="121"/>
      <c r="L58" s="121"/>
      <c r="M58" s="121"/>
    </row>
    <row r="59" spans="1:13" ht="15" customHeight="1">
      <c r="A59" s="66">
        <v>60</v>
      </c>
      <c r="B59" s="66" t="s">
        <v>4959</v>
      </c>
      <c r="C59" s="67" t="s">
        <v>4960</v>
      </c>
      <c r="D59" s="67"/>
      <c r="E59" s="20">
        <v>7093310157</v>
      </c>
      <c r="F59" s="20">
        <v>9949566166</v>
      </c>
      <c r="G59" s="123" t="s">
        <v>4961</v>
      </c>
      <c r="H59" s="67"/>
      <c r="I59" s="121"/>
      <c r="J59" s="121"/>
      <c r="K59" s="121"/>
      <c r="L59" s="121"/>
      <c r="M59" s="121"/>
    </row>
    <row r="60" spans="1:13" ht="15" customHeight="1">
      <c r="A60" s="66">
        <v>61</v>
      </c>
      <c r="B60" s="66" t="s">
        <v>4962</v>
      </c>
      <c r="C60" s="67" t="s">
        <v>4963</v>
      </c>
      <c r="D60" s="67" t="s">
        <v>4964</v>
      </c>
      <c r="E60" s="20">
        <v>7306767750</v>
      </c>
      <c r="F60" s="20">
        <v>9347303681</v>
      </c>
      <c r="G60" s="67" t="s">
        <v>4965</v>
      </c>
      <c r="H60" s="67" t="s">
        <v>4836</v>
      </c>
      <c r="I60" s="121" t="s">
        <v>4966</v>
      </c>
      <c r="J60" s="121"/>
      <c r="K60" s="121"/>
      <c r="L60" s="121"/>
      <c r="M60" s="121"/>
    </row>
    <row r="61" spans="1:13" ht="15" customHeight="1">
      <c r="A61" s="66">
        <v>62</v>
      </c>
      <c r="B61" s="66" t="s">
        <v>4967</v>
      </c>
      <c r="C61" s="67" t="s">
        <v>4968</v>
      </c>
      <c r="D61" s="67" t="s">
        <v>4969</v>
      </c>
      <c r="E61" s="20">
        <v>9866043067</v>
      </c>
      <c r="F61" s="20">
        <v>9949792254</v>
      </c>
      <c r="G61" s="67" t="s">
        <v>4970</v>
      </c>
      <c r="H61" s="67" t="s">
        <v>4836</v>
      </c>
      <c r="I61" s="121"/>
      <c r="J61" s="121"/>
      <c r="K61" s="121"/>
      <c r="L61" s="121"/>
      <c r="M61" s="121"/>
    </row>
    <row r="62" spans="1:13" ht="15" customHeight="1">
      <c r="A62" s="66">
        <v>63</v>
      </c>
      <c r="B62" s="66" t="s">
        <v>4971</v>
      </c>
      <c r="C62" s="67" t="s">
        <v>4972</v>
      </c>
      <c r="D62" s="132" t="s">
        <v>4973</v>
      </c>
      <c r="E62" s="20">
        <v>9490087430</v>
      </c>
      <c r="F62" s="121">
        <v>9490187430</v>
      </c>
      <c r="G62" s="67" t="s">
        <v>4974</v>
      </c>
      <c r="H62" s="67" t="s">
        <v>4755</v>
      </c>
      <c r="I62" s="121"/>
      <c r="J62" s="121"/>
      <c r="K62" s="121"/>
      <c r="L62" s="121"/>
      <c r="M62" s="121"/>
    </row>
    <row r="63" spans="1:13" ht="15" customHeight="1">
      <c r="A63" s="66">
        <v>64</v>
      </c>
      <c r="B63" s="66" t="s">
        <v>4975</v>
      </c>
      <c r="C63" s="67" t="s">
        <v>4976</v>
      </c>
      <c r="D63" s="67" t="s">
        <v>4956</v>
      </c>
      <c r="E63" s="20">
        <v>9959415431</v>
      </c>
      <c r="F63" s="20">
        <v>9440264082</v>
      </c>
      <c r="G63" s="67" t="s">
        <v>4977</v>
      </c>
      <c r="H63" s="67"/>
      <c r="I63" s="121"/>
      <c r="J63" s="121"/>
      <c r="K63" s="121"/>
      <c r="L63" s="121"/>
      <c r="M63" s="121"/>
    </row>
    <row r="64" spans="1:13" ht="15" customHeight="1">
      <c r="A64" s="66">
        <v>65</v>
      </c>
      <c r="B64" s="66" t="s">
        <v>4978</v>
      </c>
      <c r="C64" s="67" t="s">
        <v>4979</v>
      </c>
      <c r="D64" s="67" t="s">
        <v>4980</v>
      </c>
      <c r="E64" s="20">
        <v>9491993931</v>
      </c>
      <c r="F64" s="20">
        <v>9441289354</v>
      </c>
      <c r="G64" s="67" t="s">
        <v>4981</v>
      </c>
      <c r="H64" s="67" t="s">
        <v>4982</v>
      </c>
      <c r="I64" s="121"/>
      <c r="J64" s="121"/>
      <c r="K64" s="121"/>
      <c r="L64" s="121"/>
      <c r="M64" s="121"/>
    </row>
    <row r="65" spans="1:13" ht="15" customHeight="1">
      <c r="A65" s="66">
        <v>66</v>
      </c>
      <c r="B65" s="66" t="s">
        <v>4983</v>
      </c>
      <c r="C65" s="67" t="s">
        <v>4984</v>
      </c>
      <c r="D65" s="67" t="s">
        <v>4956</v>
      </c>
      <c r="E65" s="20">
        <v>8790354423</v>
      </c>
      <c r="F65" s="20">
        <v>9701522399</v>
      </c>
      <c r="G65" s="67" t="s">
        <v>4985</v>
      </c>
      <c r="H65" s="67" t="s">
        <v>4836</v>
      </c>
      <c r="I65" s="121"/>
      <c r="J65" s="121"/>
      <c r="K65" s="121" t="s">
        <v>2768</v>
      </c>
      <c r="L65" s="126" t="s">
        <v>4986</v>
      </c>
      <c r="M65" s="121"/>
    </row>
    <row r="66" spans="1:13" ht="15" customHeight="1">
      <c r="A66" s="66">
        <v>67</v>
      </c>
      <c r="B66" s="66" t="s">
        <v>4987</v>
      </c>
      <c r="C66" s="67" t="s">
        <v>4988</v>
      </c>
      <c r="D66" s="67" t="s">
        <v>4989</v>
      </c>
      <c r="E66" s="20">
        <v>8143699380</v>
      </c>
      <c r="F66" s="20">
        <v>9959821373</v>
      </c>
      <c r="G66" s="67" t="s">
        <v>4990</v>
      </c>
      <c r="H66" s="67" t="s">
        <v>4991</v>
      </c>
      <c r="I66" s="121"/>
      <c r="J66" s="121"/>
      <c r="K66" s="121"/>
      <c r="L66" s="121"/>
      <c r="M66" s="121"/>
    </row>
    <row r="67" spans="1:13" ht="15" customHeight="1">
      <c r="A67" s="66">
        <v>68</v>
      </c>
      <c r="B67" s="66" t="s">
        <v>4992</v>
      </c>
      <c r="C67" s="67" t="s">
        <v>4993</v>
      </c>
      <c r="D67" s="67" t="s">
        <v>4994</v>
      </c>
      <c r="E67" s="20">
        <v>7729892939</v>
      </c>
      <c r="F67" s="20">
        <v>7382897507</v>
      </c>
      <c r="G67" s="67" t="s">
        <v>4995</v>
      </c>
      <c r="H67" s="67" t="s">
        <v>4836</v>
      </c>
      <c r="I67" s="121"/>
      <c r="J67" s="121"/>
      <c r="K67" s="121"/>
      <c r="L67" s="121"/>
      <c r="M67" s="121"/>
    </row>
    <row r="68" spans="1:13" ht="15" customHeight="1">
      <c r="A68" s="66">
        <v>69</v>
      </c>
      <c r="B68" s="66" t="s">
        <v>4996</v>
      </c>
      <c r="C68" s="67" t="s">
        <v>4997</v>
      </c>
      <c r="D68" s="67" t="s">
        <v>4998</v>
      </c>
      <c r="E68" s="20">
        <v>9959672326</v>
      </c>
      <c r="F68" s="20">
        <v>8500517675</v>
      </c>
      <c r="G68" s="67" t="s">
        <v>4999</v>
      </c>
      <c r="H68" s="67" t="s">
        <v>4836</v>
      </c>
      <c r="I68" s="121"/>
      <c r="J68" s="121"/>
      <c r="K68" s="121" t="s">
        <v>5000</v>
      </c>
      <c r="L68" s="121"/>
      <c r="M68" s="121"/>
    </row>
    <row r="69" spans="1:13" ht="15" customHeight="1">
      <c r="A69" s="66">
        <v>70</v>
      </c>
      <c r="B69" s="66" t="s">
        <v>5001</v>
      </c>
      <c r="C69" s="67" t="s">
        <v>5002</v>
      </c>
      <c r="D69" s="67" t="s">
        <v>5003</v>
      </c>
      <c r="E69" s="20">
        <v>7842559889</v>
      </c>
      <c r="F69" s="20">
        <v>9959141941</v>
      </c>
      <c r="G69" s="133" t="s">
        <v>5004</v>
      </c>
      <c r="H69" s="67" t="s">
        <v>5005</v>
      </c>
      <c r="I69" s="121"/>
      <c r="J69" s="121"/>
      <c r="K69" s="121"/>
      <c r="L69" s="121"/>
      <c r="M69" s="121"/>
    </row>
    <row r="70" spans="1:13" ht="15" customHeight="1">
      <c r="A70" s="66">
        <v>71</v>
      </c>
      <c r="B70" s="66" t="s">
        <v>5006</v>
      </c>
      <c r="C70" s="67" t="s">
        <v>5007</v>
      </c>
      <c r="D70" s="67" t="s">
        <v>5008</v>
      </c>
      <c r="E70" s="20">
        <v>8333072276</v>
      </c>
      <c r="F70" s="20">
        <v>9440072276</v>
      </c>
      <c r="G70" s="67" t="s">
        <v>5009</v>
      </c>
      <c r="H70" s="67" t="s">
        <v>5005</v>
      </c>
      <c r="I70" s="122"/>
      <c r="J70" s="122"/>
      <c r="K70" s="121"/>
      <c r="L70" s="121"/>
      <c r="M70" s="121"/>
    </row>
    <row r="71" spans="1:13" ht="15" customHeight="1">
      <c r="A71" s="66">
        <v>72</v>
      </c>
      <c r="B71" s="66" t="s">
        <v>5010</v>
      </c>
      <c r="C71" s="67" t="s">
        <v>5011</v>
      </c>
      <c r="D71" s="67" t="s">
        <v>5012</v>
      </c>
      <c r="E71" s="20">
        <v>8977547542</v>
      </c>
      <c r="F71" s="20">
        <v>9010384283</v>
      </c>
      <c r="G71" s="67" t="s">
        <v>5013</v>
      </c>
      <c r="H71" s="67"/>
      <c r="I71" s="121"/>
      <c r="J71" s="121"/>
      <c r="K71" s="121"/>
      <c r="L71" s="121"/>
      <c r="M71" s="121"/>
    </row>
    <row r="72" spans="1:13" ht="15" customHeight="1">
      <c r="A72" s="66">
        <v>73</v>
      </c>
      <c r="B72" s="66" t="s">
        <v>5014</v>
      </c>
      <c r="C72" s="67" t="s">
        <v>5015</v>
      </c>
      <c r="D72" s="67"/>
      <c r="E72" s="20">
        <v>8639151470</v>
      </c>
      <c r="F72" s="20"/>
      <c r="G72" s="67" t="s">
        <v>5016</v>
      </c>
      <c r="H72" s="67" t="s">
        <v>4723</v>
      </c>
      <c r="I72" s="121"/>
      <c r="J72" s="121"/>
      <c r="K72" s="121"/>
      <c r="L72" s="121"/>
      <c r="M72" s="121"/>
    </row>
    <row r="73" spans="1:13" ht="15" customHeight="1">
      <c r="A73" s="66">
        <v>74</v>
      </c>
      <c r="B73" s="66" t="s">
        <v>5017</v>
      </c>
      <c r="C73" s="67" t="s">
        <v>5018</v>
      </c>
      <c r="D73" s="67"/>
      <c r="E73" s="20"/>
      <c r="F73" s="20"/>
      <c r="G73" s="67"/>
      <c r="H73" s="67"/>
      <c r="I73" s="121"/>
      <c r="J73" s="121"/>
      <c r="K73" s="121"/>
      <c r="L73" s="121"/>
      <c r="M73" s="121"/>
    </row>
    <row r="74" spans="1:13" ht="15" customHeight="1">
      <c r="A74" s="66">
        <v>75</v>
      </c>
      <c r="B74" s="66" t="s">
        <v>5019</v>
      </c>
      <c r="C74" s="67" t="s">
        <v>5020</v>
      </c>
      <c r="D74" s="67" t="s">
        <v>5021</v>
      </c>
      <c r="E74" s="20">
        <v>8886191714</v>
      </c>
      <c r="F74" s="20">
        <v>8500941816</v>
      </c>
      <c r="G74" s="123" t="s">
        <v>5022</v>
      </c>
      <c r="H74" s="67" t="s">
        <v>5023</v>
      </c>
      <c r="I74" s="121"/>
      <c r="J74" s="121"/>
      <c r="K74" s="121"/>
      <c r="L74" s="121"/>
      <c r="M74" s="121"/>
    </row>
    <row r="75" spans="1:13" ht="15" customHeight="1">
      <c r="A75" s="66">
        <v>76</v>
      </c>
      <c r="B75" s="66" t="s">
        <v>5024</v>
      </c>
      <c r="C75" s="67" t="s">
        <v>5025</v>
      </c>
      <c r="D75" s="67"/>
      <c r="E75" s="20">
        <v>9000504436</v>
      </c>
      <c r="F75" s="20"/>
      <c r="G75" s="131" t="s">
        <v>5026</v>
      </c>
      <c r="H75" s="67" t="s">
        <v>4755</v>
      </c>
      <c r="I75" s="121"/>
      <c r="J75" s="121"/>
      <c r="K75" s="121"/>
      <c r="L75" s="121"/>
      <c r="M75" s="121"/>
    </row>
    <row r="76" spans="1:13" ht="15" customHeight="1">
      <c r="A76" s="66">
        <v>77</v>
      </c>
      <c r="B76" s="66" t="s">
        <v>5027</v>
      </c>
      <c r="C76" s="67" t="s">
        <v>5028</v>
      </c>
      <c r="D76" s="67" t="s">
        <v>5029</v>
      </c>
      <c r="E76" s="20">
        <v>7095353959</v>
      </c>
      <c r="F76" s="20">
        <v>8500723925</v>
      </c>
      <c r="G76" s="67" t="s">
        <v>5030</v>
      </c>
      <c r="H76" s="67" t="s">
        <v>4760</v>
      </c>
      <c r="I76" s="121"/>
      <c r="J76" s="121"/>
      <c r="K76" s="121"/>
      <c r="L76" s="121"/>
      <c r="M76" s="121"/>
    </row>
    <row r="77" spans="1:13" ht="15" customHeight="1">
      <c r="A77" s="66">
        <v>78</v>
      </c>
      <c r="B77" s="66" t="s">
        <v>5031</v>
      </c>
      <c r="C77" s="67" t="s">
        <v>5032</v>
      </c>
      <c r="D77" s="67" t="s">
        <v>5033</v>
      </c>
      <c r="E77" s="20">
        <v>7702757754</v>
      </c>
      <c r="F77" s="20">
        <v>9849771161</v>
      </c>
      <c r="G77" s="67" t="s">
        <v>5034</v>
      </c>
      <c r="H77" s="67" t="s">
        <v>4755</v>
      </c>
      <c r="I77" s="121"/>
      <c r="J77" s="121"/>
      <c r="K77" s="121"/>
      <c r="L77" s="121"/>
      <c r="M77" s="121"/>
    </row>
    <row r="78" spans="1:13" ht="15" customHeight="1">
      <c r="A78" s="66">
        <v>79</v>
      </c>
      <c r="B78" s="66" t="s">
        <v>5035</v>
      </c>
      <c r="C78" s="67" t="s">
        <v>5036</v>
      </c>
      <c r="D78" s="67" t="s">
        <v>5037</v>
      </c>
      <c r="E78" s="20">
        <v>9010071143</v>
      </c>
      <c r="F78" s="20">
        <v>9441213042</v>
      </c>
      <c r="G78" s="67" t="s">
        <v>5038</v>
      </c>
      <c r="H78" s="67" t="s">
        <v>4836</v>
      </c>
      <c r="I78" s="121"/>
      <c r="J78" s="121"/>
      <c r="K78" s="121"/>
      <c r="L78" s="121"/>
      <c r="M78" s="121"/>
    </row>
    <row r="79" spans="1:13" ht="15" customHeight="1">
      <c r="A79" s="66">
        <v>80</v>
      </c>
      <c r="B79" s="66" t="s">
        <v>5039</v>
      </c>
      <c r="C79" s="67" t="s">
        <v>5040</v>
      </c>
      <c r="D79" s="67" t="s">
        <v>5041</v>
      </c>
      <c r="E79" s="20">
        <v>9618279493</v>
      </c>
      <c r="F79" s="128">
        <v>9030795647</v>
      </c>
      <c r="G79" s="131" t="s">
        <v>5042</v>
      </c>
      <c r="H79" s="67" t="s">
        <v>4836</v>
      </c>
      <c r="I79" s="121"/>
      <c r="J79" s="121"/>
      <c r="K79" s="121" t="s">
        <v>2768</v>
      </c>
      <c r="L79" s="126" t="s">
        <v>4986</v>
      </c>
      <c r="M79" s="121"/>
    </row>
    <row r="80" spans="1:13" ht="15" customHeight="1">
      <c r="A80" s="66">
        <v>81</v>
      </c>
      <c r="B80" s="66" t="s">
        <v>5043</v>
      </c>
      <c r="C80" s="67" t="s">
        <v>5044</v>
      </c>
      <c r="D80" s="67" t="s">
        <v>5045</v>
      </c>
      <c r="E80" s="20">
        <v>9966465489</v>
      </c>
      <c r="F80" s="20">
        <v>9885527598</v>
      </c>
      <c r="G80" s="123" t="s">
        <v>5046</v>
      </c>
      <c r="H80" s="67" t="s">
        <v>5047</v>
      </c>
      <c r="I80" s="121"/>
      <c r="J80" s="121"/>
      <c r="K80" s="121"/>
      <c r="L80" s="121"/>
      <c r="M80" s="121"/>
    </row>
    <row r="81" spans="1:13" ht="15" customHeight="1">
      <c r="A81" s="66">
        <v>82</v>
      </c>
      <c r="B81" s="66" t="s">
        <v>5048</v>
      </c>
      <c r="C81" s="67" t="s">
        <v>5049</v>
      </c>
      <c r="D81" s="67" t="s">
        <v>5050</v>
      </c>
      <c r="E81" s="20">
        <v>9703124864</v>
      </c>
      <c r="F81" s="20">
        <v>9448520881</v>
      </c>
      <c r="G81" s="67" t="s">
        <v>5051</v>
      </c>
      <c r="H81" s="67" t="s">
        <v>3331</v>
      </c>
      <c r="I81" s="121"/>
      <c r="J81" s="121"/>
      <c r="K81" s="121"/>
      <c r="L81" s="121"/>
      <c r="M81" s="121"/>
    </row>
    <row r="82" spans="1:13" ht="15" customHeight="1">
      <c r="A82" s="66">
        <v>83</v>
      </c>
      <c r="B82" s="66" t="s">
        <v>5052</v>
      </c>
      <c r="C82" s="67" t="s">
        <v>5053</v>
      </c>
      <c r="D82" s="67" t="s">
        <v>5054</v>
      </c>
      <c r="E82" s="20">
        <v>7386166777</v>
      </c>
      <c r="F82" s="20">
        <v>9640255699</v>
      </c>
      <c r="G82" s="67" t="s">
        <v>5055</v>
      </c>
      <c r="H82" s="67" t="s">
        <v>4773</v>
      </c>
      <c r="I82" s="121"/>
      <c r="J82" s="121"/>
      <c r="K82" s="121"/>
      <c r="L82" s="121"/>
      <c r="M82" s="121"/>
    </row>
    <row r="83" spans="1:13" ht="15" customHeight="1">
      <c r="A83" s="66">
        <v>84</v>
      </c>
      <c r="B83" s="66" t="s">
        <v>5056</v>
      </c>
      <c r="C83" s="67" t="s">
        <v>5057</v>
      </c>
      <c r="D83" s="67" t="s">
        <v>5058</v>
      </c>
      <c r="E83" s="20">
        <v>9985660337</v>
      </c>
      <c r="F83" s="20">
        <v>8143476026</v>
      </c>
      <c r="G83" s="131" t="s">
        <v>5059</v>
      </c>
      <c r="H83" s="67" t="s">
        <v>4760</v>
      </c>
      <c r="I83" s="121"/>
      <c r="J83" s="121"/>
      <c r="K83" s="121"/>
      <c r="L83" s="121"/>
      <c r="M83" s="121"/>
    </row>
    <row r="84" spans="1:13" ht="15" customHeight="1">
      <c r="A84" s="66">
        <v>85</v>
      </c>
      <c r="B84" s="66" t="s">
        <v>5060</v>
      </c>
      <c r="C84" s="67" t="s">
        <v>5061</v>
      </c>
      <c r="D84" s="67" t="s">
        <v>5062</v>
      </c>
      <c r="E84" s="20">
        <v>9676756106</v>
      </c>
      <c r="F84" s="20">
        <v>9948500588</v>
      </c>
      <c r="G84" s="67" t="s">
        <v>5063</v>
      </c>
      <c r="H84" s="67" t="s">
        <v>4773</v>
      </c>
      <c r="I84" s="121"/>
      <c r="J84" s="121"/>
      <c r="K84" s="121"/>
      <c r="L84" s="121"/>
      <c r="M84" s="121"/>
    </row>
    <row r="85" spans="1:13" ht="15" customHeight="1">
      <c r="A85" s="66">
        <v>86</v>
      </c>
      <c r="B85" s="66" t="s">
        <v>5064</v>
      </c>
      <c r="C85" s="67" t="s">
        <v>5065</v>
      </c>
      <c r="D85" s="67" t="s">
        <v>5066</v>
      </c>
      <c r="E85" s="20">
        <v>8500693818</v>
      </c>
      <c r="F85" s="20">
        <v>8179438255</v>
      </c>
      <c r="G85" s="67" t="s">
        <v>5067</v>
      </c>
      <c r="H85" s="67"/>
      <c r="I85" s="121"/>
      <c r="J85" s="121"/>
      <c r="K85" s="121" t="s">
        <v>5068</v>
      </c>
      <c r="L85" s="121" t="s">
        <v>2874</v>
      </c>
      <c r="M85" s="121"/>
    </row>
    <row r="86" spans="1:13" ht="15" customHeight="1">
      <c r="A86" s="66">
        <v>87</v>
      </c>
      <c r="B86" s="66" t="s">
        <v>5069</v>
      </c>
      <c r="C86" s="67" t="s">
        <v>5070</v>
      </c>
      <c r="D86" s="67" t="s">
        <v>5071</v>
      </c>
      <c r="E86" s="20">
        <v>8333055936</v>
      </c>
      <c r="F86" s="20">
        <v>9490762073</v>
      </c>
      <c r="G86" s="134" t="s">
        <v>5072</v>
      </c>
      <c r="H86" s="67" t="s">
        <v>4773</v>
      </c>
      <c r="I86" s="121"/>
      <c r="J86" s="121"/>
      <c r="K86" s="121"/>
      <c r="L86" s="121"/>
      <c r="M86" s="121"/>
    </row>
    <row r="87" spans="1:13" ht="15" customHeight="1">
      <c r="A87" s="66">
        <v>88</v>
      </c>
      <c r="B87" s="66" t="s">
        <v>5073</v>
      </c>
      <c r="C87" s="67" t="s">
        <v>5074</v>
      </c>
      <c r="D87" s="67" t="s">
        <v>5075</v>
      </c>
      <c r="E87" s="20">
        <v>7981214970</v>
      </c>
      <c r="F87" s="20">
        <v>9491885498</v>
      </c>
      <c r="G87" s="131" t="s">
        <v>5076</v>
      </c>
      <c r="H87" s="67" t="s">
        <v>3331</v>
      </c>
      <c r="I87" s="121"/>
      <c r="J87" s="121"/>
      <c r="K87" s="121"/>
      <c r="L87" s="121"/>
      <c r="M87" s="121"/>
    </row>
    <row r="88" spans="1:13" ht="15" customHeight="1">
      <c r="A88" s="66">
        <v>89</v>
      </c>
      <c r="B88" s="66" t="s">
        <v>5077</v>
      </c>
      <c r="C88" s="67" t="s">
        <v>5078</v>
      </c>
      <c r="D88" s="135" t="s">
        <v>5079</v>
      </c>
      <c r="E88" s="20">
        <v>9705507408</v>
      </c>
      <c r="F88" s="136">
        <v>9848732670</v>
      </c>
      <c r="G88" s="135" t="s">
        <v>5080</v>
      </c>
      <c r="H88" s="67" t="s">
        <v>4723</v>
      </c>
      <c r="I88" s="121"/>
      <c r="J88" s="121"/>
      <c r="K88" s="121"/>
      <c r="L88" s="121"/>
      <c r="M88" s="121"/>
    </row>
    <row r="89" spans="1:13" ht="15" customHeight="1">
      <c r="A89" s="66">
        <v>90</v>
      </c>
      <c r="B89" s="66" t="s">
        <v>5081</v>
      </c>
      <c r="C89" s="67" t="s">
        <v>5082</v>
      </c>
      <c r="D89" s="67" t="s">
        <v>5083</v>
      </c>
      <c r="E89" s="20">
        <v>9885520733</v>
      </c>
      <c r="F89" s="20">
        <v>9885472215</v>
      </c>
      <c r="G89" s="67" t="s">
        <v>5084</v>
      </c>
      <c r="H89" s="67" t="s">
        <v>3331</v>
      </c>
      <c r="I89" s="121"/>
      <c r="J89" s="121"/>
      <c r="K89" s="121"/>
      <c r="L89" s="121"/>
      <c r="M89" s="121"/>
    </row>
    <row r="90" spans="1:13" ht="15" customHeight="1">
      <c r="A90" s="66">
        <v>91</v>
      </c>
      <c r="B90" s="66" t="s">
        <v>5085</v>
      </c>
      <c r="C90" s="67" t="s">
        <v>5086</v>
      </c>
      <c r="D90" s="67" t="s">
        <v>5087</v>
      </c>
      <c r="E90" s="20">
        <v>9866479973</v>
      </c>
      <c r="F90" s="20">
        <v>9000019718</v>
      </c>
      <c r="G90" s="123" t="s">
        <v>5088</v>
      </c>
      <c r="H90" s="67"/>
      <c r="I90" s="121"/>
      <c r="J90" s="121" t="s">
        <v>5089</v>
      </c>
      <c r="K90" s="121" t="s">
        <v>5090</v>
      </c>
      <c r="L90" s="121" t="s">
        <v>5091</v>
      </c>
      <c r="M90" s="121"/>
    </row>
    <row r="91" spans="1:13" ht="15" customHeight="1">
      <c r="A91" s="66">
        <v>92</v>
      </c>
      <c r="B91" s="66" t="s">
        <v>5092</v>
      </c>
      <c r="C91" s="67" t="s">
        <v>5093</v>
      </c>
      <c r="D91" s="67" t="s">
        <v>5094</v>
      </c>
      <c r="E91" s="20">
        <v>9866530666</v>
      </c>
      <c r="F91" s="20">
        <v>9908475557</v>
      </c>
      <c r="G91" s="67" t="s">
        <v>5095</v>
      </c>
      <c r="H91" s="67" t="s">
        <v>3331</v>
      </c>
      <c r="I91" s="121"/>
      <c r="J91" s="121"/>
      <c r="K91" s="121"/>
      <c r="L91" s="121"/>
      <c r="M91" s="121"/>
    </row>
    <row r="92" spans="1:13" ht="15" customHeight="1">
      <c r="A92" s="66">
        <v>93</v>
      </c>
      <c r="B92" s="66" t="s">
        <v>5096</v>
      </c>
      <c r="C92" s="67" t="s">
        <v>5097</v>
      </c>
      <c r="D92" s="67" t="s">
        <v>5098</v>
      </c>
      <c r="E92" s="20">
        <v>9866651533</v>
      </c>
      <c r="F92" s="20">
        <v>9849426566</v>
      </c>
      <c r="G92" s="67" t="s">
        <v>5099</v>
      </c>
      <c r="H92" s="67" t="s">
        <v>4773</v>
      </c>
      <c r="I92" s="121"/>
      <c r="J92" s="121"/>
      <c r="K92" s="121"/>
      <c r="L92" s="121"/>
      <c r="M92" s="121"/>
    </row>
    <row r="93" spans="1:13" ht="15" customHeight="1">
      <c r="A93" s="66">
        <v>94</v>
      </c>
      <c r="B93" s="66" t="s">
        <v>5100</v>
      </c>
      <c r="C93" s="67" t="s">
        <v>5101</v>
      </c>
      <c r="D93" s="67" t="s">
        <v>5102</v>
      </c>
      <c r="E93" s="20">
        <v>9640336659</v>
      </c>
      <c r="F93" s="20">
        <v>7893546636</v>
      </c>
      <c r="G93" s="67" t="s">
        <v>5103</v>
      </c>
      <c r="H93" s="67" t="s">
        <v>4773</v>
      </c>
      <c r="I93" s="121"/>
      <c r="J93" s="121"/>
      <c r="K93" s="121"/>
      <c r="L93" s="121"/>
      <c r="M93" s="121"/>
    </row>
    <row r="94" spans="1:13" ht="15" customHeight="1">
      <c r="A94" s="66">
        <v>95</v>
      </c>
      <c r="B94" s="66" t="s">
        <v>5104</v>
      </c>
      <c r="C94" s="67" t="s">
        <v>5105</v>
      </c>
      <c r="D94" s="67" t="s">
        <v>5106</v>
      </c>
      <c r="E94" s="20">
        <v>9642267761</v>
      </c>
      <c r="F94" s="20">
        <v>8179140360</v>
      </c>
      <c r="G94" s="131" t="s">
        <v>5107</v>
      </c>
      <c r="H94" s="67" t="s">
        <v>5108</v>
      </c>
      <c r="I94" s="121"/>
      <c r="J94" s="121"/>
      <c r="K94" s="121"/>
      <c r="L94" s="121"/>
      <c r="M94" s="121"/>
    </row>
    <row r="95" spans="1:13" ht="15" customHeight="1">
      <c r="A95" s="66">
        <v>96</v>
      </c>
      <c r="B95" s="66" t="s">
        <v>5109</v>
      </c>
      <c r="C95" s="67" t="s">
        <v>5110</v>
      </c>
      <c r="D95" s="67" t="s">
        <v>5111</v>
      </c>
      <c r="E95" s="20">
        <v>8885252489</v>
      </c>
      <c r="F95" s="20">
        <v>9959954747</v>
      </c>
      <c r="G95" s="67" t="s">
        <v>5112</v>
      </c>
      <c r="H95" s="67" t="s">
        <v>4836</v>
      </c>
      <c r="I95" s="121" t="s">
        <v>5113</v>
      </c>
      <c r="J95" s="121" t="s">
        <v>4966</v>
      </c>
      <c r="K95" s="121"/>
      <c r="L95" s="121"/>
      <c r="M95" s="121"/>
    </row>
    <row r="96" spans="1:13" ht="15" customHeight="1">
      <c r="A96" s="66">
        <v>97</v>
      </c>
      <c r="B96" s="66" t="s">
        <v>5114</v>
      </c>
      <c r="C96" s="67" t="s">
        <v>5115</v>
      </c>
      <c r="D96" s="67" t="s">
        <v>5116</v>
      </c>
      <c r="E96" s="20">
        <v>8179618111</v>
      </c>
      <c r="F96" s="20"/>
      <c r="G96" s="123" t="s">
        <v>5117</v>
      </c>
      <c r="H96" s="67" t="s">
        <v>5118</v>
      </c>
      <c r="I96" s="121"/>
      <c r="J96" s="121"/>
      <c r="K96" s="121"/>
      <c r="L96" s="121"/>
      <c r="M96" s="121"/>
    </row>
    <row r="97" spans="1:13" ht="15" customHeight="1">
      <c r="A97" s="66">
        <v>98</v>
      </c>
      <c r="B97" s="66" t="s">
        <v>5119</v>
      </c>
      <c r="C97" s="67" t="s">
        <v>5120</v>
      </c>
      <c r="D97" s="135" t="s">
        <v>5121</v>
      </c>
      <c r="E97" s="136">
        <v>9246731150</v>
      </c>
      <c r="F97" s="136">
        <v>924648193</v>
      </c>
      <c r="G97" s="135" t="s">
        <v>5122</v>
      </c>
      <c r="H97" s="135" t="s">
        <v>4755</v>
      </c>
      <c r="I97" s="121"/>
      <c r="J97" s="121"/>
      <c r="K97" s="121"/>
      <c r="L97" s="121"/>
      <c r="M97" s="121"/>
    </row>
    <row r="98" spans="1:13" ht="15" customHeight="1">
      <c r="A98" s="66">
        <v>99</v>
      </c>
      <c r="B98" s="66" t="s">
        <v>5123</v>
      </c>
      <c r="C98" s="67" t="s">
        <v>5124</v>
      </c>
      <c r="D98" s="67"/>
      <c r="E98" s="20"/>
      <c r="F98" s="20"/>
      <c r="G98" s="67"/>
      <c r="H98" s="67"/>
      <c r="I98" s="121"/>
      <c r="J98" s="121"/>
      <c r="K98" s="121"/>
      <c r="L98" s="121"/>
      <c r="M98" s="121"/>
    </row>
    <row r="99" spans="1:13" ht="15" customHeight="1">
      <c r="A99" s="66">
        <v>100</v>
      </c>
      <c r="B99" s="66" t="s">
        <v>5125</v>
      </c>
      <c r="C99" s="67" t="s">
        <v>5126</v>
      </c>
      <c r="D99" s="67" t="s">
        <v>5127</v>
      </c>
      <c r="E99" s="20">
        <v>9493733358</v>
      </c>
      <c r="F99" s="20">
        <v>9441943156</v>
      </c>
      <c r="G99" s="67" t="s">
        <v>5128</v>
      </c>
      <c r="H99" s="67" t="s">
        <v>4836</v>
      </c>
      <c r="I99" s="121"/>
      <c r="J99" s="121"/>
      <c r="K99" s="121"/>
      <c r="L99" s="121"/>
      <c r="M99" s="121"/>
    </row>
    <row r="100" spans="1:13" ht="15" customHeight="1">
      <c r="A100" s="66">
        <v>101</v>
      </c>
      <c r="B100" s="66" t="s">
        <v>5129</v>
      </c>
      <c r="C100" s="67" t="s">
        <v>5130</v>
      </c>
      <c r="D100" s="67"/>
      <c r="E100" s="20"/>
      <c r="F100" s="20"/>
      <c r="G100" s="67"/>
      <c r="H100" s="67"/>
      <c r="I100" s="121"/>
      <c r="J100" s="121"/>
      <c r="K100" s="121"/>
      <c r="L100" s="121"/>
      <c r="M100" s="121"/>
    </row>
    <row r="101" spans="1:13" ht="15" customHeight="1">
      <c r="A101" s="66">
        <v>102</v>
      </c>
      <c r="B101" s="66" t="s">
        <v>5131</v>
      </c>
      <c r="C101" s="67" t="s">
        <v>5132</v>
      </c>
      <c r="D101" s="67" t="s">
        <v>5133</v>
      </c>
      <c r="E101" s="20">
        <v>9908151610</v>
      </c>
      <c r="F101" s="20">
        <v>9553757697</v>
      </c>
      <c r="G101" s="67" t="s">
        <v>5134</v>
      </c>
      <c r="H101" s="67" t="s">
        <v>4773</v>
      </c>
      <c r="I101" s="121"/>
      <c r="J101" s="121"/>
      <c r="K101" s="121"/>
      <c r="L101" s="121"/>
      <c r="M101" s="121"/>
    </row>
    <row r="102" spans="1:13" ht="15" customHeight="1">
      <c r="A102" s="66">
        <v>103</v>
      </c>
      <c r="B102" s="66" t="s">
        <v>5135</v>
      </c>
      <c r="C102" s="67" t="s">
        <v>5136</v>
      </c>
      <c r="D102" s="67" t="s">
        <v>5137</v>
      </c>
      <c r="E102" s="20">
        <v>8897910208</v>
      </c>
      <c r="F102" s="20">
        <v>9949711923</v>
      </c>
      <c r="G102" s="67" t="s">
        <v>5138</v>
      </c>
      <c r="H102" s="67" t="s">
        <v>3331</v>
      </c>
      <c r="I102" s="121"/>
      <c r="J102" s="121"/>
      <c r="K102" s="121"/>
      <c r="L102" s="121"/>
      <c r="M102" s="121"/>
    </row>
    <row r="103" spans="1:13" ht="15" customHeight="1">
      <c r="A103" s="66">
        <v>104</v>
      </c>
      <c r="B103" s="66" t="s">
        <v>5139</v>
      </c>
      <c r="C103" s="67" t="s">
        <v>5140</v>
      </c>
      <c r="D103" s="67" t="s">
        <v>5141</v>
      </c>
      <c r="E103" s="20">
        <v>8121211845</v>
      </c>
      <c r="F103" s="20">
        <v>8121007020</v>
      </c>
      <c r="G103" s="67" t="s">
        <v>5142</v>
      </c>
      <c r="H103" s="67" t="s">
        <v>4723</v>
      </c>
      <c r="I103" s="121"/>
      <c r="J103" s="121"/>
      <c r="K103" s="121"/>
      <c r="L103" s="121"/>
      <c r="M103" s="121"/>
    </row>
    <row r="104" spans="1:13" ht="15" customHeight="1">
      <c r="A104" s="66">
        <v>105</v>
      </c>
      <c r="B104" s="66" t="s">
        <v>5143</v>
      </c>
      <c r="C104" s="67" t="s">
        <v>5144</v>
      </c>
      <c r="D104" s="135" t="s">
        <v>5145</v>
      </c>
      <c r="E104" s="20">
        <v>7287028525</v>
      </c>
      <c r="F104" s="136">
        <v>9490934701</v>
      </c>
      <c r="G104" s="67" t="s">
        <v>5146</v>
      </c>
      <c r="H104" s="67" t="s">
        <v>5147</v>
      </c>
      <c r="I104" s="121"/>
      <c r="J104" s="121"/>
      <c r="K104" s="121"/>
      <c r="L104" s="121"/>
      <c r="M104" s="121"/>
    </row>
    <row r="105" spans="1:13" ht="15" customHeight="1">
      <c r="A105" s="66">
        <v>106</v>
      </c>
      <c r="B105" s="66" t="s">
        <v>5148</v>
      </c>
      <c r="C105" s="67" t="s">
        <v>5149</v>
      </c>
      <c r="D105" s="67" t="s">
        <v>4894</v>
      </c>
      <c r="E105" s="20">
        <v>9603175309</v>
      </c>
      <c r="F105" s="20">
        <v>9966454598</v>
      </c>
      <c r="G105" s="67" t="s">
        <v>5150</v>
      </c>
      <c r="H105" s="67" t="s">
        <v>3331</v>
      </c>
      <c r="I105" s="121"/>
      <c r="J105" s="121"/>
      <c r="K105" s="121"/>
      <c r="L105" s="121"/>
      <c r="M105" s="121"/>
    </row>
    <row r="106" spans="1:13" ht="15" customHeight="1">
      <c r="A106" s="66">
        <v>107</v>
      </c>
      <c r="B106" s="66" t="s">
        <v>5151</v>
      </c>
      <c r="C106" s="67" t="s">
        <v>5152</v>
      </c>
      <c r="D106" s="67" t="s">
        <v>5153</v>
      </c>
      <c r="E106" s="20">
        <v>9441181357</v>
      </c>
      <c r="F106" s="20">
        <v>9885152369</v>
      </c>
      <c r="G106" s="131" t="s">
        <v>5154</v>
      </c>
      <c r="H106" s="67" t="s">
        <v>4836</v>
      </c>
      <c r="I106" s="121"/>
      <c r="J106" s="121"/>
      <c r="K106" s="121"/>
      <c r="L106" s="121"/>
      <c r="M106" s="121"/>
    </row>
    <row r="107" spans="1:13" ht="15" customHeight="1">
      <c r="A107" s="66">
        <v>108</v>
      </c>
      <c r="B107" s="66" t="s">
        <v>5155</v>
      </c>
      <c r="C107" s="67" t="s">
        <v>5156</v>
      </c>
      <c r="D107" s="67" t="s">
        <v>5157</v>
      </c>
      <c r="E107" s="20">
        <v>9618343250</v>
      </c>
      <c r="F107" s="20">
        <v>9502620369</v>
      </c>
      <c r="G107" s="131" t="s">
        <v>5158</v>
      </c>
      <c r="H107" s="67" t="s">
        <v>4760</v>
      </c>
      <c r="I107" s="121"/>
      <c r="J107" s="121"/>
      <c r="K107" s="121"/>
      <c r="L107" s="121"/>
      <c r="M107" s="121"/>
    </row>
    <row r="108" spans="1:13" ht="15" customHeight="1">
      <c r="A108" s="66">
        <v>109</v>
      </c>
      <c r="B108" s="66" t="s">
        <v>5159</v>
      </c>
      <c r="C108" s="67" t="s">
        <v>5160</v>
      </c>
      <c r="D108" s="67" t="s">
        <v>5161</v>
      </c>
      <c r="E108" s="20">
        <v>770269606</v>
      </c>
      <c r="F108" s="20">
        <v>9866708171</v>
      </c>
      <c r="G108" s="67" t="s">
        <v>5162</v>
      </c>
      <c r="H108" s="67" t="s">
        <v>5163</v>
      </c>
      <c r="I108" s="130"/>
      <c r="J108" s="121"/>
      <c r="K108" s="121"/>
      <c r="L108" s="121" t="s">
        <v>5164</v>
      </c>
      <c r="M108" s="121"/>
    </row>
    <row r="109" spans="1:13" ht="15" customHeight="1">
      <c r="A109" s="66">
        <v>110</v>
      </c>
      <c r="B109" s="66" t="s">
        <v>5165</v>
      </c>
      <c r="C109" s="67" t="s">
        <v>5166</v>
      </c>
      <c r="D109" s="67" t="s">
        <v>5167</v>
      </c>
      <c r="E109" s="20">
        <v>8790495556</v>
      </c>
      <c r="F109" s="20">
        <v>9440627444</v>
      </c>
      <c r="G109" s="67" t="s">
        <v>5168</v>
      </c>
      <c r="H109" s="67" t="s">
        <v>4836</v>
      </c>
      <c r="I109" s="121" t="s">
        <v>5169</v>
      </c>
      <c r="J109" s="121"/>
      <c r="K109" s="121"/>
      <c r="L109" s="121"/>
      <c r="M109" s="121"/>
    </row>
    <row r="110" spans="1:13" ht="15" customHeight="1">
      <c r="A110" s="66">
        <v>111</v>
      </c>
      <c r="B110" s="66" t="s">
        <v>5170</v>
      </c>
      <c r="C110" s="67" t="s">
        <v>5171</v>
      </c>
      <c r="D110" s="67" t="s">
        <v>5172</v>
      </c>
      <c r="E110" s="20">
        <v>9666985312</v>
      </c>
      <c r="F110" s="20">
        <v>9441678735</v>
      </c>
      <c r="G110" s="67" t="s">
        <v>5173</v>
      </c>
      <c r="H110" s="67" t="s">
        <v>5174</v>
      </c>
      <c r="I110" s="126" t="s">
        <v>5175</v>
      </c>
      <c r="J110" s="121"/>
      <c r="K110" s="121"/>
      <c r="L110" s="121"/>
      <c r="M110" s="121"/>
    </row>
    <row r="111" spans="1:13" ht="15" customHeight="1">
      <c r="A111" s="66">
        <v>112</v>
      </c>
      <c r="B111" s="66" t="s">
        <v>5176</v>
      </c>
      <c r="C111" s="67" t="s">
        <v>5177</v>
      </c>
      <c r="D111" s="67"/>
      <c r="E111" s="20">
        <v>9573081166</v>
      </c>
      <c r="F111" s="20">
        <v>9966003456</v>
      </c>
      <c r="G111" s="67"/>
      <c r="H111" s="67"/>
      <c r="I111" s="121"/>
      <c r="J111" s="121"/>
      <c r="K111" s="121"/>
      <c r="L111" s="121"/>
      <c r="M111" s="121"/>
    </row>
    <row r="112" spans="1:13" ht="15" customHeight="1">
      <c r="A112" s="66">
        <v>113</v>
      </c>
      <c r="B112" s="66" t="s">
        <v>5178</v>
      </c>
      <c r="C112" s="67" t="s">
        <v>5179</v>
      </c>
      <c r="D112" s="67" t="s">
        <v>5180</v>
      </c>
      <c r="E112" s="20">
        <v>9441057122</v>
      </c>
      <c r="F112" s="20">
        <v>9440157122</v>
      </c>
      <c r="G112" s="67" t="s">
        <v>5181</v>
      </c>
      <c r="H112" s="67" t="s">
        <v>5182</v>
      </c>
      <c r="I112" s="121" t="s">
        <v>5183</v>
      </c>
      <c r="J112" s="121" t="s">
        <v>5184</v>
      </c>
      <c r="K112" s="121"/>
      <c r="L112" s="121"/>
      <c r="M112" s="121"/>
    </row>
    <row r="113" spans="1:13" ht="15" customHeight="1">
      <c r="A113" s="66">
        <v>114</v>
      </c>
      <c r="B113" s="66" t="s">
        <v>5185</v>
      </c>
      <c r="C113" s="67" t="s">
        <v>5186</v>
      </c>
      <c r="D113" s="67" t="s">
        <v>5187</v>
      </c>
      <c r="E113" s="20">
        <v>9866540563</v>
      </c>
      <c r="F113" s="20">
        <v>9849481500</v>
      </c>
      <c r="G113" s="67" t="s">
        <v>5188</v>
      </c>
      <c r="H113" s="67" t="s">
        <v>5189</v>
      </c>
      <c r="I113" s="121" t="s">
        <v>3630</v>
      </c>
      <c r="J113" s="121"/>
      <c r="K113" s="121" t="s">
        <v>5190</v>
      </c>
      <c r="L113" s="121"/>
      <c r="M113" s="121"/>
    </row>
    <row r="114" spans="1:13" ht="15" customHeight="1">
      <c r="A114" s="66">
        <v>115</v>
      </c>
      <c r="B114" s="66" t="s">
        <v>5191</v>
      </c>
      <c r="C114" s="67" t="s">
        <v>5192</v>
      </c>
      <c r="D114" s="67" t="s">
        <v>5193</v>
      </c>
      <c r="E114" s="20">
        <v>9490598009</v>
      </c>
      <c r="F114" s="20">
        <v>9949719288</v>
      </c>
      <c r="G114" s="67" t="s">
        <v>5194</v>
      </c>
      <c r="H114" s="67" t="s">
        <v>4836</v>
      </c>
      <c r="I114" s="121" t="s">
        <v>5195</v>
      </c>
      <c r="J114" s="121"/>
      <c r="K114" s="121"/>
      <c r="L114" s="121"/>
      <c r="M114" s="121"/>
    </row>
    <row r="115" spans="1:13" ht="15" customHeight="1">
      <c r="A115" s="66">
        <v>116</v>
      </c>
      <c r="B115" s="66" t="s">
        <v>5196</v>
      </c>
      <c r="C115" s="67" t="s">
        <v>5197</v>
      </c>
      <c r="D115" s="67" t="s">
        <v>5198</v>
      </c>
      <c r="E115" s="20">
        <v>9390655610</v>
      </c>
      <c r="F115" s="20">
        <v>9290030007</v>
      </c>
      <c r="G115" s="67" t="s">
        <v>5199</v>
      </c>
      <c r="H115" s="67" t="s">
        <v>5200</v>
      </c>
      <c r="I115" s="121"/>
      <c r="J115" s="121"/>
      <c r="K115" s="121"/>
      <c r="L115" s="121"/>
      <c r="M115" s="121"/>
    </row>
    <row r="116" spans="1:13" ht="15" customHeight="1">
      <c r="A116" s="66">
        <v>117</v>
      </c>
      <c r="B116" s="66" t="s">
        <v>5201</v>
      </c>
      <c r="C116" s="67" t="s">
        <v>5202</v>
      </c>
      <c r="D116" s="67" t="s">
        <v>5203</v>
      </c>
      <c r="E116" s="20">
        <v>9052406919</v>
      </c>
      <c r="F116" s="20">
        <v>8297373534</v>
      </c>
      <c r="G116" s="67" t="s">
        <v>5204</v>
      </c>
      <c r="H116" s="67" t="s">
        <v>5205</v>
      </c>
      <c r="I116" s="121"/>
      <c r="J116" s="121"/>
      <c r="K116" s="121"/>
      <c r="L116" s="121"/>
      <c r="M116" s="121"/>
    </row>
    <row r="117" spans="1:13" ht="15" customHeight="1">
      <c r="A117" s="66">
        <v>118</v>
      </c>
      <c r="B117" s="66" t="s">
        <v>5206</v>
      </c>
      <c r="C117" s="67" t="s">
        <v>5207</v>
      </c>
      <c r="D117" s="67" t="s">
        <v>5208</v>
      </c>
      <c r="E117" s="20">
        <v>8466978010</v>
      </c>
      <c r="F117" s="20">
        <v>8790108010</v>
      </c>
      <c r="G117" s="131" t="s">
        <v>5209</v>
      </c>
      <c r="H117" s="67" t="s">
        <v>5210</v>
      </c>
      <c r="I117" s="121"/>
      <c r="J117" s="121"/>
      <c r="K117" s="121"/>
      <c r="L117" s="121"/>
      <c r="M117" s="121"/>
    </row>
    <row r="118" spans="1:13" ht="15" customHeight="1">
      <c r="A118" s="66">
        <v>119</v>
      </c>
      <c r="B118" s="66" t="s">
        <v>5211</v>
      </c>
      <c r="C118" s="67" t="s">
        <v>5212</v>
      </c>
      <c r="D118" s="67"/>
      <c r="E118" s="20"/>
      <c r="F118" s="20"/>
      <c r="G118" s="67"/>
      <c r="H118" s="67"/>
      <c r="I118" s="121"/>
      <c r="J118" s="121"/>
      <c r="K118" s="121"/>
      <c r="L118" s="121"/>
      <c r="M118" s="121"/>
    </row>
    <row r="119" spans="1:13" ht="15" customHeight="1">
      <c r="A119" s="66">
        <v>120</v>
      </c>
      <c r="B119" s="66" t="s">
        <v>5213</v>
      </c>
      <c r="C119" s="67" t="s">
        <v>5214</v>
      </c>
      <c r="D119" s="67" t="s">
        <v>5215</v>
      </c>
      <c r="E119" s="20">
        <v>7658921345</v>
      </c>
      <c r="F119" s="20">
        <v>9866255719</v>
      </c>
      <c r="G119" s="67" t="s">
        <v>5216</v>
      </c>
      <c r="H119" s="67" t="s">
        <v>4836</v>
      </c>
      <c r="I119" s="121" t="s">
        <v>5217</v>
      </c>
      <c r="J119" s="121"/>
      <c r="K119" s="121"/>
      <c r="L119" s="121"/>
      <c r="M119" s="121"/>
    </row>
    <row r="120" spans="1:13" ht="15" customHeight="1">
      <c r="A120" s="66">
        <v>121</v>
      </c>
      <c r="B120" s="66" t="s">
        <v>5218</v>
      </c>
      <c r="C120" s="67" t="s">
        <v>5219</v>
      </c>
      <c r="D120" s="67" t="s">
        <v>5220</v>
      </c>
      <c r="E120" s="20">
        <v>8096503408</v>
      </c>
      <c r="F120" s="20">
        <v>8105432255</v>
      </c>
      <c r="G120" s="67" t="s">
        <v>5221</v>
      </c>
      <c r="H120" s="137" t="s">
        <v>5222</v>
      </c>
      <c r="I120" s="121"/>
      <c r="J120" s="121"/>
      <c r="K120" s="121"/>
      <c r="L120" s="121"/>
      <c r="M120" s="121"/>
    </row>
    <row r="121" spans="1:13" ht="15" customHeight="1">
      <c r="A121" s="66">
        <v>122</v>
      </c>
      <c r="B121" s="66" t="s">
        <v>5223</v>
      </c>
      <c r="C121" s="67" t="s">
        <v>5224</v>
      </c>
      <c r="D121" s="67"/>
      <c r="E121" s="20"/>
      <c r="F121" s="20"/>
      <c r="G121" s="67"/>
      <c r="H121" s="67"/>
      <c r="I121" s="121"/>
      <c r="J121" s="121"/>
      <c r="K121" s="121"/>
      <c r="L121" s="121"/>
      <c r="M121" s="121"/>
    </row>
    <row r="122" spans="1:13" ht="15" customHeight="1">
      <c r="A122" s="66">
        <v>123</v>
      </c>
      <c r="B122" s="66" t="s">
        <v>5225</v>
      </c>
      <c r="C122" s="67" t="s">
        <v>5226</v>
      </c>
      <c r="D122" s="67" t="s">
        <v>5227</v>
      </c>
      <c r="E122" s="20">
        <v>7093966464</v>
      </c>
      <c r="F122" s="20">
        <v>9348129334</v>
      </c>
      <c r="G122" s="67" t="s">
        <v>5228</v>
      </c>
      <c r="H122" s="67" t="s">
        <v>4836</v>
      </c>
      <c r="I122" s="121" t="s">
        <v>5229</v>
      </c>
      <c r="J122" s="121"/>
      <c r="K122" s="121"/>
      <c r="L122" s="121"/>
      <c r="M122" s="121"/>
    </row>
    <row r="123" spans="1:13" ht="15" customHeight="1">
      <c r="A123" s="66">
        <v>124</v>
      </c>
      <c r="B123" s="66" t="s">
        <v>5230</v>
      </c>
      <c r="C123" s="67" t="s">
        <v>5231</v>
      </c>
      <c r="D123" s="67"/>
      <c r="E123" s="20"/>
      <c r="F123" s="20"/>
      <c r="G123" s="67"/>
      <c r="H123" s="67"/>
      <c r="I123" s="121"/>
      <c r="J123" s="121"/>
      <c r="K123" s="121"/>
      <c r="L123" s="121"/>
      <c r="M123" s="121"/>
    </row>
    <row r="124" spans="1:13" ht="15" customHeight="1">
      <c r="A124" s="66">
        <v>125</v>
      </c>
      <c r="B124" s="66" t="s">
        <v>5232</v>
      </c>
      <c r="C124" s="67" t="s">
        <v>5233</v>
      </c>
      <c r="D124" s="67" t="s">
        <v>5234</v>
      </c>
      <c r="E124" s="20">
        <v>8179565194</v>
      </c>
      <c r="F124" s="20">
        <v>9989305599</v>
      </c>
      <c r="G124" s="67" t="s">
        <v>5235</v>
      </c>
      <c r="H124" s="67" t="s">
        <v>5236</v>
      </c>
      <c r="I124" s="121"/>
      <c r="J124" s="121"/>
      <c r="K124" s="121"/>
      <c r="L124" s="121"/>
      <c r="M124" s="121"/>
    </row>
    <row r="125" spans="1:13" ht="15" customHeight="1">
      <c r="A125" s="66">
        <v>126</v>
      </c>
      <c r="B125" s="66" t="s">
        <v>5237</v>
      </c>
      <c r="C125" s="67" t="s">
        <v>5238</v>
      </c>
      <c r="D125" s="67" t="s">
        <v>5239</v>
      </c>
      <c r="E125" s="20">
        <v>8897255455</v>
      </c>
      <c r="F125" s="20">
        <v>9948570079</v>
      </c>
      <c r="G125" s="123" t="s">
        <v>5240</v>
      </c>
      <c r="H125" s="67" t="s">
        <v>4836</v>
      </c>
      <c r="I125" s="121"/>
      <c r="J125" s="121"/>
      <c r="K125" s="121"/>
      <c r="L125" s="121"/>
      <c r="M125" s="121"/>
    </row>
    <row r="126" spans="1:13" ht="15" customHeight="1">
      <c r="A126" s="66">
        <v>127</v>
      </c>
      <c r="B126" s="66" t="s">
        <v>5241</v>
      </c>
      <c r="C126" s="67" t="s">
        <v>5242</v>
      </c>
      <c r="D126" s="67"/>
      <c r="E126" s="20"/>
      <c r="F126" s="20"/>
      <c r="G126" s="67"/>
      <c r="H126" s="67"/>
      <c r="I126" s="121"/>
      <c r="J126" s="121"/>
      <c r="K126" s="121"/>
      <c r="L126" s="121"/>
      <c r="M126" s="121"/>
    </row>
    <row r="127" spans="1:13" ht="15" customHeight="1">
      <c r="A127" s="66">
        <v>128</v>
      </c>
      <c r="B127" s="66" t="s">
        <v>5243</v>
      </c>
      <c r="C127" s="67" t="s">
        <v>5244</v>
      </c>
      <c r="D127" s="67" t="s">
        <v>5245</v>
      </c>
      <c r="E127" s="20">
        <v>8125400390</v>
      </c>
      <c r="F127" s="20">
        <v>9032400390</v>
      </c>
      <c r="G127" s="67" t="s">
        <v>5246</v>
      </c>
      <c r="H127" s="67" t="s">
        <v>4765</v>
      </c>
      <c r="I127" s="121"/>
      <c r="J127" s="121"/>
      <c r="K127" s="121"/>
      <c r="L127" s="121"/>
      <c r="M127" s="121"/>
    </row>
    <row r="128" spans="1:13" ht="15" customHeight="1">
      <c r="A128" s="66">
        <v>129</v>
      </c>
      <c r="B128" s="66" t="s">
        <v>5247</v>
      </c>
      <c r="C128" s="67" t="s">
        <v>5248</v>
      </c>
      <c r="D128" s="67" t="s">
        <v>5249</v>
      </c>
      <c r="E128" s="20">
        <v>9493460884</v>
      </c>
      <c r="F128" s="20">
        <v>9494563642</v>
      </c>
      <c r="G128" s="67" t="s">
        <v>5250</v>
      </c>
      <c r="H128" s="67" t="s">
        <v>5251</v>
      </c>
      <c r="I128" s="121" t="s">
        <v>5252</v>
      </c>
      <c r="J128" s="121"/>
      <c r="K128" s="121"/>
      <c r="L128" s="121"/>
      <c r="M128" s="121"/>
    </row>
    <row r="129" spans="1:13" ht="15" customHeight="1">
      <c r="A129" s="66">
        <v>130</v>
      </c>
      <c r="B129" s="66" t="s">
        <v>5253</v>
      </c>
      <c r="C129" s="67" t="s">
        <v>5254</v>
      </c>
      <c r="D129" s="67"/>
      <c r="E129" s="20"/>
      <c r="F129" s="20"/>
      <c r="G129" s="67"/>
      <c r="H129" s="67"/>
      <c r="I129" s="121"/>
      <c r="J129" s="121"/>
      <c r="K129" s="121"/>
      <c r="L129" s="121"/>
      <c r="M129" s="121"/>
    </row>
    <row r="130" spans="1:13" ht="15" customHeight="1">
      <c r="A130" s="66">
        <v>131</v>
      </c>
      <c r="B130" s="66" t="s">
        <v>5255</v>
      </c>
      <c r="C130" s="67" t="s">
        <v>5256</v>
      </c>
      <c r="D130" s="67" t="s">
        <v>4956</v>
      </c>
      <c r="E130" s="20">
        <v>8500998500</v>
      </c>
      <c r="F130" s="20">
        <v>9494101755</v>
      </c>
      <c r="G130" s="67" t="s">
        <v>5257</v>
      </c>
      <c r="H130" s="67" t="s">
        <v>5258</v>
      </c>
      <c r="I130" s="121" t="s">
        <v>5259</v>
      </c>
      <c r="J130" s="121"/>
      <c r="K130" s="121"/>
      <c r="L130" s="121"/>
      <c r="M130" s="121"/>
    </row>
    <row r="131" spans="1:13" ht="15" customHeight="1">
      <c r="A131" s="66">
        <v>132</v>
      </c>
      <c r="B131" s="66" t="s">
        <v>5260</v>
      </c>
      <c r="C131" s="67" t="s">
        <v>5261</v>
      </c>
      <c r="D131" s="67"/>
      <c r="E131" s="20"/>
      <c r="F131" s="20"/>
      <c r="G131" s="67"/>
      <c r="H131" s="67"/>
      <c r="I131" s="121"/>
      <c r="J131" s="121"/>
      <c r="K131" s="121"/>
      <c r="L131" s="121"/>
      <c r="M131" s="121"/>
    </row>
    <row r="132" spans="1:13" ht="15" customHeight="1">
      <c r="A132" s="66">
        <v>133</v>
      </c>
      <c r="B132" s="66" t="s">
        <v>5262</v>
      </c>
      <c r="C132" s="67" t="s">
        <v>5263</v>
      </c>
      <c r="D132" s="67" t="s">
        <v>5264</v>
      </c>
      <c r="E132" s="20">
        <v>9703992976</v>
      </c>
      <c r="F132" s="20">
        <v>9963385509</v>
      </c>
      <c r="G132" s="67" t="s">
        <v>5265</v>
      </c>
      <c r="H132" s="67" t="s">
        <v>5266</v>
      </c>
      <c r="I132" s="121"/>
      <c r="J132" s="121"/>
      <c r="K132" s="121"/>
      <c r="L132" s="121"/>
      <c r="M132" s="121"/>
    </row>
    <row r="133" spans="1:13" ht="15" customHeight="1">
      <c r="A133" s="66">
        <v>134</v>
      </c>
      <c r="B133" s="66" t="s">
        <v>5267</v>
      </c>
      <c r="C133" s="67" t="s">
        <v>5268</v>
      </c>
      <c r="D133" s="67" t="s">
        <v>5269</v>
      </c>
      <c r="E133" s="20">
        <v>7093398192</v>
      </c>
      <c r="F133" s="20">
        <v>9989202113</v>
      </c>
      <c r="G133" s="67" t="s">
        <v>5270</v>
      </c>
      <c r="H133" s="67" t="s">
        <v>5271</v>
      </c>
      <c r="I133" s="121"/>
      <c r="J133" s="121"/>
      <c r="K133" s="121"/>
      <c r="L133" s="121"/>
      <c r="M133" s="121"/>
    </row>
    <row r="134" spans="1:13" ht="15" customHeight="1">
      <c r="A134" s="66">
        <v>135</v>
      </c>
      <c r="B134" s="66" t="s">
        <v>5272</v>
      </c>
      <c r="C134" s="67" t="s">
        <v>5273</v>
      </c>
      <c r="D134" s="67" t="s">
        <v>5274</v>
      </c>
      <c r="E134" s="20">
        <v>9494021244</v>
      </c>
      <c r="F134" s="20">
        <v>9440371623</v>
      </c>
      <c r="G134" s="67" t="s">
        <v>5275</v>
      </c>
      <c r="H134" s="67" t="s">
        <v>5271</v>
      </c>
      <c r="I134" s="121"/>
      <c r="J134" s="121"/>
      <c r="K134" s="121"/>
      <c r="L134" s="121"/>
      <c r="M134" s="121"/>
    </row>
    <row r="135" spans="1:13" ht="15" customHeight="1">
      <c r="A135" s="66">
        <v>136</v>
      </c>
      <c r="B135" s="66" t="s">
        <v>5276</v>
      </c>
      <c r="C135" s="67" t="s">
        <v>5277</v>
      </c>
      <c r="D135" s="67" t="s">
        <v>5278</v>
      </c>
      <c r="E135" s="20">
        <v>9550073008</v>
      </c>
      <c r="F135" s="20">
        <v>8374865939</v>
      </c>
      <c r="G135" s="131" t="s">
        <v>5279</v>
      </c>
      <c r="H135" s="67" t="s">
        <v>4723</v>
      </c>
      <c r="I135" s="121"/>
      <c r="J135" s="121"/>
      <c r="K135" s="121"/>
      <c r="L135" s="121"/>
      <c r="M135" s="121"/>
    </row>
    <row r="136" spans="1:13" ht="15" customHeight="1">
      <c r="A136" s="66">
        <v>137</v>
      </c>
      <c r="B136" s="66" t="s">
        <v>5280</v>
      </c>
      <c r="C136" s="67" t="s">
        <v>5281</v>
      </c>
      <c r="D136" s="67" t="s">
        <v>5282</v>
      </c>
      <c r="E136" s="20">
        <v>7032697952</v>
      </c>
      <c r="F136" s="20">
        <v>8985768513</v>
      </c>
      <c r="G136" s="67" t="s">
        <v>5283</v>
      </c>
      <c r="H136" s="67" t="s">
        <v>5271</v>
      </c>
      <c r="I136" s="121"/>
      <c r="J136" s="121"/>
      <c r="K136" s="121"/>
      <c r="L136" s="121"/>
      <c r="M136" s="121"/>
    </row>
    <row r="137" spans="1:13" ht="15" customHeight="1">
      <c r="A137" s="66">
        <v>138</v>
      </c>
      <c r="B137" s="66" t="s">
        <v>5284</v>
      </c>
      <c r="C137" s="67" t="s">
        <v>5285</v>
      </c>
      <c r="D137" s="67" t="s">
        <v>5286</v>
      </c>
      <c r="E137" s="20">
        <v>8341433199</v>
      </c>
      <c r="F137" s="20">
        <v>9866490403</v>
      </c>
      <c r="G137" s="67" t="s">
        <v>5287</v>
      </c>
      <c r="H137" s="67" t="s">
        <v>4836</v>
      </c>
      <c r="I137" s="121"/>
      <c r="J137" s="121"/>
      <c r="K137" s="121"/>
      <c r="L137" s="121"/>
      <c r="M137" s="121"/>
    </row>
    <row r="138" spans="1:13" ht="15" customHeight="1">
      <c r="A138" s="66">
        <v>139</v>
      </c>
      <c r="B138" s="66" t="s">
        <v>5288</v>
      </c>
      <c r="C138" s="67" t="s">
        <v>5289</v>
      </c>
      <c r="D138" s="67" t="s">
        <v>5290</v>
      </c>
      <c r="E138" s="20">
        <v>8333865044</v>
      </c>
      <c r="F138" s="20">
        <v>9492228791</v>
      </c>
      <c r="G138" s="67" t="s">
        <v>5291</v>
      </c>
      <c r="H138" s="67" t="s">
        <v>4836</v>
      </c>
      <c r="I138" s="121" t="s">
        <v>5292</v>
      </c>
      <c r="J138" s="121"/>
      <c r="K138" s="121"/>
      <c r="L138" s="121"/>
      <c r="M138" s="121"/>
    </row>
    <row r="139" spans="1:13" ht="15" customHeight="1">
      <c r="A139" s="66">
        <v>140</v>
      </c>
      <c r="B139" s="66" t="s">
        <v>5293</v>
      </c>
      <c r="C139" s="67" t="s">
        <v>5294</v>
      </c>
      <c r="D139" s="67" t="s">
        <v>5295</v>
      </c>
      <c r="E139" s="20">
        <v>9030236292</v>
      </c>
      <c r="F139" s="20">
        <v>9441135818</v>
      </c>
      <c r="G139" s="131" t="s">
        <v>5296</v>
      </c>
      <c r="H139" s="67" t="s">
        <v>4836</v>
      </c>
      <c r="I139" s="121" t="s">
        <v>5297</v>
      </c>
      <c r="J139" s="121"/>
      <c r="K139" s="121"/>
      <c r="L139" s="121"/>
      <c r="M139" s="121"/>
    </row>
    <row r="140" spans="1:13" ht="15" customHeight="1">
      <c r="A140" s="66">
        <v>141</v>
      </c>
      <c r="B140" s="66" t="s">
        <v>5298</v>
      </c>
      <c r="C140" s="67" t="s">
        <v>5299</v>
      </c>
      <c r="D140" s="67" t="s">
        <v>5300</v>
      </c>
      <c r="E140" s="20">
        <v>8143165172</v>
      </c>
      <c r="F140" s="20">
        <v>9912282294</v>
      </c>
      <c r="G140" s="67" t="s">
        <v>5301</v>
      </c>
      <c r="H140" s="67"/>
      <c r="I140" s="121"/>
      <c r="J140" s="121"/>
      <c r="K140" s="121"/>
      <c r="L140" s="121"/>
      <c r="M140" s="121"/>
    </row>
    <row r="141" spans="1:13" ht="15" customHeight="1">
      <c r="A141" s="66">
        <v>142</v>
      </c>
      <c r="B141" s="66" t="s">
        <v>5302</v>
      </c>
      <c r="C141" s="67" t="s">
        <v>5303</v>
      </c>
      <c r="D141" s="67" t="s">
        <v>5304</v>
      </c>
      <c r="E141" s="20">
        <v>9502861858</v>
      </c>
      <c r="F141" s="20">
        <v>8374468773</v>
      </c>
      <c r="G141" s="67" t="s">
        <v>5305</v>
      </c>
      <c r="H141" s="67" t="s">
        <v>4836</v>
      </c>
      <c r="I141" s="121" t="s">
        <v>5195</v>
      </c>
      <c r="J141" s="121"/>
      <c r="K141" s="121"/>
      <c r="L141" s="121"/>
      <c r="M141" s="121"/>
    </row>
    <row r="142" spans="1:13" ht="15" customHeight="1">
      <c r="A142" s="66">
        <v>143</v>
      </c>
      <c r="B142" s="66" t="s">
        <v>5306</v>
      </c>
      <c r="C142" s="67" t="s">
        <v>5307</v>
      </c>
      <c r="D142" s="67" t="s">
        <v>5308</v>
      </c>
      <c r="E142" s="20">
        <v>7989877956</v>
      </c>
      <c r="F142" s="20">
        <v>8121214622</v>
      </c>
      <c r="G142" s="67" t="s">
        <v>5309</v>
      </c>
      <c r="H142" s="67" t="s">
        <v>3331</v>
      </c>
      <c r="I142" s="121"/>
      <c r="J142" s="121"/>
      <c r="K142" s="121"/>
      <c r="L142" s="121"/>
      <c r="M142" s="121"/>
    </row>
    <row r="143" spans="1:13" ht="15" customHeight="1">
      <c r="A143" s="66">
        <v>144</v>
      </c>
      <c r="B143" s="66" t="s">
        <v>5310</v>
      </c>
      <c r="C143" s="67" t="s">
        <v>5311</v>
      </c>
      <c r="D143" s="67" t="s">
        <v>5312</v>
      </c>
      <c r="E143" s="20">
        <v>8712287537</v>
      </c>
      <c r="F143" s="20" t="s">
        <v>5313</v>
      </c>
      <c r="G143" s="123" t="s">
        <v>5314</v>
      </c>
      <c r="H143" s="67" t="s">
        <v>5315</v>
      </c>
      <c r="I143" s="121" t="s">
        <v>5316</v>
      </c>
      <c r="J143" s="121"/>
      <c r="K143" s="121"/>
      <c r="L143" s="121"/>
      <c r="M143" s="121"/>
    </row>
    <row r="144" spans="1:13" ht="15" customHeight="1">
      <c r="A144" s="66">
        <v>145</v>
      </c>
      <c r="B144" s="66" t="s">
        <v>5317</v>
      </c>
      <c r="C144" s="67" t="s">
        <v>5318</v>
      </c>
      <c r="D144" s="67" t="s">
        <v>5319</v>
      </c>
      <c r="E144" s="20">
        <v>9951909758</v>
      </c>
      <c r="F144" s="20">
        <v>9949458841</v>
      </c>
      <c r="G144" s="67" t="s">
        <v>5320</v>
      </c>
      <c r="H144" s="67" t="s">
        <v>4836</v>
      </c>
      <c r="I144" s="121"/>
      <c r="J144" s="121"/>
      <c r="K144" s="121"/>
      <c r="L144" s="121"/>
      <c r="M144" s="121"/>
    </row>
    <row r="145" spans="1:13" ht="15" customHeight="1">
      <c r="A145" s="66">
        <v>146</v>
      </c>
      <c r="B145" s="66" t="s">
        <v>5321</v>
      </c>
      <c r="C145" s="67" t="s">
        <v>5322</v>
      </c>
      <c r="D145" s="67" t="s">
        <v>5323</v>
      </c>
      <c r="E145" s="20">
        <v>9502265112</v>
      </c>
      <c r="F145" s="20">
        <v>9849256739</v>
      </c>
      <c r="G145" s="67" t="s">
        <v>5324</v>
      </c>
      <c r="H145" s="67" t="s">
        <v>3331</v>
      </c>
      <c r="I145" s="121"/>
      <c r="J145" s="121"/>
      <c r="K145" s="121"/>
      <c r="L145" s="121"/>
      <c r="M145" s="121"/>
    </row>
    <row r="146" spans="1:13" ht="15" customHeight="1">
      <c r="A146" s="66">
        <v>147</v>
      </c>
      <c r="B146" s="66" t="s">
        <v>5325</v>
      </c>
      <c r="C146" s="67" t="s">
        <v>5326</v>
      </c>
      <c r="D146" s="67" t="s">
        <v>5327</v>
      </c>
      <c r="E146" s="20">
        <v>9885778664</v>
      </c>
      <c r="F146" s="20">
        <v>7989193680</v>
      </c>
      <c r="G146" s="67" t="s">
        <v>5328</v>
      </c>
      <c r="H146" s="67" t="s">
        <v>4755</v>
      </c>
      <c r="I146" s="121"/>
      <c r="J146" s="121"/>
      <c r="K146" s="121"/>
      <c r="L146" s="121"/>
      <c r="M146" s="121"/>
    </row>
    <row r="147" spans="1:13" ht="15" customHeight="1">
      <c r="A147" s="66">
        <v>148</v>
      </c>
      <c r="B147" s="66" t="s">
        <v>5329</v>
      </c>
      <c r="C147" s="67" t="s">
        <v>5330</v>
      </c>
      <c r="D147" s="67" t="s">
        <v>5331</v>
      </c>
      <c r="E147" s="20">
        <v>7093506839</v>
      </c>
      <c r="F147" s="20">
        <v>9885157571</v>
      </c>
      <c r="G147" s="67" t="s">
        <v>5332</v>
      </c>
      <c r="H147" s="67" t="s">
        <v>4836</v>
      </c>
      <c r="I147" s="121"/>
      <c r="J147" s="121"/>
      <c r="K147" s="121"/>
      <c r="L147" s="121"/>
      <c r="M147" s="121"/>
    </row>
    <row r="148" spans="1:13" ht="15" customHeight="1">
      <c r="A148" s="66">
        <v>149</v>
      </c>
      <c r="B148" s="66" t="s">
        <v>5333</v>
      </c>
      <c r="C148" s="67" t="s">
        <v>5334</v>
      </c>
      <c r="D148" s="67" t="s">
        <v>5335</v>
      </c>
      <c r="E148" s="20">
        <v>9160964611</v>
      </c>
      <c r="F148" s="20">
        <v>8897915288</v>
      </c>
      <c r="G148" s="123" t="s">
        <v>5336</v>
      </c>
      <c r="H148" s="67" t="s">
        <v>4760</v>
      </c>
      <c r="I148" s="121"/>
      <c r="J148" s="121"/>
      <c r="K148" s="121"/>
      <c r="L148" s="121"/>
      <c r="M148" s="121"/>
    </row>
    <row r="149" spans="1:13" ht="15" customHeight="1">
      <c r="A149" s="66">
        <v>150</v>
      </c>
      <c r="B149" s="66" t="s">
        <v>5337</v>
      </c>
      <c r="C149" s="67" t="s">
        <v>5338</v>
      </c>
      <c r="D149" s="67" t="s">
        <v>5339</v>
      </c>
      <c r="E149" s="20">
        <v>8096321118</v>
      </c>
      <c r="F149" s="20">
        <v>9440174749</v>
      </c>
      <c r="G149" s="67" t="s">
        <v>5340</v>
      </c>
      <c r="H149" s="67" t="s">
        <v>5341</v>
      </c>
      <c r="I149" s="121" t="s">
        <v>5342</v>
      </c>
      <c r="J149" s="121"/>
      <c r="K149" s="121"/>
      <c r="L149" s="121"/>
      <c r="M149" s="121"/>
    </row>
    <row r="150" spans="1:13" ht="15" customHeight="1">
      <c r="A150" s="66">
        <v>151</v>
      </c>
      <c r="B150" s="66" t="s">
        <v>5343</v>
      </c>
      <c r="C150" s="67" t="s">
        <v>5344</v>
      </c>
      <c r="D150" s="67"/>
      <c r="E150" s="20"/>
      <c r="F150" s="20"/>
      <c r="G150" s="67"/>
      <c r="H150" s="67"/>
      <c r="I150" s="121"/>
      <c r="J150" s="121"/>
      <c r="K150" s="121"/>
      <c r="L150" s="121"/>
      <c r="M150" s="121"/>
    </row>
    <row r="151" spans="1:13" ht="15" customHeight="1">
      <c r="A151" s="66">
        <v>152</v>
      </c>
      <c r="B151" s="66" t="s">
        <v>5345</v>
      </c>
      <c r="C151" s="67" t="s">
        <v>5346</v>
      </c>
      <c r="D151" s="67" t="s">
        <v>5347</v>
      </c>
      <c r="E151" s="20">
        <v>8464953269</v>
      </c>
      <c r="F151" s="20">
        <v>7659981729</v>
      </c>
      <c r="G151" s="67" t="s">
        <v>5348</v>
      </c>
      <c r="H151" s="67" t="s">
        <v>5349</v>
      </c>
      <c r="I151" s="121"/>
      <c r="J151" s="121"/>
      <c r="K151" s="121"/>
      <c r="L151" s="121"/>
      <c r="M151" s="121"/>
    </row>
    <row r="152" spans="1:13" ht="15" customHeight="1">
      <c r="A152" s="66">
        <v>153</v>
      </c>
      <c r="B152" s="66" t="s">
        <v>5350</v>
      </c>
      <c r="C152" s="67" t="s">
        <v>5351</v>
      </c>
      <c r="D152" s="67" t="s">
        <v>5352</v>
      </c>
      <c r="E152" s="20">
        <v>8008132649</v>
      </c>
      <c r="F152" s="20">
        <v>9393789444</v>
      </c>
      <c r="G152" s="67" t="s">
        <v>5353</v>
      </c>
      <c r="H152" s="67" t="s">
        <v>3331</v>
      </c>
      <c r="I152" s="121"/>
      <c r="J152" s="121"/>
      <c r="K152" s="121"/>
      <c r="L152" s="121"/>
      <c r="M152" s="121"/>
    </row>
    <row r="153" spans="1:13" ht="15" customHeight="1">
      <c r="A153" s="66">
        <v>154</v>
      </c>
      <c r="B153" s="66" t="s">
        <v>5354</v>
      </c>
      <c r="C153" s="67" t="s">
        <v>5355</v>
      </c>
      <c r="D153" s="67" t="s">
        <v>5356</v>
      </c>
      <c r="E153" s="20">
        <v>9490982565</v>
      </c>
      <c r="F153" s="20">
        <v>9440063628</v>
      </c>
      <c r="G153" s="67" t="s">
        <v>5357</v>
      </c>
      <c r="H153" s="67" t="s">
        <v>3331</v>
      </c>
      <c r="I153" s="121"/>
      <c r="J153" s="121"/>
      <c r="K153" s="121"/>
      <c r="L153" s="121"/>
      <c r="M153" s="121"/>
    </row>
    <row r="154" spans="1:13" ht="15" customHeight="1">
      <c r="A154" s="66">
        <v>155</v>
      </c>
      <c r="B154" s="66" t="s">
        <v>5358</v>
      </c>
      <c r="C154" s="67" t="s">
        <v>5359</v>
      </c>
      <c r="D154" s="67" t="s">
        <v>5360</v>
      </c>
      <c r="E154" s="20">
        <v>9704000869</v>
      </c>
      <c r="F154" s="20">
        <v>9291280621</v>
      </c>
      <c r="G154" s="67" t="s">
        <v>5361</v>
      </c>
      <c r="H154" s="67" t="s">
        <v>3331</v>
      </c>
      <c r="I154" s="121"/>
      <c r="J154" s="121"/>
      <c r="K154" s="121"/>
      <c r="L154" s="121"/>
      <c r="M154" s="121"/>
    </row>
    <row r="155" spans="1:13" ht="15.75" customHeight="1"/>
    <row r="156" spans="1:13" ht="15.75" customHeight="1"/>
    <row r="157" spans="1:13" ht="15.75" customHeight="1"/>
    <row r="158" spans="1:13" ht="15.75" customHeight="1"/>
    <row r="159" spans="1:13" ht="15.75" customHeight="1"/>
    <row r="160" spans="1:13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8749999999999998" right="0.78749999999999998" top="1.05277777777778" bottom="1.05277777777778" header="0" footer="0"/>
  <pageSetup scale="0" orientation="portrait"/>
  <headerFooter>
    <oddHeader>&amp;C&amp;A</oddHeader>
    <oddFooter>&amp;CPage &amp;P</oddFooter>
  </headerFooter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996"/>
  <sheetViews>
    <sheetView workbookViewId="0">
      <selection activeCell="A128" sqref="A127:XFD128"/>
    </sheetView>
  </sheetViews>
  <sheetFormatPr defaultColWidth="14.44140625" defaultRowHeight="15" customHeight="1"/>
  <cols>
    <col min="1" max="1" width="6.33203125" customWidth="1"/>
    <col min="2" max="2" width="15.109375" customWidth="1"/>
    <col min="3" max="3" width="47.44140625" customWidth="1"/>
    <col min="4" max="4" width="5.6640625" customWidth="1"/>
    <col min="5" max="5" width="27.109375" customWidth="1"/>
    <col min="6" max="6" width="16.109375" customWidth="1"/>
    <col min="7" max="7" width="11.109375" customWidth="1"/>
    <col min="8" max="8" width="13.5546875" customWidth="1"/>
    <col min="9" max="9" width="14.109375" customWidth="1"/>
    <col min="10" max="10" width="15.88671875" customWidth="1"/>
    <col min="11" max="11" width="11.5546875" customWidth="1"/>
    <col min="12" max="12" width="11.88671875" customWidth="1"/>
    <col min="13" max="26" width="8.6640625" customWidth="1"/>
  </cols>
  <sheetData>
    <row r="1" spans="1:13" ht="14.4">
      <c r="A1" s="294" t="s">
        <v>0</v>
      </c>
      <c r="B1" s="294" t="s">
        <v>3925</v>
      </c>
      <c r="C1" s="290" t="s">
        <v>2</v>
      </c>
      <c r="D1" s="296" t="s">
        <v>5362</v>
      </c>
      <c r="E1" s="290" t="s">
        <v>13940</v>
      </c>
      <c r="F1" s="290" t="s">
        <v>13941</v>
      </c>
      <c r="G1" s="290" t="s">
        <v>5364</v>
      </c>
      <c r="H1" s="290" t="s">
        <v>5365</v>
      </c>
      <c r="I1" s="292" t="s">
        <v>5366</v>
      </c>
      <c r="J1" s="293"/>
      <c r="K1" s="19" t="s">
        <v>5367</v>
      </c>
      <c r="L1" s="19" t="s">
        <v>5368</v>
      </c>
      <c r="M1" s="19" t="s">
        <v>704</v>
      </c>
    </row>
    <row r="2" spans="1:13" ht="14.4">
      <c r="A2" s="295"/>
      <c r="B2" s="295"/>
      <c r="C2" s="291"/>
      <c r="D2" s="297"/>
      <c r="E2" s="291"/>
      <c r="F2" s="291"/>
      <c r="G2" s="291"/>
      <c r="H2" s="291"/>
      <c r="I2" s="139" t="s">
        <v>5369</v>
      </c>
      <c r="J2" s="139" t="s">
        <v>5370</v>
      </c>
    </row>
    <row r="3" spans="1:13" ht="14.4">
      <c r="A3" s="140">
        <v>1</v>
      </c>
      <c r="B3" s="140" t="s">
        <v>5371</v>
      </c>
      <c r="C3" s="140" t="s">
        <v>5372</v>
      </c>
      <c r="D3" s="140" t="s">
        <v>5373</v>
      </c>
      <c r="E3" s="140" t="s">
        <v>5374</v>
      </c>
      <c r="F3" s="140">
        <v>7093306959</v>
      </c>
      <c r="G3" s="140"/>
      <c r="H3" s="140">
        <v>9642390040</v>
      </c>
      <c r="I3" s="140" t="s">
        <v>5375</v>
      </c>
      <c r="J3" s="140" t="s">
        <v>5271</v>
      </c>
    </row>
    <row r="4" spans="1:13" ht="14.4">
      <c r="A4" s="140">
        <v>2</v>
      </c>
      <c r="B4" s="140" t="s">
        <v>5376</v>
      </c>
      <c r="C4" s="140" t="s">
        <v>5377</v>
      </c>
      <c r="D4" s="140" t="s">
        <v>5373</v>
      </c>
      <c r="E4" s="140" t="s">
        <v>5378</v>
      </c>
      <c r="F4" s="140">
        <v>9441411567</v>
      </c>
      <c r="G4" s="140"/>
      <c r="H4" s="140">
        <v>7981469007</v>
      </c>
      <c r="I4" s="140" t="s">
        <v>5379</v>
      </c>
      <c r="J4" s="140" t="s">
        <v>3331</v>
      </c>
    </row>
    <row r="5" spans="1:13" ht="14.4">
      <c r="A5" s="140">
        <v>3</v>
      </c>
      <c r="B5" s="140" t="s">
        <v>5380</v>
      </c>
      <c r="C5" s="140" t="s">
        <v>5381</v>
      </c>
      <c r="D5" s="140" t="s">
        <v>5373</v>
      </c>
      <c r="E5" s="140" t="s">
        <v>5382</v>
      </c>
      <c r="F5" s="140">
        <v>9618006520</v>
      </c>
      <c r="G5" s="140">
        <v>8886398956</v>
      </c>
      <c r="H5" s="140">
        <v>9494610774</v>
      </c>
      <c r="I5" s="140" t="s">
        <v>2802</v>
      </c>
      <c r="J5" s="140" t="s">
        <v>3331</v>
      </c>
    </row>
    <row r="6" spans="1:13" ht="14.4">
      <c r="A6" s="140">
        <v>4</v>
      </c>
      <c r="B6" s="140" t="s">
        <v>5383</v>
      </c>
      <c r="C6" s="140" t="s">
        <v>5384</v>
      </c>
      <c r="D6" s="140" t="s">
        <v>5373</v>
      </c>
      <c r="E6" s="140" t="s">
        <v>5385</v>
      </c>
      <c r="F6" s="140">
        <v>7386324513</v>
      </c>
      <c r="G6" s="140"/>
      <c r="H6" s="140">
        <v>9703291479</v>
      </c>
      <c r="I6" s="140" t="s">
        <v>2802</v>
      </c>
      <c r="J6" s="140" t="s">
        <v>5271</v>
      </c>
    </row>
    <row r="7" spans="1:13" ht="14.4">
      <c r="A7" s="140">
        <v>5</v>
      </c>
      <c r="B7" s="140" t="s">
        <v>5386</v>
      </c>
      <c r="C7" s="140" t="s">
        <v>5387</v>
      </c>
      <c r="D7" s="140" t="s">
        <v>5373</v>
      </c>
      <c r="E7" s="140" t="s">
        <v>5388</v>
      </c>
      <c r="F7" s="140">
        <v>8801234976</v>
      </c>
      <c r="G7" s="140"/>
      <c r="H7" s="140">
        <v>9441130336</v>
      </c>
      <c r="I7" s="140" t="s">
        <v>2802</v>
      </c>
      <c r="J7" s="140" t="s">
        <v>2804</v>
      </c>
    </row>
    <row r="8" spans="1:13" ht="14.4">
      <c r="A8" s="140">
        <v>6</v>
      </c>
      <c r="B8" s="140" t="s">
        <v>5389</v>
      </c>
      <c r="C8" s="140" t="s">
        <v>5390</v>
      </c>
      <c r="D8" s="140" t="s">
        <v>5373</v>
      </c>
      <c r="E8" s="140" t="s">
        <v>5391</v>
      </c>
      <c r="F8" s="140">
        <v>7095076509</v>
      </c>
      <c r="G8" s="140">
        <v>8008831904</v>
      </c>
      <c r="H8" s="140">
        <v>9866250469</v>
      </c>
      <c r="I8" s="140" t="s">
        <v>3331</v>
      </c>
      <c r="J8" s="140" t="s">
        <v>3331</v>
      </c>
    </row>
    <row r="9" spans="1:13" ht="14.4">
      <c r="A9" s="140">
        <v>7</v>
      </c>
      <c r="B9" s="140" t="s">
        <v>5392</v>
      </c>
      <c r="C9" s="140" t="s">
        <v>5393</v>
      </c>
      <c r="D9" s="140" t="s">
        <v>5373</v>
      </c>
      <c r="E9" s="140" t="s">
        <v>5394</v>
      </c>
      <c r="F9" s="140">
        <v>8500388906</v>
      </c>
      <c r="G9" s="140">
        <v>7569255172</v>
      </c>
      <c r="H9" s="140">
        <v>9441349011</v>
      </c>
      <c r="I9" s="140" t="s">
        <v>3331</v>
      </c>
      <c r="J9" s="140" t="s">
        <v>3331</v>
      </c>
    </row>
    <row r="10" spans="1:13" ht="14.4">
      <c r="A10" s="140">
        <v>8</v>
      </c>
      <c r="B10" s="140" t="s">
        <v>5395</v>
      </c>
      <c r="C10" s="140" t="s">
        <v>5396</v>
      </c>
      <c r="D10" s="140" t="s">
        <v>5373</v>
      </c>
      <c r="E10" s="140" t="s">
        <v>5397</v>
      </c>
      <c r="F10" s="140">
        <v>7075010296</v>
      </c>
      <c r="G10" s="140"/>
      <c r="H10" s="140">
        <v>9849673951</v>
      </c>
      <c r="I10" s="140" t="s">
        <v>5398</v>
      </c>
      <c r="J10" s="140" t="s">
        <v>5399</v>
      </c>
    </row>
    <row r="11" spans="1:13" ht="14.4">
      <c r="A11" s="140">
        <v>9</v>
      </c>
      <c r="B11" s="140" t="s">
        <v>5400</v>
      </c>
      <c r="C11" s="140" t="s">
        <v>5401</v>
      </c>
      <c r="D11" s="140" t="s">
        <v>5373</v>
      </c>
      <c r="E11" s="140" t="s">
        <v>5402</v>
      </c>
      <c r="F11" s="140">
        <v>9885323637</v>
      </c>
      <c r="G11" s="140"/>
      <c r="H11" s="140">
        <v>9885721124</v>
      </c>
      <c r="I11" s="140" t="s">
        <v>5379</v>
      </c>
      <c r="J11" s="140" t="s">
        <v>3331</v>
      </c>
    </row>
    <row r="12" spans="1:13" ht="14.4">
      <c r="A12" s="140">
        <v>10</v>
      </c>
      <c r="B12" s="140" t="s">
        <v>5403</v>
      </c>
      <c r="C12" s="140" t="s">
        <v>5404</v>
      </c>
      <c r="D12" s="140" t="s">
        <v>5373</v>
      </c>
      <c r="E12" s="140" t="s">
        <v>5405</v>
      </c>
      <c r="F12" s="140">
        <v>9573898349</v>
      </c>
      <c r="G12" s="140"/>
      <c r="H12" s="140">
        <v>8600026418</v>
      </c>
      <c r="I12" s="140"/>
      <c r="J12" s="140"/>
    </row>
    <row r="13" spans="1:13" ht="14.4">
      <c r="A13" s="140">
        <v>11</v>
      </c>
      <c r="B13" s="140" t="s">
        <v>5406</v>
      </c>
      <c r="C13" s="140" t="s">
        <v>5407</v>
      </c>
      <c r="D13" s="140" t="s">
        <v>5373</v>
      </c>
      <c r="E13" s="140" t="s">
        <v>5408</v>
      </c>
      <c r="F13" s="140">
        <v>9177982155</v>
      </c>
      <c r="G13" s="140"/>
      <c r="H13" s="140">
        <v>7013599537</v>
      </c>
      <c r="I13" s="140" t="s">
        <v>2802</v>
      </c>
      <c r="J13" s="140"/>
    </row>
    <row r="14" spans="1:13" ht="14.4">
      <c r="A14" s="140">
        <v>12</v>
      </c>
      <c r="B14" s="140" t="s">
        <v>5409</v>
      </c>
      <c r="C14" s="140" t="s">
        <v>5410</v>
      </c>
      <c r="D14" s="140" t="s">
        <v>5373</v>
      </c>
      <c r="E14" s="140" t="s">
        <v>5411</v>
      </c>
      <c r="F14" s="140">
        <v>8897753838</v>
      </c>
      <c r="G14" s="140"/>
      <c r="H14" s="140">
        <v>9440884399</v>
      </c>
      <c r="I14" s="140" t="s">
        <v>5379</v>
      </c>
      <c r="J14" s="140" t="s">
        <v>5412</v>
      </c>
    </row>
    <row r="15" spans="1:13" ht="14.4">
      <c r="A15" s="140">
        <v>13</v>
      </c>
      <c r="B15" s="140" t="s">
        <v>5413</v>
      </c>
      <c r="C15" s="140" t="s">
        <v>5414</v>
      </c>
      <c r="D15" s="140" t="s">
        <v>5373</v>
      </c>
      <c r="E15" s="140" t="s">
        <v>5415</v>
      </c>
      <c r="F15" s="140">
        <v>8790904570</v>
      </c>
      <c r="G15" s="140"/>
      <c r="H15" s="140">
        <v>9032598043</v>
      </c>
      <c r="I15" s="140" t="s">
        <v>5416</v>
      </c>
      <c r="J15" s="140" t="s">
        <v>3331</v>
      </c>
    </row>
    <row r="16" spans="1:13" ht="14.4">
      <c r="A16" s="140">
        <v>14</v>
      </c>
      <c r="B16" s="140" t="s">
        <v>5417</v>
      </c>
      <c r="C16" s="140" t="s">
        <v>5418</v>
      </c>
      <c r="D16" s="140" t="s">
        <v>5373</v>
      </c>
      <c r="E16" s="140" t="s">
        <v>5419</v>
      </c>
      <c r="F16" s="140">
        <v>9533944493</v>
      </c>
      <c r="G16" s="140"/>
      <c r="H16" s="140">
        <v>9989812471</v>
      </c>
      <c r="I16" s="140" t="s">
        <v>2802</v>
      </c>
      <c r="J16" s="140" t="s">
        <v>5420</v>
      </c>
    </row>
    <row r="17" spans="1:10" ht="14.4">
      <c r="A17" s="140">
        <v>15</v>
      </c>
      <c r="B17" s="140" t="s">
        <v>5422</v>
      </c>
      <c r="C17" s="140" t="s">
        <v>5423</v>
      </c>
      <c r="D17" s="140" t="s">
        <v>5373</v>
      </c>
      <c r="E17" s="140" t="s">
        <v>5424</v>
      </c>
      <c r="F17" s="140">
        <v>7207286533</v>
      </c>
      <c r="G17" s="140"/>
      <c r="H17" s="140">
        <v>9948173822</v>
      </c>
      <c r="I17" s="140" t="s">
        <v>5425</v>
      </c>
      <c r="J17" s="140" t="s">
        <v>3331</v>
      </c>
    </row>
    <row r="18" spans="1:10" ht="14.4">
      <c r="A18" s="140">
        <v>16</v>
      </c>
      <c r="B18" s="140" t="s">
        <v>5426</v>
      </c>
      <c r="C18" s="140" t="s">
        <v>5427</v>
      </c>
      <c r="D18" s="140" t="s">
        <v>5373</v>
      </c>
      <c r="E18" s="140" t="s">
        <v>5428</v>
      </c>
      <c r="F18" s="140">
        <v>9866266550</v>
      </c>
      <c r="G18" s="140"/>
      <c r="H18" s="140">
        <v>9440429073</v>
      </c>
      <c r="I18" s="140"/>
      <c r="J18" s="140" t="s">
        <v>5399</v>
      </c>
    </row>
    <row r="19" spans="1:10" ht="15.75" customHeight="1">
      <c r="A19" s="140">
        <v>17</v>
      </c>
      <c r="B19" s="140" t="s">
        <v>5429</v>
      </c>
      <c r="C19" s="140" t="s">
        <v>5430</v>
      </c>
      <c r="D19" s="140" t="s">
        <v>5373</v>
      </c>
      <c r="E19" s="140" t="s">
        <v>5431</v>
      </c>
      <c r="F19" s="140">
        <v>9177935594</v>
      </c>
      <c r="G19" s="140"/>
      <c r="H19" s="140">
        <v>9849049508</v>
      </c>
      <c r="I19" s="140" t="s">
        <v>5432</v>
      </c>
      <c r="J19" s="140" t="s">
        <v>3331</v>
      </c>
    </row>
    <row r="20" spans="1:10" ht="15.75" customHeight="1">
      <c r="A20" s="140">
        <v>18</v>
      </c>
      <c r="B20" s="140" t="s">
        <v>5433</v>
      </c>
      <c r="C20" s="140" t="s">
        <v>5434</v>
      </c>
      <c r="D20" s="140" t="s">
        <v>5373</v>
      </c>
      <c r="E20" s="140" t="s">
        <v>5435</v>
      </c>
      <c r="F20" s="140">
        <v>8500002758</v>
      </c>
      <c r="G20" s="140"/>
      <c r="H20" s="140">
        <v>9000062247</v>
      </c>
      <c r="I20" s="140" t="s">
        <v>5425</v>
      </c>
      <c r="J20" s="140" t="s">
        <v>3331</v>
      </c>
    </row>
    <row r="21" spans="1:10" ht="15.75" customHeight="1">
      <c r="A21" s="140">
        <v>19</v>
      </c>
      <c r="B21" s="140" t="s">
        <v>5436</v>
      </c>
      <c r="C21" s="140" t="s">
        <v>5437</v>
      </c>
      <c r="D21" s="140" t="s">
        <v>5373</v>
      </c>
      <c r="E21" s="140" t="s">
        <v>5438</v>
      </c>
      <c r="F21" s="140">
        <v>8142001368</v>
      </c>
      <c r="G21" s="140"/>
      <c r="H21" s="140">
        <v>8186950367</v>
      </c>
      <c r="I21" s="140" t="s">
        <v>5439</v>
      </c>
      <c r="J21" s="140" t="s">
        <v>5399</v>
      </c>
    </row>
    <row r="22" spans="1:10" ht="15.75" customHeight="1">
      <c r="A22" s="140">
        <v>20</v>
      </c>
      <c r="B22" s="140" t="s">
        <v>5440</v>
      </c>
      <c r="C22" s="140" t="s">
        <v>5441</v>
      </c>
      <c r="D22" s="140" t="s">
        <v>5373</v>
      </c>
      <c r="E22" s="140" t="s">
        <v>5442</v>
      </c>
      <c r="F22" s="140">
        <v>9640650099</v>
      </c>
      <c r="G22" s="140"/>
      <c r="H22" s="140">
        <v>9502239619</v>
      </c>
      <c r="I22" s="140"/>
      <c r="J22" s="140" t="s">
        <v>3331</v>
      </c>
    </row>
    <row r="23" spans="1:10" ht="15.75" customHeight="1">
      <c r="A23" s="140">
        <v>21</v>
      </c>
      <c r="B23" s="140" t="s">
        <v>5443</v>
      </c>
      <c r="C23" s="140" t="s">
        <v>5444</v>
      </c>
      <c r="D23" s="140" t="s">
        <v>5373</v>
      </c>
      <c r="E23" s="140" t="s">
        <v>5445</v>
      </c>
      <c r="F23" s="140">
        <v>8790199186</v>
      </c>
      <c r="G23" s="140"/>
      <c r="H23" s="140">
        <v>9866295979</v>
      </c>
      <c r="I23" s="140" t="s">
        <v>2802</v>
      </c>
      <c r="J23" s="140" t="s">
        <v>5399</v>
      </c>
    </row>
    <row r="24" spans="1:10" ht="15.75" customHeight="1">
      <c r="A24" s="140">
        <v>22</v>
      </c>
      <c r="B24" s="140" t="s">
        <v>5446</v>
      </c>
      <c r="C24" s="140" t="s">
        <v>5447</v>
      </c>
      <c r="D24" s="140" t="s">
        <v>5373</v>
      </c>
      <c r="E24" s="140" t="s">
        <v>5448</v>
      </c>
      <c r="F24" s="140">
        <v>9848471102</v>
      </c>
      <c r="G24" s="140"/>
      <c r="H24" s="140"/>
      <c r="I24" s="140" t="s">
        <v>5449</v>
      </c>
      <c r="J24" s="140" t="s">
        <v>5399</v>
      </c>
    </row>
    <row r="25" spans="1:10" ht="15.75" customHeight="1">
      <c r="A25" s="140">
        <v>23</v>
      </c>
      <c r="B25" s="140" t="s">
        <v>5450</v>
      </c>
      <c r="C25" s="140" t="s">
        <v>5451</v>
      </c>
      <c r="D25" s="140" t="s">
        <v>5373</v>
      </c>
      <c r="E25" s="140" t="s">
        <v>5452</v>
      </c>
      <c r="F25" s="140">
        <v>8143113245</v>
      </c>
      <c r="G25" s="140">
        <v>9652950827</v>
      </c>
      <c r="H25" s="140">
        <v>9908523703</v>
      </c>
      <c r="I25" s="140" t="s">
        <v>2802</v>
      </c>
      <c r="J25" s="140" t="s">
        <v>549</v>
      </c>
    </row>
    <row r="26" spans="1:10" ht="15.75" customHeight="1">
      <c r="A26" s="140">
        <v>24</v>
      </c>
      <c r="B26" s="140" t="s">
        <v>5453</v>
      </c>
      <c r="C26" s="140" t="s">
        <v>5454</v>
      </c>
      <c r="D26" s="140" t="s">
        <v>5455</v>
      </c>
      <c r="E26" s="140" t="s">
        <v>5456</v>
      </c>
      <c r="F26" s="140">
        <v>7075013267</v>
      </c>
      <c r="G26" s="140"/>
      <c r="H26" s="140">
        <v>9247271766</v>
      </c>
      <c r="I26" s="140" t="s">
        <v>5457</v>
      </c>
      <c r="J26" s="140"/>
    </row>
    <row r="27" spans="1:10" ht="15.75" customHeight="1">
      <c r="A27" s="140">
        <v>25</v>
      </c>
      <c r="B27" s="140" t="s">
        <v>5458</v>
      </c>
      <c r="C27" s="140" t="s">
        <v>5459</v>
      </c>
      <c r="D27" s="140" t="s">
        <v>5373</v>
      </c>
      <c r="E27" s="140" t="s">
        <v>5460</v>
      </c>
      <c r="F27" s="140">
        <v>8440092515</v>
      </c>
      <c r="G27" s="140"/>
      <c r="H27" s="140">
        <v>9440793349</v>
      </c>
      <c r="I27" s="140"/>
      <c r="J27" s="140"/>
    </row>
    <row r="28" spans="1:10" ht="15.75" customHeight="1">
      <c r="A28" s="140">
        <v>26</v>
      </c>
      <c r="B28" s="140" t="s">
        <v>5461</v>
      </c>
      <c r="C28" s="140" t="s">
        <v>5462</v>
      </c>
      <c r="D28" s="140" t="s">
        <v>5373</v>
      </c>
      <c r="E28" s="140" t="s">
        <v>5463</v>
      </c>
      <c r="F28" s="140">
        <v>8978685007</v>
      </c>
      <c r="G28" s="140">
        <v>9491977822</v>
      </c>
      <c r="H28" s="140">
        <v>9491977822</v>
      </c>
      <c r="I28" s="140" t="s">
        <v>5464</v>
      </c>
      <c r="J28" s="140" t="s">
        <v>5465</v>
      </c>
    </row>
    <row r="29" spans="1:10" ht="15.75" customHeight="1">
      <c r="A29" s="140">
        <v>27</v>
      </c>
      <c r="B29" s="140" t="s">
        <v>5466</v>
      </c>
      <c r="C29" s="140" t="s">
        <v>5467</v>
      </c>
      <c r="D29" s="140" t="s">
        <v>5373</v>
      </c>
      <c r="E29" s="140" t="s">
        <v>5468</v>
      </c>
      <c r="F29" s="140">
        <v>9949607754</v>
      </c>
      <c r="G29" s="140"/>
      <c r="H29" s="140">
        <v>9963409600</v>
      </c>
      <c r="I29" s="140" t="s">
        <v>5469</v>
      </c>
      <c r="J29" s="140" t="s">
        <v>5399</v>
      </c>
    </row>
    <row r="30" spans="1:10" ht="15.75" customHeight="1">
      <c r="A30" s="140">
        <v>28</v>
      </c>
      <c r="B30" s="140" t="s">
        <v>5470</v>
      </c>
      <c r="C30" s="140" t="s">
        <v>5471</v>
      </c>
      <c r="D30" s="140" t="s">
        <v>5373</v>
      </c>
      <c r="E30" s="140" t="s">
        <v>5472</v>
      </c>
      <c r="F30" s="140">
        <v>9441818422</v>
      </c>
      <c r="G30" s="140">
        <v>9494543355</v>
      </c>
      <c r="H30" s="140">
        <v>9848298309</v>
      </c>
      <c r="I30" s="140" t="s">
        <v>2802</v>
      </c>
      <c r="J30" s="140"/>
    </row>
    <row r="31" spans="1:10" ht="15.75" customHeight="1">
      <c r="A31" s="140">
        <v>29</v>
      </c>
      <c r="B31" s="140" t="s">
        <v>5473</v>
      </c>
      <c r="C31" s="140" t="s">
        <v>5474</v>
      </c>
      <c r="D31" s="140" t="s">
        <v>5373</v>
      </c>
      <c r="E31" s="140" t="s">
        <v>5475</v>
      </c>
      <c r="F31" s="140">
        <v>7780768527</v>
      </c>
      <c r="G31" s="140">
        <v>7842173821</v>
      </c>
      <c r="H31" s="140">
        <v>7780361573</v>
      </c>
      <c r="I31" s="140" t="s">
        <v>5476</v>
      </c>
      <c r="J31" s="140" t="s">
        <v>3331</v>
      </c>
    </row>
    <row r="32" spans="1:10" ht="15.75" customHeight="1">
      <c r="A32" s="140">
        <v>30</v>
      </c>
      <c r="B32" s="140" t="s">
        <v>5477</v>
      </c>
      <c r="C32" s="140" t="s">
        <v>5478</v>
      </c>
      <c r="D32" s="140" t="s">
        <v>5373</v>
      </c>
      <c r="E32" s="140" t="s">
        <v>5479</v>
      </c>
      <c r="F32" s="140">
        <v>7093809342</v>
      </c>
      <c r="G32" s="140"/>
      <c r="H32" s="140">
        <v>7093809347</v>
      </c>
      <c r="I32" s="140"/>
      <c r="J32" s="140" t="s">
        <v>5480</v>
      </c>
    </row>
    <row r="33" spans="1:11" ht="15.75" customHeight="1">
      <c r="A33" s="140">
        <v>31</v>
      </c>
      <c r="B33" s="140" t="s">
        <v>5481</v>
      </c>
      <c r="C33" s="140" t="s">
        <v>5482</v>
      </c>
      <c r="D33" s="140" t="s">
        <v>5373</v>
      </c>
      <c r="E33" s="140" t="s">
        <v>5483</v>
      </c>
      <c r="F33" s="140">
        <v>9618776672</v>
      </c>
      <c r="G33" s="140">
        <v>7981942665</v>
      </c>
      <c r="H33" s="140">
        <v>9490223896</v>
      </c>
      <c r="I33" s="139"/>
      <c r="J33" s="140"/>
    </row>
    <row r="34" spans="1:11" ht="15.75" customHeight="1">
      <c r="A34" s="140">
        <v>32</v>
      </c>
      <c r="B34" s="140" t="s">
        <v>5484</v>
      </c>
      <c r="C34" s="140" t="s">
        <v>5485</v>
      </c>
      <c r="D34" s="140" t="s">
        <v>5373</v>
      </c>
      <c r="E34" s="140" t="s">
        <v>5486</v>
      </c>
      <c r="F34" s="140">
        <v>9849706848</v>
      </c>
      <c r="G34" s="140"/>
      <c r="H34" s="140">
        <v>7799744944</v>
      </c>
      <c r="I34" s="140" t="s">
        <v>5487</v>
      </c>
      <c r="J34" s="140" t="s">
        <v>5488</v>
      </c>
    </row>
    <row r="35" spans="1:11" ht="15.75" customHeight="1">
      <c r="A35" s="140">
        <v>33</v>
      </c>
      <c r="B35" s="140" t="s">
        <v>5489</v>
      </c>
      <c r="C35" s="140" t="s">
        <v>5490</v>
      </c>
      <c r="D35" s="140" t="s">
        <v>5373</v>
      </c>
      <c r="E35" s="140" t="s">
        <v>5491</v>
      </c>
      <c r="F35" s="140">
        <v>9989602426</v>
      </c>
      <c r="G35" s="140"/>
      <c r="H35" s="140">
        <v>9100828428</v>
      </c>
      <c r="I35" s="140" t="s">
        <v>2802</v>
      </c>
      <c r="J35" s="140" t="s">
        <v>2804</v>
      </c>
    </row>
    <row r="36" spans="1:11" ht="15.75" customHeight="1">
      <c r="A36" s="140">
        <v>34</v>
      </c>
      <c r="B36" s="140" t="s">
        <v>5492</v>
      </c>
      <c r="C36" s="140" t="s">
        <v>5493</v>
      </c>
      <c r="D36" s="140" t="s">
        <v>5373</v>
      </c>
      <c r="E36" s="140" t="s">
        <v>5494</v>
      </c>
      <c r="F36" s="140">
        <v>8121271608</v>
      </c>
      <c r="G36" s="140"/>
      <c r="H36" s="140">
        <v>9989030246</v>
      </c>
      <c r="I36" s="140" t="s">
        <v>5495</v>
      </c>
      <c r="J36" s="140" t="s">
        <v>3331</v>
      </c>
      <c r="K36" s="19" t="s">
        <v>2803</v>
      </c>
    </row>
    <row r="37" spans="1:11" ht="15.75" customHeight="1">
      <c r="A37" s="140">
        <v>35</v>
      </c>
      <c r="B37" s="140" t="s">
        <v>5496</v>
      </c>
      <c r="C37" s="140" t="s">
        <v>5497</v>
      </c>
      <c r="D37" s="140" t="s">
        <v>5373</v>
      </c>
      <c r="E37" s="140" t="s">
        <v>5498</v>
      </c>
      <c r="F37" s="140">
        <v>7799221323</v>
      </c>
      <c r="G37" s="140">
        <v>9703418844</v>
      </c>
      <c r="H37" s="140">
        <v>9949155162</v>
      </c>
      <c r="I37" s="140" t="s">
        <v>5425</v>
      </c>
      <c r="J37" s="140" t="s">
        <v>3331</v>
      </c>
    </row>
    <row r="38" spans="1:11" ht="15.75" customHeight="1">
      <c r="A38" s="140">
        <v>36</v>
      </c>
      <c r="B38" s="140" t="s">
        <v>5499</v>
      </c>
      <c r="C38" s="140" t="s">
        <v>5500</v>
      </c>
      <c r="D38" s="140" t="s">
        <v>5373</v>
      </c>
      <c r="E38" s="140" t="s">
        <v>5501</v>
      </c>
      <c r="F38" s="140">
        <v>8184807819</v>
      </c>
      <c r="G38" s="140"/>
      <c r="H38" s="140">
        <v>7674095317</v>
      </c>
      <c r="I38" s="140" t="s">
        <v>5502</v>
      </c>
      <c r="J38" s="140"/>
    </row>
    <row r="39" spans="1:11" ht="15.75" customHeight="1">
      <c r="A39" s="140">
        <v>37</v>
      </c>
      <c r="B39" s="140" t="s">
        <v>5503</v>
      </c>
      <c r="C39" s="140" t="s">
        <v>5504</v>
      </c>
      <c r="D39" s="140" t="s">
        <v>5373</v>
      </c>
      <c r="E39" s="140" t="s">
        <v>5505</v>
      </c>
      <c r="F39" s="140">
        <v>9505071560</v>
      </c>
      <c r="G39" s="140"/>
      <c r="H39" s="140">
        <v>9246977174</v>
      </c>
      <c r="I39" s="140" t="s">
        <v>2802</v>
      </c>
      <c r="J39" s="140" t="s">
        <v>3331</v>
      </c>
    </row>
    <row r="40" spans="1:11" ht="15.75" customHeight="1">
      <c r="A40" s="140">
        <v>38</v>
      </c>
      <c r="B40" s="140" t="s">
        <v>5506</v>
      </c>
      <c r="C40" s="140" t="s">
        <v>5507</v>
      </c>
      <c r="D40" s="140" t="s">
        <v>5373</v>
      </c>
      <c r="E40" s="140" t="s">
        <v>5508</v>
      </c>
      <c r="F40" s="140">
        <v>8886971636</v>
      </c>
      <c r="G40" s="140">
        <v>7981827029</v>
      </c>
      <c r="H40" s="140">
        <v>9963191940</v>
      </c>
      <c r="I40" s="140" t="s">
        <v>5509</v>
      </c>
      <c r="J40" s="140" t="s">
        <v>3331</v>
      </c>
    </row>
    <row r="41" spans="1:11" ht="15.75" customHeight="1">
      <c r="A41" s="140">
        <v>39</v>
      </c>
      <c r="B41" s="140" t="s">
        <v>5510</v>
      </c>
      <c r="C41" s="140" t="s">
        <v>5511</v>
      </c>
      <c r="D41" s="140" t="s">
        <v>5373</v>
      </c>
      <c r="E41" s="140" t="s">
        <v>5512</v>
      </c>
      <c r="F41" s="140">
        <v>9573633417</v>
      </c>
      <c r="G41" s="140"/>
      <c r="H41" s="140">
        <v>9573633460</v>
      </c>
      <c r="I41" s="140" t="s">
        <v>2802</v>
      </c>
      <c r="J41" s="140"/>
    </row>
    <row r="42" spans="1:11" ht="15.75" customHeight="1">
      <c r="A42" s="140">
        <v>40</v>
      </c>
      <c r="B42" s="140" t="s">
        <v>5513</v>
      </c>
      <c r="C42" s="140" t="s">
        <v>5514</v>
      </c>
      <c r="D42" s="140" t="s">
        <v>5373</v>
      </c>
      <c r="E42" s="140" t="s">
        <v>5515</v>
      </c>
      <c r="F42" s="140">
        <v>9160130933</v>
      </c>
      <c r="G42" s="140"/>
      <c r="H42" s="140">
        <v>9160250453</v>
      </c>
      <c r="I42" s="140" t="s">
        <v>5416</v>
      </c>
      <c r="J42" s="140"/>
    </row>
    <row r="43" spans="1:11" ht="15.75" customHeight="1">
      <c r="A43" s="140">
        <v>41</v>
      </c>
      <c r="B43" s="140" t="s">
        <v>5516</v>
      </c>
      <c r="C43" s="140" t="s">
        <v>5517</v>
      </c>
      <c r="D43" s="140" t="s">
        <v>5373</v>
      </c>
      <c r="E43" s="140" t="s">
        <v>5518</v>
      </c>
      <c r="F43" s="140">
        <v>9676852116</v>
      </c>
      <c r="G43" s="140"/>
      <c r="H43" s="140">
        <v>9912363144</v>
      </c>
      <c r="I43" s="140" t="s">
        <v>2802</v>
      </c>
      <c r="J43" s="140"/>
    </row>
    <row r="44" spans="1:11" ht="15.75" customHeight="1">
      <c r="A44" s="140">
        <v>42</v>
      </c>
      <c r="B44" s="140" t="s">
        <v>5519</v>
      </c>
      <c r="C44" s="140" t="s">
        <v>5520</v>
      </c>
      <c r="D44" s="140" t="s">
        <v>5373</v>
      </c>
      <c r="E44" s="140" t="s">
        <v>5521</v>
      </c>
      <c r="F44" s="140">
        <v>8985934269</v>
      </c>
      <c r="G44" s="140"/>
      <c r="H44" s="140" t="s">
        <v>5522</v>
      </c>
      <c r="I44" s="140" t="s">
        <v>5502</v>
      </c>
      <c r="J44" s="140" t="s">
        <v>3331</v>
      </c>
    </row>
    <row r="45" spans="1:11" ht="15.75" customHeight="1">
      <c r="A45" s="140">
        <v>43</v>
      </c>
      <c r="B45" s="140" t="s">
        <v>5523</v>
      </c>
      <c r="C45" s="140" t="s">
        <v>5524</v>
      </c>
      <c r="D45" s="140" t="s">
        <v>5373</v>
      </c>
      <c r="E45" s="140" t="s">
        <v>5525</v>
      </c>
      <c r="F45" s="140">
        <v>8688781335</v>
      </c>
      <c r="G45" s="140"/>
      <c r="H45" s="140">
        <v>9394107602</v>
      </c>
      <c r="I45" s="140" t="s">
        <v>5502</v>
      </c>
      <c r="J45" s="140" t="s">
        <v>3331</v>
      </c>
    </row>
    <row r="46" spans="1:11" ht="15.75" customHeight="1">
      <c r="A46" s="140">
        <v>44</v>
      </c>
      <c r="B46" s="140" t="s">
        <v>5526</v>
      </c>
      <c r="C46" s="140" t="s">
        <v>5527</v>
      </c>
      <c r="D46" s="140" t="s">
        <v>5455</v>
      </c>
      <c r="E46" s="140" t="s">
        <v>5528</v>
      </c>
      <c r="F46" s="140">
        <v>9494465346</v>
      </c>
      <c r="G46" s="140">
        <v>7013203316</v>
      </c>
      <c r="H46" s="140">
        <v>9440717630</v>
      </c>
      <c r="I46" s="140" t="s">
        <v>5502</v>
      </c>
      <c r="J46" s="140" t="s">
        <v>5480</v>
      </c>
    </row>
    <row r="47" spans="1:11" ht="15.75" customHeight="1">
      <c r="A47" s="140">
        <v>45</v>
      </c>
      <c r="B47" s="140" t="s">
        <v>5529</v>
      </c>
      <c r="C47" s="140" t="s">
        <v>5530</v>
      </c>
      <c r="D47" s="140" t="s">
        <v>5373</v>
      </c>
      <c r="E47" s="140" t="s">
        <v>5531</v>
      </c>
      <c r="F47" s="140">
        <v>9848493326</v>
      </c>
      <c r="G47" s="140"/>
      <c r="H47" s="140">
        <v>9493247261</v>
      </c>
      <c r="I47" s="140" t="s">
        <v>5532</v>
      </c>
      <c r="J47" s="140" t="s">
        <v>3331</v>
      </c>
    </row>
    <row r="48" spans="1:11" ht="15.75" customHeight="1">
      <c r="A48" s="140">
        <v>46</v>
      </c>
      <c r="B48" s="140" t="s">
        <v>5533</v>
      </c>
      <c r="C48" s="140" t="s">
        <v>5534</v>
      </c>
      <c r="D48" s="140" t="s">
        <v>5373</v>
      </c>
      <c r="E48" s="140" t="s">
        <v>5535</v>
      </c>
      <c r="F48" s="140">
        <v>8125332280</v>
      </c>
      <c r="G48" s="140"/>
      <c r="H48" s="140">
        <v>9490723811</v>
      </c>
      <c r="I48" s="140" t="s">
        <v>3304</v>
      </c>
      <c r="J48" s="140" t="s">
        <v>3331</v>
      </c>
    </row>
    <row r="49" spans="1:10" ht="15.75" customHeight="1">
      <c r="A49" s="140">
        <v>47</v>
      </c>
      <c r="B49" s="140" t="s">
        <v>5536</v>
      </c>
      <c r="C49" s="140" t="s">
        <v>5537</v>
      </c>
      <c r="D49" s="140" t="s">
        <v>5373</v>
      </c>
      <c r="E49" s="140" t="s">
        <v>5538</v>
      </c>
      <c r="F49" s="140">
        <v>8897009386</v>
      </c>
      <c r="G49" s="140"/>
      <c r="H49" s="140">
        <v>9893993236</v>
      </c>
      <c r="I49" s="140" t="s">
        <v>5539</v>
      </c>
      <c r="J49" s="140" t="s">
        <v>3331</v>
      </c>
    </row>
    <row r="50" spans="1:10" ht="15.75" customHeight="1">
      <c r="A50" s="140">
        <v>48</v>
      </c>
      <c r="B50" s="140" t="s">
        <v>5540</v>
      </c>
      <c r="C50" s="140" t="s">
        <v>5541</v>
      </c>
      <c r="D50" s="140" t="s">
        <v>5373</v>
      </c>
      <c r="E50" s="140" t="s">
        <v>5542</v>
      </c>
      <c r="F50" s="140">
        <v>7674871393</v>
      </c>
      <c r="G50" s="140">
        <v>7989130135</v>
      </c>
      <c r="H50" s="140">
        <v>7702519059</v>
      </c>
      <c r="I50" s="140" t="s">
        <v>5399</v>
      </c>
      <c r="J50" s="140" t="s">
        <v>2804</v>
      </c>
    </row>
    <row r="51" spans="1:10" ht="15.75" customHeight="1">
      <c r="A51" s="140">
        <v>49</v>
      </c>
      <c r="B51" s="140" t="s">
        <v>5543</v>
      </c>
      <c r="C51" s="140" t="s">
        <v>5544</v>
      </c>
      <c r="D51" s="139" t="s">
        <v>5373</v>
      </c>
      <c r="E51" s="140" t="s">
        <v>5545</v>
      </c>
      <c r="F51" s="140">
        <v>8074889058</v>
      </c>
      <c r="G51" s="140">
        <v>9703899062</v>
      </c>
      <c r="H51" s="140">
        <v>9573030105</v>
      </c>
      <c r="I51" s="140" t="s">
        <v>5546</v>
      </c>
      <c r="J51" s="140"/>
    </row>
    <row r="52" spans="1:10" ht="15.75" customHeight="1">
      <c r="A52" s="140">
        <v>50</v>
      </c>
      <c r="B52" s="140" t="s">
        <v>5547</v>
      </c>
      <c r="C52" s="140" t="s">
        <v>5548</v>
      </c>
      <c r="D52" s="140" t="s">
        <v>5373</v>
      </c>
      <c r="E52" s="140" t="s">
        <v>5549</v>
      </c>
      <c r="F52" s="140">
        <v>9581199709</v>
      </c>
      <c r="G52" s="140">
        <v>7989335663</v>
      </c>
      <c r="H52" s="140">
        <v>9666685866</v>
      </c>
      <c r="I52" s="140" t="s">
        <v>3331</v>
      </c>
      <c r="J52" s="140" t="s">
        <v>5550</v>
      </c>
    </row>
    <row r="53" spans="1:10" ht="15.75" customHeight="1">
      <c r="A53" s="140">
        <v>51</v>
      </c>
      <c r="B53" s="140" t="s">
        <v>5551</v>
      </c>
      <c r="C53" s="140" t="s">
        <v>5552</v>
      </c>
      <c r="D53" s="140" t="s">
        <v>5373</v>
      </c>
      <c r="E53" s="140" t="s">
        <v>5553</v>
      </c>
      <c r="F53" s="140">
        <v>7997559992</v>
      </c>
      <c r="G53" s="140"/>
      <c r="H53" s="140">
        <v>9441112351</v>
      </c>
      <c r="I53" s="140" t="s">
        <v>5554</v>
      </c>
      <c r="J53" s="140"/>
    </row>
    <row r="54" spans="1:10" ht="15.75" customHeight="1">
      <c r="A54" s="140">
        <v>52</v>
      </c>
      <c r="B54" s="140" t="s">
        <v>5555</v>
      </c>
      <c r="C54" s="140" t="s">
        <v>5556</v>
      </c>
      <c r="D54" s="140" t="s">
        <v>5373</v>
      </c>
      <c r="E54" s="140" t="s">
        <v>5557</v>
      </c>
      <c r="F54" s="140">
        <v>8790810957</v>
      </c>
      <c r="G54" s="140"/>
      <c r="H54" s="140">
        <v>9885426220</v>
      </c>
      <c r="I54" s="140" t="s">
        <v>5439</v>
      </c>
      <c r="J54" s="140" t="s">
        <v>2804</v>
      </c>
    </row>
    <row r="55" spans="1:10" ht="15.75" customHeight="1">
      <c r="A55" s="140">
        <v>53</v>
      </c>
      <c r="B55" s="140" t="s">
        <v>5558</v>
      </c>
      <c r="C55" s="140" t="s">
        <v>5559</v>
      </c>
      <c r="D55" s="140" t="s">
        <v>5373</v>
      </c>
      <c r="E55" s="140" t="s">
        <v>5560</v>
      </c>
      <c r="F55" s="140">
        <v>8466904666</v>
      </c>
      <c r="G55" s="140"/>
      <c r="H55" s="140">
        <v>8008306558</v>
      </c>
      <c r="I55" s="140"/>
      <c r="J55" s="140"/>
    </row>
    <row r="56" spans="1:10" ht="15.75" customHeight="1">
      <c r="A56" s="140">
        <v>54</v>
      </c>
      <c r="B56" s="140" t="s">
        <v>5561</v>
      </c>
      <c r="C56" s="140" t="s">
        <v>5562</v>
      </c>
      <c r="D56" s="140" t="s">
        <v>5373</v>
      </c>
      <c r="E56" s="140" t="s">
        <v>5563</v>
      </c>
      <c r="F56" s="140">
        <v>9701232380</v>
      </c>
      <c r="G56" s="140"/>
      <c r="H56" s="140">
        <v>7207702380</v>
      </c>
      <c r="I56" s="140" t="s">
        <v>5439</v>
      </c>
      <c r="J56" s="140" t="s">
        <v>3331</v>
      </c>
    </row>
    <row r="57" spans="1:10" ht="15.75" customHeight="1">
      <c r="A57" s="140">
        <v>55</v>
      </c>
      <c r="B57" s="140" t="s">
        <v>5564</v>
      </c>
      <c r="C57" s="140" t="s">
        <v>5565</v>
      </c>
      <c r="D57" s="140" t="s">
        <v>5373</v>
      </c>
      <c r="E57" s="140" t="s">
        <v>5566</v>
      </c>
      <c r="F57" s="140">
        <v>8885272077</v>
      </c>
      <c r="G57" s="140">
        <v>8897647507</v>
      </c>
      <c r="H57" s="140">
        <v>8897647507</v>
      </c>
      <c r="I57" s="140" t="s">
        <v>3331</v>
      </c>
      <c r="J57" s="140" t="s">
        <v>3331</v>
      </c>
    </row>
    <row r="58" spans="1:10" ht="15.75" customHeight="1">
      <c r="A58" s="140">
        <v>56</v>
      </c>
      <c r="B58" s="140" t="s">
        <v>5567</v>
      </c>
      <c r="C58" s="140" t="s">
        <v>5568</v>
      </c>
      <c r="D58" s="140" t="s">
        <v>5373</v>
      </c>
      <c r="E58" s="140" t="s">
        <v>5569</v>
      </c>
      <c r="F58" s="140">
        <v>9959954631</v>
      </c>
      <c r="G58" s="140">
        <v>9948888482</v>
      </c>
      <c r="H58" s="140">
        <v>9705352680</v>
      </c>
      <c r="I58" s="140" t="s">
        <v>5502</v>
      </c>
      <c r="J58" s="140" t="s">
        <v>3331</v>
      </c>
    </row>
    <row r="59" spans="1:10" ht="15.75" customHeight="1">
      <c r="A59" s="140">
        <v>57</v>
      </c>
      <c r="B59" s="140" t="s">
        <v>5570</v>
      </c>
      <c r="C59" s="140" t="s">
        <v>5571</v>
      </c>
      <c r="D59" s="140" t="s">
        <v>5373</v>
      </c>
      <c r="E59" s="140" t="s">
        <v>5572</v>
      </c>
      <c r="F59" s="140" t="s">
        <v>5573</v>
      </c>
      <c r="G59" s="140"/>
      <c r="H59" s="140">
        <v>9440050038</v>
      </c>
      <c r="I59" s="140" t="s">
        <v>5502</v>
      </c>
      <c r="J59" s="140" t="s">
        <v>2804</v>
      </c>
    </row>
    <row r="60" spans="1:10" ht="15.75" customHeight="1">
      <c r="A60" s="140">
        <v>58</v>
      </c>
      <c r="B60" s="140" t="s">
        <v>5574</v>
      </c>
      <c r="C60" s="140" t="s">
        <v>5575</v>
      </c>
      <c r="D60" s="140" t="s">
        <v>5373</v>
      </c>
      <c r="E60" s="140" t="s">
        <v>5576</v>
      </c>
      <c r="F60" s="140">
        <v>7032006869</v>
      </c>
      <c r="G60" s="140">
        <v>9346770629</v>
      </c>
      <c r="H60" s="140"/>
      <c r="I60" s="140" t="s">
        <v>5577</v>
      </c>
      <c r="J60" s="140" t="s">
        <v>3331</v>
      </c>
    </row>
    <row r="61" spans="1:10" ht="15.75" customHeight="1">
      <c r="A61" s="140">
        <v>59</v>
      </c>
      <c r="B61" s="140" t="s">
        <v>5578</v>
      </c>
      <c r="C61" s="140" t="s">
        <v>5579</v>
      </c>
      <c r="D61" s="139" t="s">
        <v>5373</v>
      </c>
      <c r="E61" s="140" t="s">
        <v>5580</v>
      </c>
      <c r="F61" s="140">
        <v>7659933803</v>
      </c>
      <c r="G61" s="140">
        <v>8919671036</v>
      </c>
      <c r="H61" s="140">
        <v>9949713803</v>
      </c>
      <c r="I61" s="140"/>
      <c r="J61" s="140"/>
    </row>
    <row r="62" spans="1:10" ht="15.75" customHeight="1">
      <c r="A62" s="140">
        <v>60</v>
      </c>
      <c r="B62" s="140" t="s">
        <v>5581</v>
      </c>
      <c r="C62" s="140" t="s">
        <v>5582</v>
      </c>
      <c r="D62" s="140" t="s">
        <v>5373</v>
      </c>
      <c r="E62" s="140" t="s">
        <v>5583</v>
      </c>
      <c r="F62" s="140">
        <v>9550329920</v>
      </c>
      <c r="G62" s="140"/>
      <c r="H62" s="140">
        <v>9848705060</v>
      </c>
      <c r="I62" s="140" t="s">
        <v>2802</v>
      </c>
      <c r="J62" s="140" t="s">
        <v>3331</v>
      </c>
    </row>
    <row r="63" spans="1:10" ht="15.75" customHeight="1">
      <c r="A63" s="140">
        <v>61</v>
      </c>
      <c r="B63" s="140" t="s">
        <v>5584</v>
      </c>
      <c r="C63" s="140" t="s">
        <v>5585</v>
      </c>
      <c r="D63" s="140" t="s">
        <v>5373</v>
      </c>
      <c r="E63" s="140" t="s">
        <v>5586</v>
      </c>
      <c r="F63" s="140">
        <v>9550408375</v>
      </c>
      <c r="G63" s="140"/>
      <c r="H63" s="140">
        <v>9440660375</v>
      </c>
      <c r="I63" s="140" t="s">
        <v>2802</v>
      </c>
      <c r="J63" s="140" t="s">
        <v>3331</v>
      </c>
    </row>
    <row r="64" spans="1:10" ht="15.75" customHeight="1">
      <c r="A64" s="140">
        <v>62</v>
      </c>
      <c r="B64" s="140" t="s">
        <v>5587</v>
      </c>
      <c r="C64" s="140" t="s">
        <v>5588</v>
      </c>
      <c r="D64" s="140" t="s">
        <v>5373</v>
      </c>
      <c r="E64" s="140" t="s">
        <v>5589</v>
      </c>
      <c r="F64" s="140">
        <v>9885832491</v>
      </c>
      <c r="G64" s="140"/>
      <c r="H64" s="140">
        <v>9000513676</v>
      </c>
      <c r="I64" s="140" t="s">
        <v>5502</v>
      </c>
      <c r="J64" s="140" t="s">
        <v>3331</v>
      </c>
    </row>
    <row r="65" spans="1:13" ht="15.75" customHeight="1">
      <c r="A65" s="140">
        <v>63</v>
      </c>
      <c r="B65" s="140" t="s">
        <v>5590</v>
      </c>
      <c r="C65" s="140" t="s">
        <v>5591</v>
      </c>
      <c r="D65" s="140" t="s">
        <v>5592</v>
      </c>
      <c r="E65" s="140" t="s">
        <v>5593</v>
      </c>
      <c r="F65" s="140">
        <v>7989211614</v>
      </c>
      <c r="G65" s="140">
        <v>9494658341</v>
      </c>
      <c r="H65" s="140">
        <v>9491820174</v>
      </c>
      <c r="I65" s="140" t="s">
        <v>5425</v>
      </c>
      <c r="J65" s="140" t="s">
        <v>5594</v>
      </c>
    </row>
    <row r="66" spans="1:13" ht="15.75" customHeight="1">
      <c r="A66" s="140">
        <v>64</v>
      </c>
      <c r="B66" s="140" t="s">
        <v>5595</v>
      </c>
      <c r="C66" s="140" t="s">
        <v>5596</v>
      </c>
      <c r="D66" s="140" t="s">
        <v>5592</v>
      </c>
      <c r="E66" s="140" t="s">
        <v>5597</v>
      </c>
      <c r="F66" s="140">
        <v>8142559955</v>
      </c>
      <c r="G66" s="140"/>
      <c r="H66" s="140">
        <v>7330943721</v>
      </c>
      <c r="I66" s="140" t="s">
        <v>5598</v>
      </c>
      <c r="J66" s="140" t="s">
        <v>3268</v>
      </c>
    </row>
    <row r="67" spans="1:13" ht="15.75" customHeight="1">
      <c r="A67" s="140">
        <v>65</v>
      </c>
      <c r="B67" s="140" t="s">
        <v>5599</v>
      </c>
      <c r="C67" s="140" t="s">
        <v>5600</v>
      </c>
      <c r="D67" s="140" t="s">
        <v>5601</v>
      </c>
      <c r="E67" s="140" t="s">
        <v>5602</v>
      </c>
      <c r="F67" s="140">
        <v>8179810916</v>
      </c>
      <c r="G67" s="140">
        <v>8179042136</v>
      </c>
      <c r="H67" s="140">
        <v>9849206716</v>
      </c>
      <c r="I67" s="140"/>
      <c r="J67" s="140"/>
    </row>
    <row r="68" spans="1:13" ht="15.75" customHeight="1">
      <c r="A68" s="140">
        <v>66</v>
      </c>
      <c r="B68" s="140" t="s">
        <v>5603</v>
      </c>
      <c r="C68" s="140" t="s">
        <v>5604</v>
      </c>
      <c r="D68" s="140" t="s">
        <v>5601</v>
      </c>
      <c r="E68" s="140" t="s">
        <v>5605</v>
      </c>
      <c r="F68" s="140">
        <v>8008532272</v>
      </c>
      <c r="G68" s="140"/>
      <c r="H68" s="140">
        <v>8978460425</v>
      </c>
      <c r="I68" s="140" t="s">
        <v>5606</v>
      </c>
      <c r="J68" s="140" t="s">
        <v>3331</v>
      </c>
    </row>
    <row r="69" spans="1:13" ht="15.75" customHeight="1">
      <c r="A69" s="140">
        <v>67</v>
      </c>
      <c r="B69" s="140" t="s">
        <v>5607</v>
      </c>
      <c r="C69" s="140" t="s">
        <v>5608</v>
      </c>
      <c r="D69" s="140" t="s">
        <v>5601</v>
      </c>
      <c r="E69" s="140" t="s">
        <v>5609</v>
      </c>
      <c r="F69" s="140">
        <v>9493447173</v>
      </c>
      <c r="G69" s="140">
        <v>9063173173</v>
      </c>
      <c r="H69" s="140">
        <v>9866139781</v>
      </c>
      <c r="I69" s="140" t="s">
        <v>2802</v>
      </c>
      <c r="J69" s="140" t="s">
        <v>5610</v>
      </c>
    </row>
    <row r="70" spans="1:13" ht="15.75" customHeight="1">
      <c r="A70" s="140">
        <v>68</v>
      </c>
      <c r="B70" s="140" t="s">
        <v>5611</v>
      </c>
      <c r="C70" s="140" t="s">
        <v>5612</v>
      </c>
      <c r="D70" s="140" t="s">
        <v>5601</v>
      </c>
      <c r="E70" s="140" t="s">
        <v>5613</v>
      </c>
      <c r="F70" s="140">
        <v>9182317167</v>
      </c>
      <c r="G70" s="140"/>
      <c r="H70" s="140"/>
      <c r="I70" s="140" t="s">
        <v>5614</v>
      </c>
      <c r="J70" s="140" t="s">
        <v>3331</v>
      </c>
    </row>
    <row r="71" spans="1:13" ht="15.75" customHeight="1">
      <c r="A71" s="140">
        <v>69</v>
      </c>
      <c r="B71" s="140" t="s">
        <v>5615</v>
      </c>
      <c r="C71" s="140" t="s">
        <v>5616</v>
      </c>
      <c r="D71" s="139" t="s">
        <v>5601</v>
      </c>
      <c r="E71" s="140" t="s">
        <v>5617</v>
      </c>
      <c r="F71" s="140">
        <v>8008472472</v>
      </c>
      <c r="G71" s="140">
        <v>9550774971</v>
      </c>
      <c r="H71" s="140">
        <v>9573748334</v>
      </c>
      <c r="I71" s="140" t="s">
        <v>5618</v>
      </c>
      <c r="J71" s="140" t="s">
        <v>5619</v>
      </c>
    </row>
    <row r="72" spans="1:13" ht="15.75" customHeight="1">
      <c r="A72" s="140">
        <v>70</v>
      </c>
      <c r="B72" s="140" t="s">
        <v>5620</v>
      </c>
      <c r="C72" s="140" t="s">
        <v>5621</v>
      </c>
      <c r="D72" s="140"/>
      <c r="E72" s="140" t="s">
        <v>5622</v>
      </c>
      <c r="F72" s="140">
        <v>7661998956</v>
      </c>
      <c r="G72" s="140"/>
      <c r="H72" s="140">
        <v>9848684559</v>
      </c>
      <c r="I72" s="140" t="s">
        <v>5425</v>
      </c>
      <c r="J72" s="140" t="s">
        <v>5594</v>
      </c>
    </row>
    <row r="73" spans="1:13" ht="15.75" customHeight="1">
      <c r="A73" s="140">
        <v>71</v>
      </c>
      <c r="B73" s="140" t="s">
        <v>5623</v>
      </c>
      <c r="C73" s="140" t="s">
        <v>5624</v>
      </c>
      <c r="D73" s="140" t="s">
        <v>5601</v>
      </c>
      <c r="E73" s="140" t="s">
        <v>5625</v>
      </c>
      <c r="F73" s="140">
        <v>9553537648</v>
      </c>
      <c r="G73" s="140"/>
      <c r="H73" s="140">
        <v>9440445906</v>
      </c>
      <c r="I73" s="140" t="s">
        <v>4534</v>
      </c>
      <c r="J73" s="140" t="s">
        <v>5271</v>
      </c>
      <c r="K73" s="19">
        <v>8886355631</v>
      </c>
      <c r="L73" s="19" t="s">
        <v>5626</v>
      </c>
      <c r="M73" s="19" t="s">
        <v>5627</v>
      </c>
    </row>
    <row r="74" spans="1:13" ht="15.75" customHeight="1">
      <c r="A74" s="140">
        <v>72</v>
      </c>
      <c r="B74" s="140" t="s">
        <v>5628</v>
      </c>
      <c r="C74" s="140" t="s">
        <v>5629</v>
      </c>
      <c r="D74" s="140" t="s">
        <v>5601</v>
      </c>
      <c r="E74" s="140" t="s">
        <v>5630</v>
      </c>
      <c r="F74" s="140">
        <v>9542871972</v>
      </c>
      <c r="G74" s="140"/>
      <c r="H74" s="140">
        <v>9493602589</v>
      </c>
      <c r="I74" s="140" t="s">
        <v>5631</v>
      </c>
      <c r="J74" s="140" t="s">
        <v>5399</v>
      </c>
    </row>
    <row r="75" spans="1:13" ht="15.75" customHeight="1">
      <c r="A75" s="140">
        <v>73</v>
      </c>
      <c r="B75" s="140" t="s">
        <v>5632</v>
      </c>
      <c r="C75" s="140" t="s">
        <v>5633</v>
      </c>
      <c r="D75" s="140" t="s">
        <v>5601</v>
      </c>
      <c r="E75" s="140" t="s">
        <v>5634</v>
      </c>
      <c r="F75" s="140">
        <v>8008047201</v>
      </c>
      <c r="G75" s="140">
        <v>7587132610</v>
      </c>
      <c r="H75" s="140">
        <v>9424293669</v>
      </c>
      <c r="I75" s="140"/>
      <c r="J75" s="140" t="s">
        <v>3358</v>
      </c>
    </row>
    <row r="76" spans="1:13" ht="15.75" customHeight="1">
      <c r="A76" s="140">
        <v>74</v>
      </c>
      <c r="B76" s="140" t="s">
        <v>5635</v>
      </c>
      <c r="C76" s="140" t="s">
        <v>5636</v>
      </c>
      <c r="D76" s="140" t="s">
        <v>5601</v>
      </c>
      <c r="E76" s="140" t="s">
        <v>5637</v>
      </c>
      <c r="F76" s="140">
        <v>8125691694</v>
      </c>
      <c r="G76" s="140">
        <v>9652907792</v>
      </c>
      <c r="H76" s="140">
        <v>9912119077</v>
      </c>
      <c r="I76" s="140" t="s">
        <v>5638</v>
      </c>
      <c r="J76" s="140"/>
    </row>
    <row r="77" spans="1:13" ht="15.75" customHeight="1">
      <c r="A77" s="140">
        <v>75</v>
      </c>
      <c r="B77" s="140" t="s">
        <v>5639</v>
      </c>
      <c r="C77" s="140" t="s">
        <v>5640</v>
      </c>
      <c r="D77" s="140" t="s">
        <v>5601</v>
      </c>
      <c r="E77" s="140" t="s">
        <v>5641</v>
      </c>
      <c r="F77" s="140">
        <v>9492659716</v>
      </c>
      <c r="G77" s="140">
        <v>8919668931</v>
      </c>
      <c r="H77" s="140">
        <v>9494677672</v>
      </c>
      <c r="I77" s="140" t="s">
        <v>5642</v>
      </c>
      <c r="J77" s="140"/>
    </row>
    <row r="78" spans="1:13" ht="15.75" customHeight="1">
      <c r="A78" s="140">
        <v>76</v>
      </c>
      <c r="B78" s="140" t="s">
        <v>5643</v>
      </c>
      <c r="C78" s="140" t="s">
        <v>5644</v>
      </c>
      <c r="D78" s="140" t="s">
        <v>5601</v>
      </c>
      <c r="E78" s="140" t="s">
        <v>5645</v>
      </c>
      <c r="F78" s="140">
        <v>9885337634</v>
      </c>
      <c r="G78" s="140">
        <v>8919506207</v>
      </c>
      <c r="H78" s="140">
        <v>9885839097</v>
      </c>
      <c r="I78" s="140" t="s">
        <v>5646</v>
      </c>
      <c r="J78" s="140"/>
    </row>
    <row r="79" spans="1:13" ht="15.75" customHeight="1">
      <c r="A79" s="140">
        <v>77</v>
      </c>
      <c r="B79" s="140" t="s">
        <v>5647</v>
      </c>
      <c r="C79" s="140" t="s">
        <v>5648</v>
      </c>
      <c r="D79" s="140" t="s">
        <v>5601</v>
      </c>
      <c r="E79" s="140" t="s">
        <v>5649</v>
      </c>
      <c r="F79" s="140">
        <v>9553162011</v>
      </c>
      <c r="G79" s="140"/>
      <c r="H79" s="140">
        <v>9642386911</v>
      </c>
      <c r="I79" s="140" t="s">
        <v>3331</v>
      </c>
      <c r="J79" s="140" t="s">
        <v>3331</v>
      </c>
    </row>
    <row r="80" spans="1:13" ht="15.75" customHeight="1">
      <c r="A80" s="140">
        <v>78</v>
      </c>
      <c r="B80" s="140" t="s">
        <v>5650</v>
      </c>
      <c r="C80" s="140" t="s">
        <v>5651</v>
      </c>
      <c r="D80" s="140" t="s">
        <v>5601</v>
      </c>
      <c r="E80" s="140" t="s">
        <v>5652</v>
      </c>
      <c r="F80" s="140">
        <v>7901000257</v>
      </c>
      <c r="G80" s="140"/>
      <c r="H80" s="140">
        <v>9441113628</v>
      </c>
      <c r="I80" s="140"/>
      <c r="J80" s="140" t="s">
        <v>5653</v>
      </c>
    </row>
    <row r="81" spans="1:10" ht="15.75" customHeight="1">
      <c r="A81" s="140">
        <v>79</v>
      </c>
      <c r="B81" s="140" t="s">
        <v>5654</v>
      </c>
      <c r="C81" s="140" t="s">
        <v>5655</v>
      </c>
      <c r="D81" s="140" t="s">
        <v>5601</v>
      </c>
      <c r="E81" s="140" t="s">
        <v>5656</v>
      </c>
      <c r="F81" s="140">
        <v>8985525819</v>
      </c>
      <c r="G81" s="140"/>
      <c r="H81" s="140">
        <v>8331047519</v>
      </c>
      <c r="I81" s="140" t="s">
        <v>2802</v>
      </c>
      <c r="J81" s="140" t="s">
        <v>3268</v>
      </c>
    </row>
    <row r="82" spans="1:10" ht="15.75" customHeight="1">
      <c r="A82" s="140">
        <v>80</v>
      </c>
      <c r="B82" s="140" t="s">
        <v>5657</v>
      </c>
      <c r="C82" s="140" t="s">
        <v>5658</v>
      </c>
      <c r="D82" s="140" t="s">
        <v>5601</v>
      </c>
      <c r="E82" s="140" t="s">
        <v>5659</v>
      </c>
      <c r="F82" s="140">
        <v>9494543355</v>
      </c>
      <c r="G82" s="140"/>
      <c r="H82" s="140">
        <v>9848298309</v>
      </c>
      <c r="I82" s="140" t="s">
        <v>5399</v>
      </c>
      <c r="J82" s="140" t="s">
        <v>5399</v>
      </c>
    </row>
    <row r="83" spans="1:10" ht="15.75" customHeight="1">
      <c r="A83" s="140">
        <v>81</v>
      </c>
      <c r="B83" s="140" t="s">
        <v>5660</v>
      </c>
      <c r="C83" s="140" t="s">
        <v>5661</v>
      </c>
      <c r="D83" s="140" t="s">
        <v>5601</v>
      </c>
      <c r="E83" s="140" t="s">
        <v>5662</v>
      </c>
      <c r="F83" s="140">
        <v>8096799833</v>
      </c>
      <c r="G83" s="140"/>
      <c r="H83" s="140">
        <v>9948253304</v>
      </c>
      <c r="I83" s="140"/>
      <c r="J83" s="140" t="s">
        <v>5663</v>
      </c>
    </row>
    <row r="84" spans="1:10" ht="15.75" customHeight="1">
      <c r="A84" s="140">
        <v>82</v>
      </c>
      <c r="B84" s="140" t="s">
        <v>5664</v>
      </c>
      <c r="C84" s="140" t="s">
        <v>5665</v>
      </c>
      <c r="D84" s="140" t="s">
        <v>5601</v>
      </c>
      <c r="E84" s="140" t="s">
        <v>5666</v>
      </c>
      <c r="F84" s="140">
        <v>8333085368</v>
      </c>
      <c r="G84" s="140">
        <v>8328346507</v>
      </c>
      <c r="H84" s="140">
        <v>9491049450</v>
      </c>
      <c r="I84" s="140" t="s">
        <v>5667</v>
      </c>
      <c r="J84" s="140"/>
    </row>
    <row r="85" spans="1:10" ht="15.75" customHeight="1">
      <c r="A85" s="140">
        <v>83</v>
      </c>
      <c r="B85" s="140" t="s">
        <v>5668</v>
      </c>
      <c r="C85" s="140" t="s">
        <v>5669</v>
      </c>
      <c r="D85" s="140" t="s">
        <v>5601</v>
      </c>
      <c r="E85" s="140" t="s">
        <v>5670</v>
      </c>
      <c r="F85" s="140">
        <v>7901032202</v>
      </c>
      <c r="G85" s="140"/>
      <c r="H85" s="140">
        <v>8632320220</v>
      </c>
      <c r="I85" s="140" t="s">
        <v>5425</v>
      </c>
      <c r="J85" s="140"/>
    </row>
    <row r="86" spans="1:10" ht="15.75" customHeight="1">
      <c r="A86" s="140">
        <v>84</v>
      </c>
      <c r="B86" s="140" t="s">
        <v>5671</v>
      </c>
      <c r="C86" s="140" t="s">
        <v>5672</v>
      </c>
      <c r="D86" s="140" t="s">
        <v>5601</v>
      </c>
      <c r="E86" s="140" t="s">
        <v>5673</v>
      </c>
      <c r="F86" s="140">
        <v>7997605871</v>
      </c>
      <c r="G86" s="140"/>
      <c r="H86" s="140">
        <v>8985293140</v>
      </c>
      <c r="I86" s="138" t="s">
        <v>5674</v>
      </c>
      <c r="J86" s="140" t="s">
        <v>3331</v>
      </c>
    </row>
    <row r="87" spans="1:10" ht="15.75" customHeight="1">
      <c r="A87" s="140">
        <v>85</v>
      </c>
      <c r="B87" s="140" t="s">
        <v>5675</v>
      </c>
      <c r="C87" s="140" t="s">
        <v>5676</v>
      </c>
      <c r="D87" s="140" t="s">
        <v>5601</v>
      </c>
      <c r="E87" s="140" t="s">
        <v>5677</v>
      </c>
      <c r="F87" s="140">
        <v>9100232646</v>
      </c>
      <c r="G87" s="140"/>
      <c r="H87" s="141">
        <v>9573159291</v>
      </c>
      <c r="I87" s="142" t="s">
        <v>5678</v>
      </c>
      <c r="J87" s="143" t="s">
        <v>3268</v>
      </c>
    </row>
    <row r="88" spans="1:10" ht="15.75" customHeight="1">
      <c r="A88" s="140">
        <v>86</v>
      </c>
      <c r="B88" s="140" t="s">
        <v>5679</v>
      </c>
      <c r="C88" s="140" t="s">
        <v>5680</v>
      </c>
      <c r="D88" s="140" t="s">
        <v>5601</v>
      </c>
      <c r="E88" s="140" t="s">
        <v>5681</v>
      </c>
      <c r="F88" s="140">
        <v>8374556378</v>
      </c>
      <c r="G88" s="140"/>
      <c r="H88" s="141">
        <v>9989475877</v>
      </c>
      <c r="I88" s="144" t="s">
        <v>5682</v>
      </c>
      <c r="J88" s="143"/>
    </row>
    <row r="89" spans="1:10" ht="15.75" customHeight="1">
      <c r="A89" s="140">
        <v>87</v>
      </c>
      <c r="B89" s="140" t="s">
        <v>5683</v>
      </c>
      <c r="C89" s="140" t="s">
        <v>5684</v>
      </c>
      <c r="D89" s="140" t="s">
        <v>5601</v>
      </c>
      <c r="E89" s="140" t="s">
        <v>5685</v>
      </c>
      <c r="F89" s="140">
        <v>8886271533</v>
      </c>
      <c r="G89" s="140"/>
      <c r="H89" s="140">
        <v>9912891955</v>
      </c>
      <c r="I89" s="145"/>
      <c r="J89" s="140" t="s">
        <v>5412</v>
      </c>
    </row>
    <row r="90" spans="1:10" ht="15.75" customHeight="1">
      <c r="A90" s="140">
        <v>88</v>
      </c>
      <c r="B90" s="140" t="s">
        <v>5686</v>
      </c>
      <c r="C90" s="140" t="s">
        <v>5687</v>
      </c>
      <c r="D90" s="140" t="s">
        <v>5601</v>
      </c>
      <c r="E90" s="140" t="s">
        <v>5688</v>
      </c>
      <c r="F90" s="140">
        <v>9848183075</v>
      </c>
      <c r="G90" s="140"/>
      <c r="H90" s="140">
        <v>9640990345</v>
      </c>
      <c r="I90" s="140" t="s">
        <v>5425</v>
      </c>
      <c r="J90" s="140"/>
    </row>
    <row r="91" spans="1:10" ht="15.75" customHeight="1">
      <c r="A91" s="140">
        <v>89</v>
      </c>
      <c r="B91" s="140" t="s">
        <v>5689</v>
      </c>
      <c r="C91" s="140" t="s">
        <v>5690</v>
      </c>
      <c r="D91" s="140" t="s">
        <v>5601</v>
      </c>
      <c r="E91" s="140" t="s">
        <v>5691</v>
      </c>
      <c r="F91" s="140">
        <v>9032535817</v>
      </c>
      <c r="G91" s="140"/>
      <c r="H91" s="140">
        <v>9000025519</v>
      </c>
      <c r="I91" s="140" t="s">
        <v>5678</v>
      </c>
      <c r="J91" s="140" t="s">
        <v>5399</v>
      </c>
    </row>
    <row r="92" spans="1:10" ht="15.75" customHeight="1">
      <c r="A92" s="140">
        <v>90</v>
      </c>
      <c r="B92" s="140" t="s">
        <v>5692</v>
      </c>
      <c r="C92" s="140" t="s">
        <v>5693</v>
      </c>
      <c r="D92" s="140" t="s">
        <v>5601</v>
      </c>
      <c r="E92" s="140" t="s">
        <v>5694</v>
      </c>
      <c r="F92" s="140">
        <v>9989754313</v>
      </c>
      <c r="G92" s="140"/>
      <c r="H92" s="140">
        <v>9985067297</v>
      </c>
      <c r="I92" s="140"/>
      <c r="J92" s="140"/>
    </row>
    <row r="93" spans="1:10" ht="15.75" customHeight="1">
      <c r="A93" s="140">
        <v>91</v>
      </c>
      <c r="B93" s="140" t="s">
        <v>5695</v>
      </c>
      <c r="C93" s="140" t="s">
        <v>5696</v>
      </c>
      <c r="D93" s="140" t="s">
        <v>5601</v>
      </c>
      <c r="E93" s="140" t="s">
        <v>5697</v>
      </c>
      <c r="F93" s="140" t="s">
        <v>5698</v>
      </c>
      <c r="G93" s="140"/>
      <c r="H93" s="140">
        <v>9160004451</v>
      </c>
      <c r="I93" s="140" t="s">
        <v>5699</v>
      </c>
      <c r="J93" s="140" t="s">
        <v>5488</v>
      </c>
    </row>
    <row r="94" spans="1:10" ht="15.75" customHeight="1">
      <c r="A94" s="140">
        <v>92</v>
      </c>
      <c r="B94" s="140" t="s">
        <v>5700</v>
      </c>
      <c r="C94" s="140" t="s">
        <v>5701</v>
      </c>
      <c r="D94" s="140" t="s">
        <v>5601</v>
      </c>
      <c r="E94" s="140" t="s">
        <v>5702</v>
      </c>
      <c r="F94" s="140">
        <v>8096748999</v>
      </c>
      <c r="G94" s="140"/>
      <c r="H94" s="140">
        <v>8197630999</v>
      </c>
      <c r="I94" s="140" t="s">
        <v>5703</v>
      </c>
      <c r="J94" s="140"/>
    </row>
    <row r="95" spans="1:10" ht="15.75" customHeight="1">
      <c r="A95" s="140">
        <v>93</v>
      </c>
      <c r="B95" s="140" t="s">
        <v>5704</v>
      </c>
      <c r="C95" s="140" t="s">
        <v>5705</v>
      </c>
      <c r="D95" s="140" t="s">
        <v>5601</v>
      </c>
      <c r="E95" s="140" t="s">
        <v>5706</v>
      </c>
      <c r="F95" s="140">
        <v>9493452980</v>
      </c>
      <c r="G95" s="140"/>
      <c r="H95" s="140">
        <v>9491793614</v>
      </c>
      <c r="I95" s="140"/>
      <c r="J95" s="140"/>
    </row>
    <row r="96" spans="1:10" ht="15.75" customHeight="1">
      <c r="A96" s="140">
        <v>94</v>
      </c>
      <c r="B96" s="140" t="s">
        <v>5707</v>
      </c>
      <c r="C96" s="140" t="s">
        <v>5708</v>
      </c>
      <c r="D96" s="140" t="s">
        <v>5601</v>
      </c>
      <c r="E96" s="140" t="s">
        <v>5709</v>
      </c>
      <c r="F96" s="140">
        <v>9100535517</v>
      </c>
      <c r="G96" s="140" t="s">
        <v>5710</v>
      </c>
      <c r="H96" s="140">
        <v>9963515772</v>
      </c>
      <c r="I96" s="140" t="s">
        <v>5432</v>
      </c>
      <c r="J96" s="140" t="s">
        <v>5488</v>
      </c>
    </row>
    <row r="97" spans="1:10" ht="15.75" customHeight="1">
      <c r="A97" s="140">
        <v>95</v>
      </c>
      <c r="B97" s="140" t="s">
        <v>5711</v>
      </c>
      <c r="C97" s="140" t="s">
        <v>5712</v>
      </c>
      <c r="D97" s="140" t="s">
        <v>5601</v>
      </c>
      <c r="E97" s="140" t="s">
        <v>5713</v>
      </c>
      <c r="F97" s="140">
        <v>9989124222</v>
      </c>
      <c r="G97" s="140">
        <v>8639378998</v>
      </c>
      <c r="H97" s="140">
        <v>9246475588</v>
      </c>
      <c r="I97" s="140" t="s">
        <v>5714</v>
      </c>
      <c r="J97" s="140" t="s">
        <v>5715</v>
      </c>
    </row>
    <row r="98" spans="1:10" ht="15.75" customHeight="1">
      <c r="A98" s="140">
        <v>96</v>
      </c>
      <c r="B98" s="140" t="s">
        <v>5716</v>
      </c>
      <c r="C98" s="140" t="s">
        <v>5717</v>
      </c>
      <c r="D98" s="140" t="s">
        <v>5592</v>
      </c>
      <c r="E98" s="140" t="s">
        <v>5718</v>
      </c>
      <c r="F98" s="140">
        <v>9848145733</v>
      </c>
      <c r="G98" s="140"/>
      <c r="H98" s="140">
        <v>9014806160</v>
      </c>
      <c r="I98" s="140"/>
      <c r="J98" s="140" t="s">
        <v>5719</v>
      </c>
    </row>
    <row r="99" spans="1:10" ht="15.75" customHeight="1">
      <c r="A99" s="140">
        <v>97</v>
      </c>
      <c r="B99" s="140" t="s">
        <v>5720</v>
      </c>
      <c r="C99" s="140" t="s">
        <v>5721</v>
      </c>
      <c r="D99" s="140" t="s">
        <v>5592</v>
      </c>
      <c r="E99" s="140" t="s">
        <v>5722</v>
      </c>
      <c r="F99" s="140">
        <v>8096785851</v>
      </c>
      <c r="G99" s="140">
        <v>7981493514</v>
      </c>
      <c r="H99" s="140">
        <v>9160638686</v>
      </c>
      <c r="I99" s="140" t="s">
        <v>5502</v>
      </c>
      <c r="J99" s="140" t="s">
        <v>5412</v>
      </c>
    </row>
    <row r="100" spans="1:10" ht="15.75" customHeight="1">
      <c r="A100" s="146">
        <v>98</v>
      </c>
      <c r="B100" s="146" t="s">
        <v>5723</v>
      </c>
      <c r="C100" s="146" t="s">
        <v>5724</v>
      </c>
      <c r="D100" s="146" t="s">
        <v>5601</v>
      </c>
      <c r="E100" s="146" t="s">
        <v>5725</v>
      </c>
      <c r="F100" s="146">
        <v>9160629209</v>
      </c>
      <c r="G100" s="146"/>
      <c r="H100" s="146">
        <v>9440345850</v>
      </c>
      <c r="I100" s="146" t="s">
        <v>5726</v>
      </c>
      <c r="J100" s="146"/>
    </row>
    <row r="101" spans="1:10" ht="15.75" customHeight="1">
      <c r="A101" s="147">
        <v>99</v>
      </c>
      <c r="B101" s="147" t="s">
        <v>5727</v>
      </c>
      <c r="C101" s="147" t="s">
        <v>5728</v>
      </c>
      <c r="D101" s="148" t="s">
        <v>5601</v>
      </c>
      <c r="E101" s="147" t="s">
        <v>5729</v>
      </c>
      <c r="F101" s="147">
        <v>9666709539</v>
      </c>
      <c r="G101" s="147"/>
      <c r="H101" s="147">
        <v>9885152369</v>
      </c>
      <c r="I101" s="147" t="s">
        <v>5730</v>
      </c>
      <c r="J101" s="147"/>
    </row>
    <row r="102" spans="1:10" ht="15.75" customHeight="1">
      <c r="A102" s="140">
        <v>100</v>
      </c>
      <c r="B102" s="140" t="s">
        <v>5731</v>
      </c>
      <c r="C102" s="140" t="s">
        <v>5732</v>
      </c>
      <c r="D102" s="140" t="s">
        <v>5601</v>
      </c>
      <c r="E102" s="140" t="s">
        <v>5733</v>
      </c>
      <c r="F102" s="140">
        <v>9490300417</v>
      </c>
      <c r="G102" s="140">
        <v>7013894294</v>
      </c>
      <c r="H102" s="140">
        <v>9292802199</v>
      </c>
      <c r="I102" s="140"/>
      <c r="J102" s="140" t="s">
        <v>2768</v>
      </c>
    </row>
    <row r="103" spans="1:10" ht="15.75" customHeight="1">
      <c r="A103" s="140">
        <v>101</v>
      </c>
      <c r="B103" s="140" t="s">
        <v>5734</v>
      </c>
      <c r="C103" s="140" t="s">
        <v>5735</v>
      </c>
      <c r="D103" s="140" t="s">
        <v>5601</v>
      </c>
      <c r="E103" s="140" t="s">
        <v>5736</v>
      </c>
      <c r="F103" s="140">
        <v>9490896573</v>
      </c>
      <c r="G103" s="140">
        <v>8919213226</v>
      </c>
      <c r="H103" s="140">
        <v>9491883866</v>
      </c>
      <c r="I103" s="140"/>
      <c r="J103" s="140" t="s">
        <v>5737</v>
      </c>
    </row>
    <row r="104" spans="1:10" ht="15.75" customHeight="1">
      <c r="A104" s="140">
        <v>102</v>
      </c>
      <c r="B104" s="140" t="s">
        <v>5738</v>
      </c>
      <c r="C104" s="140" t="s">
        <v>5739</v>
      </c>
      <c r="D104" s="140" t="s">
        <v>5601</v>
      </c>
      <c r="E104" s="140" t="s">
        <v>5740</v>
      </c>
      <c r="F104" s="140">
        <v>8500704275</v>
      </c>
      <c r="G104" s="140">
        <v>9182648307</v>
      </c>
      <c r="H104" s="140">
        <v>9440648345</v>
      </c>
      <c r="I104" s="140" t="s">
        <v>5741</v>
      </c>
      <c r="J104" s="140"/>
    </row>
    <row r="105" spans="1:10" ht="15.75" customHeight="1">
      <c r="A105" s="140">
        <v>103</v>
      </c>
      <c r="B105" s="140" t="s">
        <v>5742</v>
      </c>
      <c r="C105" s="140" t="s">
        <v>5743</v>
      </c>
      <c r="D105" s="140" t="s">
        <v>5601</v>
      </c>
      <c r="E105" s="140" t="s">
        <v>5744</v>
      </c>
      <c r="F105" s="140">
        <v>8142488701</v>
      </c>
      <c r="G105" s="140"/>
      <c r="H105" s="140">
        <v>9399999964</v>
      </c>
      <c r="I105" s="140" t="s">
        <v>5745</v>
      </c>
      <c r="J105" s="140"/>
    </row>
    <row r="106" spans="1:10" ht="15.75" customHeight="1">
      <c r="A106" s="140">
        <v>103</v>
      </c>
      <c r="B106" s="140" t="s">
        <v>5746</v>
      </c>
      <c r="C106" s="140" t="s">
        <v>5747</v>
      </c>
      <c r="D106" s="140" t="s">
        <v>5601</v>
      </c>
      <c r="E106" s="140" t="s">
        <v>5748</v>
      </c>
      <c r="F106" s="140">
        <v>9704040302</v>
      </c>
      <c r="G106" s="140"/>
      <c r="H106" s="140"/>
      <c r="I106" s="140"/>
      <c r="J106" s="140" t="s">
        <v>3268</v>
      </c>
    </row>
    <row r="107" spans="1:10" ht="15.75" customHeight="1">
      <c r="A107" s="140">
        <v>104</v>
      </c>
      <c r="B107" s="140" t="s">
        <v>5749</v>
      </c>
      <c r="C107" s="140" t="s">
        <v>5750</v>
      </c>
      <c r="D107" s="140" t="s">
        <v>5601</v>
      </c>
      <c r="E107" s="140" t="s">
        <v>5751</v>
      </c>
      <c r="F107" s="140">
        <v>8333083647</v>
      </c>
      <c r="G107" s="140">
        <v>8309326812</v>
      </c>
      <c r="H107" s="140">
        <v>9492472672</v>
      </c>
      <c r="I107" s="140" t="s">
        <v>2802</v>
      </c>
      <c r="J107" s="140" t="s">
        <v>5420</v>
      </c>
    </row>
    <row r="108" spans="1:10" ht="15.75" customHeight="1">
      <c r="A108" s="140">
        <v>105</v>
      </c>
      <c r="B108" s="140" t="s">
        <v>5752</v>
      </c>
      <c r="C108" s="140" t="s">
        <v>5753</v>
      </c>
      <c r="D108" s="139" t="s">
        <v>5601</v>
      </c>
      <c r="E108" s="139" t="s">
        <v>5754</v>
      </c>
      <c r="F108" s="140">
        <v>7893915600</v>
      </c>
      <c r="G108" s="140"/>
      <c r="H108" s="140">
        <v>9849965459</v>
      </c>
      <c r="I108" s="140" t="s">
        <v>5755</v>
      </c>
      <c r="J108" s="140"/>
    </row>
    <row r="109" spans="1:10" ht="15.75" customHeight="1">
      <c r="A109" s="140">
        <v>106</v>
      </c>
      <c r="B109" s="140" t="s">
        <v>5756</v>
      </c>
      <c r="C109" s="140" t="s">
        <v>5757</v>
      </c>
      <c r="D109" s="140" t="s">
        <v>5601</v>
      </c>
      <c r="E109" s="140" t="s">
        <v>5758</v>
      </c>
      <c r="F109" s="140">
        <v>9573390318</v>
      </c>
      <c r="G109" s="140">
        <v>8374785178</v>
      </c>
      <c r="H109" s="140">
        <v>8374785178</v>
      </c>
      <c r="I109" s="149" t="s">
        <v>3331</v>
      </c>
      <c r="J109" s="140" t="s">
        <v>3331</v>
      </c>
    </row>
    <row r="110" spans="1:10" ht="15.75" customHeight="1">
      <c r="A110" s="140">
        <v>107</v>
      </c>
      <c r="B110" s="140" t="s">
        <v>5759</v>
      </c>
      <c r="C110" s="140" t="s">
        <v>5760</v>
      </c>
      <c r="D110" s="140" t="s">
        <v>5601</v>
      </c>
      <c r="E110" s="140" t="s">
        <v>5761</v>
      </c>
      <c r="F110" s="140">
        <v>8179578580</v>
      </c>
      <c r="G110" s="140">
        <v>9182916126</v>
      </c>
      <c r="H110" s="140">
        <v>9000882189</v>
      </c>
      <c r="I110" s="139" t="s">
        <v>5762</v>
      </c>
      <c r="J110" s="150" t="s">
        <v>5399</v>
      </c>
    </row>
    <row r="111" spans="1:10" ht="15.75" customHeight="1">
      <c r="A111" s="140">
        <v>108</v>
      </c>
      <c r="B111" s="140" t="s">
        <v>5763</v>
      </c>
      <c r="C111" s="140" t="s">
        <v>5764</v>
      </c>
      <c r="D111" s="140" t="s">
        <v>5601</v>
      </c>
      <c r="E111" s="140" t="s">
        <v>5765</v>
      </c>
      <c r="F111" s="140">
        <v>9440869081</v>
      </c>
      <c r="G111" s="140">
        <v>9848449299</v>
      </c>
      <c r="H111" s="140">
        <v>7396667738</v>
      </c>
      <c r="I111" s="140" t="s">
        <v>5766</v>
      </c>
      <c r="J111" s="140" t="s">
        <v>4300</v>
      </c>
    </row>
    <row r="112" spans="1:10" ht="15.75" customHeight="1">
      <c r="A112" s="146">
        <v>109</v>
      </c>
      <c r="B112" s="146" t="s">
        <v>5767</v>
      </c>
      <c r="C112" s="146" t="s">
        <v>5768</v>
      </c>
      <c r="D112" s="146" t="s">
        <v>5601</v>
      </c>
      <c r="E112" s="146" t="s">
        <v>5769</v>
      </c>
      <c r="F112" s="146">
        <v>8686887077</v>
      </c>
      <c r="G112" s="146">
        <v>8328279767</v>
      </c>
      <c r="H112" s="146">
        <v>8008775452</v>
      </c>
      <c r="I112" s="146" t="s">
        <v>5714</v>
      </c>
      <c r="J112" s="146"/>
    </row>
    <row r="113" spans="1:10" ht="15.75" customHeight="1">
      <c r="A113" s="140">
        <v>110</v>
      </c>
      <c r="B113" s="140" t="s">
        <v>5770</v>
      </c>
      <c r="C113" s="140" t="s">
        <v>5771</v>
      </c>
      <c r="D113" s="140" t="s">
        <v>5601</v>
      </c>
      <c r="E113" s="140" t="s">
        <v>5772</v>
      </c>
      <c r="F113" s="140">
        <v>8466900599</v>
      </c>
      <c r="G113" s="140"/>
      <c r="H113" s="140">
        <v>9908888373</v>
      </c>
      <c r="I113" s="140" t="s">
        <v>5773</v>
      </c>
      <c r="J113" s="140" t="s">
        <v>5271</v>
      </c>
    </row>
    <row r="114" spans="1:10" ht="15.75" customHeight="1">
      <c r="A114" s="140">
        <v>111</v>
      </c>
      <c r="B114" s="140" t="s">
        <v>5774</v>
      </c>
      <c r="C114" s="140" t="s">
        <v>5775</v>
      </c>
      <c r="D114" s="140" t="s">
        <v>5601</v>
      </c>
      <c r="E114" s="140" t="s">
        <v>5776</v>
      </c>
      <c r="F114" s="140"/>
      <c r="G114" s="140">
        <v>7893350655</v>
      </c>
      <c r="H114" s="140"/>
      <c r="I114" s="140"/>
      <c r="J114" s="139" t="e">
        <v>#N/A</v>
      </c>
    </row>
    <row r="115" spans="1:10" ht="15.75" customHeight="1">
      <c r="A115" s="140">
        <v>112</v>
      </c>
      <c r="B115" s="140" t="s">
        <v>5777</v>
      </c>
      <c r="C115" s="140" t="s">
        <v>5778</v>
      </c>
      <c r="D115" s="140" t="s">
        <v>5601</v>
      </c>
      <c r="E115" s="140" t="s">
        <v>5779</v>
      </c>
      <c r="F115" s="140">
        <v>9121718766</v>
      </c>
      <c r="G115" s="140"/>
      <c r="H115" s="140">
        <v>9440453366</v>
      </c>
      <c r="I115" s="149" t="s">
        <v>2802</v>
      </c>
      <c r="J115" s="140" t="s">
        <v>5271</v>
      </c>
    </row>
    <row r="116" spans="1:10" ht="15.75" customHeight="1">
      <c r="A116" s="140">
        <v>113</v>
      </c>
      <c r="B116" s="140" t="s">
        <v>5780</v>
      </c>
      <c r="C116" s="140" t="s">
        <v>5781</v>
      </c>
      <c r="D116" s="140" t="s">
        <v>5601</v>
      </c>
      <c r="E116" s="140" t="s">
        <v>5782</v>
      </c>
      <c r="F116" s="140">
        <v>8008182663</v>
      </c>
      <c r="G116" s="140">
        <v>9618725072</v>
      </c>
      <c r="H116" s="140">
        <v>9550870458</v>
      </c>
      <c r="I116" s="140"/>
      <c r="J116" s="140"/>
    </row>
    <row r="117" spans="1:10" ht="15.75" customHeight="1">
      <c r="A117" s="140">
        <v>114</v>
      </c>
      <c r="B117" s="140" t="s">
        <v>5783</v>
      </c>
      <c r="C117" s="140" t="s">
        <v>5784</v>
      </c>
      <c r="D117" s="140" t="s">
        <v>5601</v>
      </c>
      <c r="E117" s="140" t="s">
        <v>5785</v>
      </c>
      <c r="F117" s="140">
        <v>7032755945</v>
      </c>
      <c r="G117" s="140">
        <v>8919939690</v>
      </c>
      <c r="H117" s="140">
        <v>9177802556</v>
      </c>
      <c r="I117" s="140" t="s">
        <v>5379</v>
      </c>
      <c r="J117" s="140"/>
    </row>
    <row r="118" spans="1:10" ht="15.75" customHeight="1">
      <c r="A118" s="140">
        <v>115</v>
      </c>
      <c r="B118" s="140" t="s">
        <v>5786</v>
      </c>
      <c r="C118" s="140" t="s">
        <v>5787</v>
      </c>
      <c r="D118" s="140" t="s">
        <v>5601</v>
      </c>
      <c r="E118" s="140" t="s">
        <v>5788</v>
      </c>
      <c r="F118" s="140">
        <v>9949598895</v>
      </c>
      <c r="G118" s="140">
        <v>7013866013</v>
      </c>
      <c r="H118" s="140">
        <v>9441176286</v>
      </c>
      <c r="I118" s="140" t="s">
        <v>5789</v>
      </c>
      <c r="J118" s="140" t="s">
        <v>3331</v>
      </c>
    </row>
    <row r="119" spans="1:10" ht="15.75" customHeight="1">
      <c r="A119" s="140">
        <v>116</v>
      </c>
      <c r="B119" s="140" t="s">
        <v>5790</v>
      </c>
      <c r="C119" s="140" t="s">
        <v>5791</v>
      </c>
      <c r="D119" s="140" t="s">
        <v>5601</v>
      </c>
      <c r="E119" s="140" t="s">
        <v>5792</v>
      </c>
      <c r="F119" s="140">
        <v>7729924265</v>
      </c>
      <c r="G119" s="140">
        <v>9154960074</v>
      </c>
      <c r="H119" s="140">
        <v>9290450034</v>
      </c>
      <c r="I119" s="149" t="s">
        <v>2802</v>
      </c>
      <c r="J119" s="140" t="s">
        <v>5399</v>
      </c>
    </row>
    <row r="120" spans="1:10" ht="15.75" customHeight="1">
      <c r="A120" s="140">
        <v>117</v>
      </c>
      <c r="B120" s="140" t="s">
        <v>5793</v>
      </c>
      <c r="C120" s="140" t="s">
        <v>5794</v>
      </c>
      <c r="D120" s="140" t="s">
        <v>5601</v>
      </c>
      <c r="E120" s="140" t="s">
        <v>5795</v>
      </c>
      <c r="F120" s="140">
        <v>9000714356</v>
      </c>
      <c r="G120" s="140">
        <v>9490089302</v>
      </c>
      <c r="H120" s="140">
        <v>9490365602</v>
      </c>
      <c r="I120" s="140" t="s">
        <v>2802</v>
      </c>
      <c r="J120" s="140" t="s">
        <v>5399</v>
      </c>
    </row>
    <row r="121" spans="1:10" ht="15.75" customHeight="1">
      <c r="A121" s="140">
        <v>118</v>
      </c>
      <c r="B121" s="140" t="s">
        <v>5796</v>
      </c>
      <c r="C121" s="140" t="s">
        <v>5797</v>
      </c>
      <c r="D121" s="140" t="s">
        <v>5601</v>
      </c>
      <c r="E121" s="140" t="s">
        <v>5798</v>
      </c>
      <c r="F121" s="140">
        <v>9908297459</v>
      </c>
      <c r="G121" s="140"/>
      <c r="H121" s="140">
        <v>8143130001</v>
      </c>
      <c r="I121" s="140"/>
      <c r="J121" s="140"/>
    </row>
    <row r="122" spans="1:10" ht="15.75" customHeight="1">
      <c r="A122" s="140">
        <v>119</v>
      </c>
      <c r="B122" s="140" t="s">
        <v>5799</v>
      </c>
      <c r="C122" s="140" t="s">
        <v>5800</v>
      </c>
      <c r="D122" s="140" t="s">
        <v>5601</v>
      </c>
      <c r="E122" s="140" t="s">
        <v>5801</v>
      </c>
      <c r="F122" s="140">
        <v>9581656166</v>
      </c>
      <c r="G122" s="140">
        <v>8637257776</v>
      </c>
      <c r="H122" s="140">
        <v>9777870855</v>
      </c>
      <c r="I122" s="140" t="s">
        <v>5425</v>
      </c>
      <c r="J122" s="140"/>
    </row>
    <row r="123" spans="1:10" ht="15.75" customHeight="1">
      <c r="A123" s="140">
        <v>120</v>
      </c>
      <c r="B123" s="140" t="s">
        <v>5802</v>
      </c>
      <c r="C123" s="140" t="s">
        <v>5803</v>
      </c>
      <c r="D123" s="140" t="s">
        <v>5601</v>
      </c>
      <c r="E123" s="140" t="s">
        <v>5804</v>
      </c>
      <c r="F123" s="140">
        <v>7023579023</v>
      </c>
      <c r="G123" s="140">
        <v>8639531895</v>
      </c>
      <c r="H123" s="140">
        <v>9490806369</v>
      </c>
      <c r="I123" s="140"/>
      <c r="J123" s="140" t="s">
        <v>5399</v>
      </c>
    </row>
    <row r="124" spans="1:10" ht="15.75" customHeight="1">
      <c r="A124" s="140">
        <v>121</v>
      </c>
      <c r="B124" s="140" t="s">
        <v>5805</v>
      </c>
      <c r="C124" s="140" t="s">
        <v>5806</v>
      </c>
      <c r="D124" s="140" t="s">
        <v>5601</v>
      </c>
      <c r="E124" s="140" t="s">
        <v>5807</v>
      </c>
      <c r="F124" s="140">
        <v>7032144024</v>
      </c>
      <c r="G124" s="140">
        <v>81412585614</v>
      </c>
      <c r="H124" s="140">
        <v>9866512546</v>
      </c>
      <c r="I124" s="140"/>
      <c r="J124" s="140"/>
    </row>
    <row r="125" spans="1:10" ht="15.75" customHeight="1">
      <c r="A125" s="140">
        <v>122</v>
      </c>
      <c r="B125" s="140" t="s">
        <v>5808</v>
      </c>
      <c r="C125" s="140" t="s">
        <v>5809</v>
      </c>
      <c r="D125" s="140" t="s">
        <v>5810</v>
      </c>
      <c r="E125" s="140" t="s">
        <v>5811</v>
      </c>
      <c r="F125" s="140">
        <v>9573541128</v>
      </c>
      <c r="G125" s="140">
        <v>9705495529</v>
      </c>
      <c r="H125" s="140">
        <v>9676317330</v>
      </c>
      <c r="I125" s="140"/>
      <c r="J125" s="140" t="s">
        <v>5420</v>
      </c>
    </row>
    <row r="126" spans="1:10" ht="15.75" customHeight="1">
      <c r="A126" s="140">
        <v>123</v>
      </c>
      <c r="B126" s="140" t="s">
        <v>5812</v>
      </c>
      <c r="C126" s="140" t="s">
        <v>5813</v>
      </c>
      <c r="D126" s="139" t="s">
        <v>5810</v>
      </c>
      <c r="E126" s="140" t="s">
        <v>5814</v>
      </c>
      <c r="F126" s="140">
        <v>8374145636</v>
      </c>
      <c r="G126" s="140"/>
      <c r="H126" s="140">
        <v>9441420239</v>
      </c>
      <c r="I126" s="140"/>
      <c r="J126" s="140" t="s">
        <v>5815</v>
      </c>
    </row>
    <row r="127" spans="1:10" ht="15.75" customHeight="1">
      <c r="A127" s="149">
        <v>124</v>
      </c>
      <c r="B127" s="149" t="s">
        <v>5816</v>
      </c>
      <c r="C127" s="149" t="s">
        <v>5817</v>
      </c>
      <c r="D127" s="149" t="s">
        <v>5810</v>
      </c>
      <c r="E127" s="149" t="s">
        <v>5818</v>
      </c>
      <c r="F127" s="149">
        <v>7416472377</v>
      </c>
      <c r="G127" s="149">
        <v>8328089056</v>
      </c>
      <c r="H127" s="149">
        <v>9951706899</v>
      </c>
      <c r="I127" s="149" t="s">
        <v>2802</v>
      </c>
      <c r="J127" s="149"/>
    </row>
    <row r="128" spans="1:10" ht="15.75" customHeight="1">
      <c r="A128" s="140">
        <v>125</v>
      </c>
      <c r="B128" s="140" t="s">
        <v>5819</v>
      </c>
      <c r="C128" s="140" t="s">
        <v>5820</v>
      </c>
      <c r="D128" s="140"/>
      <c r="E128" s="140" t="s">
        <v>5821</v>
      </c>
      <c r="F128" s="140">
        <v>9505520700</v>
      </c>
      <c r="G128" s="140">
        <v>9542202939</v>
      </c>
      <c r="H128" s="140">
        <v>8143130001</v>
      </c>
      <c r="I128" s="140"/>
      <c r="J128" s="140"/>
    </row>
    <row r="129" spans="1:10" ht="15.75" customHeight="1">
      <c r="A129" s="149">
        <v>126</v>
      </c>
      <c r="B129" s="149" t="s">
        <v>5822</v>
      </c>
      <c r="C129" s="149" t="s">
        <v>5823</v>
      </c>
      <c r="D129" s="149" t="s">
        <v>5810</v>
      </c>
      <c r="E129" s="149" t="s">
        <v>5824</v>
      </c>
      <c r="F129" s="149">
        <v>8008932081</v>
      </c>
      <c r="G129" s="149"/>
      <c r="H129" s="149">
        <v>8885168663</v>
      </c>
      <c r="I129" s="149"/>
      <c r="J129" s="149"/>
    </row>
    <row r="130" spans="1:10" ht="15.75" customHeight="1">
      <c r="A130" s="146">
        <v>127</v>
      </c>
      <c r="B130" s="146" t="s">
        <v>5825</v>
      </c>
      <c r="C130" s="146" t="s">
        <v>5826</v>
      </c>
      <c r="D130" s="146" t="s">
        <v>5810</v>
      </c>
      <c r="E130" s="146" t="s">
        <v>5827</v>
      </c>
      <c r="F130" s="146">
        <v>8985954280</v>
      </c>
      <c r="G130" s="146">
        <v>8644221234</v>
      </c>
      <c r="H130" s="146">
        <v>9490742134</v>
      </c>
      <c r="I130" s="146" t="s">
        <v>5828</v>
      </c>
      <c r="J130" s="146"/>
    </row>
    <row r="131" spans="1:10" ht="15.75" customHeight="1">
      <c r="A131" s="140">
        <v>128</v>
      </c>
      <c r="B131" s="140" t="s">
        <v>5829</v>
      </c>
      <c r="C131" s="140" t="s">
        <v>5830</v>
      </c>
      <c r="D131" s="140" t="s">
        <v>5810</v>
      </c>
      <c r="E131" s="140" t="s">
        <v>5831</v>
      </c>
      <c r="F131" s="140">
        <v>9966072486</v>
      </c>
      <c r="G131" s="140">
        <v>8886541828</v>
      </c>
      <c r="H131" s="140">
        <v>9160549854</v>
      </c>
      <c r="I131" s="140" t="s">
        <v>2802</v>
      </c>
      <c r="J131" s="140"/>
    </row>
    <row r="132" spans="1:10" ht="15.75" customHeight="1">
      <c r="A132" s="146">
        <v>129</v>
      </c>
      <c r="B132" s="146" t="s">
        <v>5832</v>
      </c>
      <c r="C132" s="146" t="s">
        <v>5833</v>
      </c>
      <c r="D132" s="146" t="s">
        <v>5810</v>
      </c>
      <c r="E132" s="146" t="s">
        <v>5834</v>
      </c>
      <c r="F132" s="146">
        <v>7382774895</v>
      </c>
      <c r="G132" s="146">
        <v>8074947668</v>
      </c>
      <c r="H132" s="146">
        <v>7382712146</v>
      </c>
      <c r="I132" s="146"/>
      <c r="J132" s="146" t="s">
        <v>5835</v>
      </c>
    </row>
    <row r="133" spans="1:10" ht="15.75" customHeight="1">
      <c r="A133" s="140">
        <v>130</v>
      </c>
      <c r="B133" s="140" t="s">
        <v>5836</v>
      </c>
      <c r="C133" s="140" t="s">
        <v>5837</v>
      </c>
      <c r="D133" s="140" t="s">
        <v>5810</v>
      </c>
      <c r="E133" s="140" t="s">
        <v>5838</v>
      </c>
      <c r="F133" s="140">
        <v>8331948285</v>
      </c>
      <c r="G133" s="140"/>
      <c r="H133" s="140">
        <v>9492918357</v>
      </c>
      <c r="I133" s="140" t="s">
        <v>5502</v>
      </c>
      <c r="J133" s="140"/>
    </row>
    <row r="134" spans="1:10" ht="15.75" customHeight="1">
      <c r="A134" s="140">
        <v>131</v>
      </c>
      <c r="B134" s="140" t="s">
        <v>5839</v>
      </c>
      <c r="C134" s="140" t="s">
        <v>5840</v>
      </c>
      <c r="D134" s="140" t="s">
        <v>5810</v>
      </c>
      <c r="E134" s="140" t="s">
        <v>5841</v>
      </c>
      <c r="F134" s="140">
        <v>9492790112</v>
      </c>
      <c r="G134" s="140"/>
      <c r="H134" s="140">
        <v>9948430085</v>
      </c>
      <c r="I134" s="140" t="s">
        <v>5842</v>
      </c>
      <c r="J134" s="140"/>
    </row>
    <row r="135" spans="1:10" ht="15.75" customHeight="1">
      <c r="A135" s="140">
        <v>132</v>
      </c>
      <c r="B135" s="140" t="s">
        <v>5843</v>
      </c>
      <c r="C135" s="140" t="s">
        <v>5844</v>
      </c>
      <c r="D135" s="140" t="s">
        <v>5810</v>
      </c>
      <c r="E135" s="140" t="s">
        <v>5845</v>
      </c>
      <c r="F135" s="140">
        <v>9949455954</v>
      </c>
      <c r="G135" s="140">
        <v>9160244279</v>
      </c>
      <c r="H135" s="140">
        <v>9959578319</v>
      </c>
      <c r="I135" s="140" t="s">
        <v>2802</v>
      </c>
      <c r="J135" s="140"/>
    </row>
    <row r="136" spans="1:10" ht="15.75" customHeight="1">
      <c r="A136" s="140">
        <v>133</v>
      </c>
      <c r="B136" s="140" t="s">
        <v>5846</v>
      </c>
      <c r="C136" s="140" t="s">
        <v>5847</v>
      </c>
      <c r="D136" s="140" t="s">
        <v>5810</v>
      </c>
      <c r="E136" s="140" t="s">
        <v>5848</v>
      </c>
      <c r="F136" s="140">
        <v>8790184932</v>
      </c>
      <c r="G136" s="140">
        <v>8328384434</v>
      </c>
      <c r="H136" s="140">
        <v>9492690536</v>
      </c>
      <c r="I136" s="151" t="s">
        <v>2802</v>
      </c>
      <c r="J136" s="140"/>
    </row>
    <row r="137" spans="1:10" ht="15.75" customHeight="1">
      <c r="A137" s="140">
        <v>134</v>
      </c>
      <c r="B137" s="140" t="s">
        <v>5849</v>
      </c>
      <c r="C137" s="140" t="s">
        <v>5850</v>
      </c>
      <c r="D137" s="140" t="s">
        <v>5810</v>
      </c>
      <c r="E137" s="140" t="s">
        <v>5851</v>
      </c>
      <c r="F137" s="140">
        <v>9160905886</v>
      </c>
      <c r="G137" s="140"/>
      <c r="H137" s="140">
        <v>9010810482</v>
      </c>
      <c r="I137" s="140" t="s">
        <v>2802</v>
      </c>
      <c r="J137" s="140"/>
    </row>
    <row r="138" spans="1:10" ht="15.75" customHeight="1">
      <c r="A138" s="140">
        <v>135</v>
      </c>
      <c r="B138" s="140" t="s">
        <v>5852</v>
      </c>
      <c r="C138" s="140" t="s">
        <v>5853</v>
      </c>
      <c r="D138" s="140" t="s">
        <v>5810</v>
      </c>
      <c r="E138" s="140" t="s">
        <v>5854</v>
      </c>
      <c r="F138" s="140">
        <v>9701535595</v>
      </c>
      <c r="G138" s="140">
        <v>9182403891</v>
      </c>
      <c r="H138" s="140">
        <v>9966443912</v>
      </c>
      <c r="I138" s="140" t="s">
        <v>2802</v>
      </c>
      <c r="J138" s="140"/>
    </row>
    <row r="139" spans="1:10" ht="15.75" customHeight="1">
      <c r="A139" s="140">
        <v>136</v>
      </c>
      <c r="B139" s="140" t="s">
        <v>5855</v>
      </c>
      <c r="C139" s="140" t="s">
        <v>5856</v>
      </c>
      <c r="D139" s="140" t="s">
        <v>5810</v>
      </c>
      <c r="E139" s="140" t="s">
        <v>5857</v>
      </c>
      <c r="F139" s="140">
        <v>9502724445</v>
      </c>
      <c r="G139" s="140"/>
      <c r="H139" s="140">
        <v>9848823533</v>
      </c>
      <c r="I139" s="140" t="s">
        <v>5858</v>
      </c>
      <c r="J139" s="140"/>
    </row>
    <row r="140" spans="1:10" ht="15.75" customHeight="1">
      <c r="A140" s="140">
        <v>137</v>
      </c>
      <c r="B140" s="140" t="s">
        <v>5859</v>
      </c>
      <c r="C140" s="140" t="s">
        <v>5860</v>
      </c>
      <c r="D140" s="140" t="s">
        <v>5810</v>
      </c>
      <c r="E140" s="140" t="s">
        <v>5861</v>
      </c>
      <c r="F140" s="140">
        <v>9676362676</v>
      </c>
      <c r="G140" s="140"/>
      <c r="H140" s="140">
        <v>9392063017</v>
      </c>
      <c r="I140" s="140" t="s">
        <v>5862</v>
      </c>
      <c r="J140" s="140"/>
    </row>
    <row r="141" spans="1:10" ht="15.75" customHeight="1">
      <c r="A141" s="140">
        <v>138</v>
      </c>
      <c r="B141" s="140" t="s">
        <v>5863</v>
      </c>
      <c r="C141" s="140" t="s">
        <v>5864</v>
      </c>
      <c r="D141" s="140" t="s">
        <v>5810</v>
      </c>
      <c r="E141" s="140" t="s">
        <v>5865</v>
      </c>
      <c r="F141" s="140">
        <v>9515961688</v>
      </c>
      <c r="G141" s="140">
        <v>7901007986</v>
      </c>
      <c r="H141" s="140">
        <v>9393309279</v>
      </c>
      <c r="I141" s="140"/>
      <c r="J141" s="140"/>
    </row>
    <row r="142" spans="1:10" ht="15.75" customHeight="1">
      <c r="A142" s="140">
        <v>139</v>
      </c>
      <c r="B142" s="140" t="s">
        <v>5866</v>
      </c>
      <c r="C142" s="140" t="s">
        <v>5867</v>
      </c>
      <c r="D142" s="140" t="s">
        <v>5810</v>
      </c>
      <c r="E142" s="140" t="s">
        <v>5868</v>
      </c>
      <c r="F142" s="140">
        <v>9618725072</v>
      </c>
      <c r="G142" s="140">
        <v>8074813800</v>
      </c>
      <c r="H142" s="140">
        <v>9949167314</v>
      </c>
      <c r="I142" s="140" t="s">
        <v>2795</v>
      </c>
      <c r="J142" s="140"/>
    </row>
    <row r="143" spans="1:10" ht="15.75" customHeight="1">
      <c r="A143" s="140">
        <v>140</v>
      </c>
      <c r="B143" s="140" t="s">
        <v>5869</v>
      </c>
      <c r="C143" s="140" t="s">
        <v>5870</v>
      </c>
      <c r="D143" s="140" t="s">
        <v>5810</v>
      </c>
      <c r="E143" s="140" t="s">
        <v>5871</v>
      </c>
      <c r="F143" s="140">
        <v>6302772219</v>
      </c>
      <c r="G143" s="140">
        <v>8187077710</v>
      </c>
      <c r="H143" s="140">
        <v>9581628144</v>
      </c>
      <c r="I143" s="140" t="s">
        <v>5379</v>
      </c>
      <c r="J143" s="140" t="s">
        <v>3331</v>
      </c>
    </row>
    <row r="144" spans="1:10" ht="15.75" customHeight="1">
      <c r="A144" s="140">
        <v>141</v>
      </c>
      <c r="B144" s="140" t="s">
        <v>5872</v>
      </c>
      <c r="C144" s="140" t="s">
        <v>5873</v>
      </c>
      <c r="D144" s="140" t="s">
        <v>5810</v>
      </c>
      <c r="E144" s="140" t="s">
        <v>5874</v>
      </c>
      <c r="F144" s="140">
        <v>7780598525</v>
      </c>
      <c r="G144" s="140">
        <v>9618725072</v>
      </c>
      <c r="H144" s="140">
        <v>9246644414</v>
      </c>
      <c r="I144" s="140" t="s">
        <v>2802</v>
      </c>
      <c r="J144" s="140"/>
    </row>
    <row r="145" spans="1:10" ht="15.75" customHeight="1">
      <c r="A145" s="140">
        <v>142</v>
      </c>
      <c r="B145" s="140" t="s">
        <v>5875</v>
      </c>
      <c r="C145" s="140" t="s">
        <v>5876</v>
      </c>
      <c r="D145" s="140"/>
      <c r="E145" s="140" t="s">
        <v>5877</v>
      </c>
      <c r="F145" s="140">
        <v>9177863160</v>
      </c>
      <c r="G145" s="140"/>
      <c r="H145" s="140"/>
      <c r="I145" s="140"/>
      <c r="J145" s="140"/>
    </row>
    <row r="146" spans="1:10" ht="15.75" customHeight="1">
      <c r="A146" s="140">
        <v>143</v>
      </c>
      <c r="B146" s="140" t="s">
        <v>5878</v>
      </c>
      <c r="C146" s="140" t="s">
        <v>5879</v>
      </c>
      <c r="D146" s="140" t="s">
        <v>908</v>
      </c>
      <c r="E146" s="140" t="s">
        <v>5880</v>
      </c>
      <c r="F146" s="140">
        <v>8249050080</v>
      </c>
      <c r="G146" s="140">
        <v>9666244630</v>
      </c>
      <c r="H146" s="140">
        <v>8895814911</v>
      </c>
      <c r="I146" s="140" t="s">
        <v>5881</v>
      </c>
      <c r="J146" s="140" t="s">
        <v>3331</v>
      </c>
    </row>
    <row r="147" spans="1:10" ht="15.75" customHeight="1">
      <c r="A147" s="140">
        <v>144</v>
      </c>
      <c r="B147" s="140" t="s">
        <v>5882</v>
      </c>
      <c r="C147" s="140" t="s">
        <v>5883</v>
      </c>
      <c r="D147" s="140"/>
      <c r="E147" s="140"/>
      <c r="F147" s="140">
        <v>9701179264</v>
      </c>
      <c r="G147" s="140"/>
      <c r="H147" s="140"/>
      <c r="I147" s="140"/>
      <c r="J147" s="140"/>
    </row>
    <row r="148" spans="1:10" ht="15.75" customHeight="1">
      <c r="A148" s="140">
        <v>145</v>
      </c>
      <c r="B148" s="140" t="s">
        <v>5884</v>
      </c>
      <c r="C148" s="140" t="s">
        <v>5885</v>
      </c>
      <c r="D148" s="140" t="s">
        <v>5810</v>
      </c>
      <c r="E148" s="140" t="s">
        <v>5886</v>
      </c>
      <c r="F148" s="140">
        <v>9000158883</v>
      </c>
      <c r="G148" s="140">
        <v>8919683849</v>
      </c>
      <c r="H148" s="140">
        <v>9989341376</v>
      </c>
      <c r="I148" s="140" t="s">
        <v>5887</v>
      </c>
      <c r="J148" s="140"/>
    </row>
    <row r="149" spans="1:10" ht="15.75" customHeight="1">
      <c r="A149" s="140">
        <v>146</v>
      </c>
      <c r="B149" s="140" t="s">
        <v>5888</v>
      </c>
      <c r="C149" s="140" t="s">
        <v>5889</v>
      </c>
      <c r="D149" s="140" t="s">
        <v>5810</v>
      </c>
      <c r="E149" s="140" t="s">
        <v>5890</v>
      </c>
      <c r="F149" s="140">
        <v>8686882995</v>
      </c>
      <c r="G149" s="140">
        <v>8309304430</v>
      </c>
      <c r="H149" s="140">
        <v>939712067</v>
      </c>
      <c r="I149" s="140" t="s">
        <v>5379</v>
      </c>
      <c r="J149" s="140"/>
    </row>
    <row r="150" spans="1:10" ht="15.75" customHeight="1">
      <c r="A150" s="140">
        <v>147</v>
      </c>
      <c r="B150" s="140" t="s">
        <v>5891</v>
      </c>
      <c r="C150" s="140" t="s">
        <v>5892</v>
      </c>
      <c r="D150" s="140" t="s">
        <v>5810</v>
      </c>
      <c r="E150" s="140" t="s">
        <v>5893</v>
      </c>
      <c r="F150" s="140">
        <v>9441438702</v>
      </c>
      <c r="G150" s="140">
        <v>9137464567</v>
      </c>
      <c r="H150" s="140">
        <v>9036752336</v>
      </c>
      <c r="I150" s="140" t="s">
        <v>5398</v>
      </c>
      <c r="J150" s="140" t="s">
        <v>5271</v>
      </c>
    </row>
    <row r="151" spans="1:10" ht="15.75" customHeight="1">
      <c r="A151" s="140">
        <v>148</v>
      </c>
      <c r="B151" s="140" t="s">
        <v>5894</v>
      </c>
      <c r="C151" s="140" t="s">
        <v>5895</v>
      </c>
      <c r="D151" s="140" t="s">
        <v>5810</v>
      </c>
      <c r="E151" s="140" t="s">
        <v>5896</v>
      </c>
      <c r="F151" s="140">
        <v>8106323429</v>
      </c>
      <c r="G151" s="140"/>
      <c r="H151" s="140">
        <v>9581659646</v>
      </c>
      <c r="I151" s="140" t="s">
        <v>5897</v>
      </c>
      <c r="J151" s="140" t="s">
        <v>2804</v>
      </c>
    </row>
    <row r="152" spans="1:10" ht="15.75" customHeight="1">
      <c r="A152" s="140">
        <v>149</v>
      </c>
      <c r="B152" s="140" t="s">
        <v>5898</v>
      </c>
      <c r="C152" s="140" t="s">
        <v>5899</v>
      </c>
      <c r="D152" s="140" t="s">
        <v>908</v>
      </c>
      <c r="E152" s="140" t="s">
        <v>5900</v>
      </c>
      <c r="F152" s="140">
        <v>8328657900</v>
      </c>
      <c r="G152" s="140"/>
      <c r="H152" s="140"/>
      <c r="I152" s="140"/>
      <c r="J152" s="140"/>
    </row>
    <row r="153" spans="1:10" ht="15.75" customHeight="1">
      <c r="A153" s="140">
        <v>150</v>
      </c>
      <c r="B153" s="140" t="s">
        <v>5901</v>
      </c>
      <c r="C153" s="140" t="s">
        <v>5902</v>
      </c>
      <c r="D153" s="140" t="s">
        <v>908</v>
      </c>
      <c r="E153" s="140" t="s">
        <v>5903</v>
      </c>
      <c r="F153" s="140">
        <v>9553706956</v>
      </c>
      <c r="G153" s="140"/>
      <c r="H153" s="140"/>
      <c r="I153" s="140" t="s">
        <v>2802</v>
      </c>
      <c r="J153" s="140"/>
    </row>
    <row r="154" spans="1:10" ht="15.75" customHeight="1">
      <c r="A154" s="140">
        <v>151</v>
      </c>
      <c r="B154" s="140" t="s">
        <v>5904</v>
      </c>
      <c r="C154" s="140" t="s">
        <v>5905</v>
      </c>
      <c r="D154" s="140" t="s">
        <v>5810</v>
      </c>
      <c r="E154" s="140" t="s">
        <v>5906</v>
      </c>
      <c r="F154" s="140">
        <v>9676740861</v>
      </c>
      <c r="G154" s="140"/>
      <c r="H154" s="140">
        <v>9849816619</v>
      </c>
      <c r="I154" s="140"/>
      <c r="J154" s="140"/>
    </row>
    <row r="155" spans="1:10" ht="15.75" customHeight="1">
      <c r="A155" s="140">
        <v>152</v>
      </c>
      <c r="B155" s="140" t="s">
        <v>5907</v>
      </c>
      <c r="C155" s="140" t="s">
        <v>5908</v>
      </c>
      <c r="D155" s="140" t="s">
        <v>5810</v>
      </c>
      <c r="E155" s="140" t="s">
        <v>5909</v>
      </c>
      <c r="F155" s="140">
        <v>8886266285</v>
      </c>
      <c r="G155" s="140">
        <v>9440059941</v>
      </c>
      <c r="H155" s="140">
        <v>8008224555</v>
      </c>
      <c r="I155" s="140" t="s">
        <v>5887</v>
      </c>
      <c r="J155" s="140"/>
    </row>
    <row r="156" spans="1:10" ht="15.75" customHeight="1">
      <c r="A156" s="140">
        <v>153</v>
      </c>
      <c r="B156" s="140" t="s">
        <v>5910</v>
      </c>
      <c r="C156" s="140" t="s">
        <v>5911</v>
      </c>
      <c r="D156" s="140" t="s">
        <v>5810</v>
      </c>
      <c r="E156" s="140" t="s">
        <v>5912</v>
      </c>
      <c r="F156" s="140">
        <v>8008962933</v>
      </c>
      <c r="G156" s="140">
        <v>8247750307</v>
      </c>
      <c r="H156" s="140">
        <v>9948190516</v>
      </c>
      <c r="I156" s="140" t="s">
        <v>5425</v>
      </c>
      <c r="J156" s="140"/>
    </row>
    <row r="157" spans="1:10" ht="15.75" customHeight="1">
      <c r="A157" s="140">
        <v>154</v>
      </c>
      <c r="B157" s="140" t="s">
        <v>5913</v>
      </c>
      <c r="C157" s="140" t="s">
        <v>5914</v>
      </c>
      <c r="D157" s="140"/>
      <c r="E157" s="140"/>
      <c r="F157" s="140">
        <v>9948777125</v>
      </c>
      <c r="G157" s="140"/>
      <c r="H157" s="140"/>
      <c r="I157" s="140"/>
      <c r="J157" s="140"/>
    </row>
    <row r="158" spans="1:10" ht="15.75" customHeight="1">
      <c r="A158" s="140">
        <v>155</v>
      </c>
      <c r="B158" s="140" t="s">
        <v>5915</v>
      </c>
      <c r="C158" s="140" t="s">
        <v>5916</v>
      </c>
      <c r="D158" s="140" t="s">
        <v>908</v>
      </c>
      <c r="E158" s="140" t="s">
        <v>5917</v>
      </c>
      <c r="F158" s="140">
        <v>9581173477</v>
      </c>
      <c r="G158" s="140"/>
      <c r="H158" s="140">
        <v>8790665337</v>
      </c>
      <c r="I158" s="140" t="s">
        <v>549</v>
      </c>
      <c r="J158" s="140" t="s">
        <v>2804</v>
      </c>
    </row>
    <row r="159" spans="1:10" ht="15.75" customHeight="1">
      <c r="A159" s="140">
        <v>156</v>
      </c>
      <c r="B159" s="140" t="s">
        <v>5918</v>
      </c>
      <c r="C159" s="140" t="s">
        <v>5919</v>
      </c>
      <c r="D159" s="140" t="s">
        <v>5810</v>
      </c>
      <c r="E159" s="140" t="s">
        <v>5920</v>
      </c>
      <c r="F159" s="140">
        <v>8106478963</v>
      </c>
      <c r="G159" s="140">
        <v>8309654547</v>
      </c>
      <c r="H159" s="140">
        <v>9395535966</v>
      </c>
      <c r="I159" s="140" t="s">
        <v>5425</v>
      </c>
      <c r="J159" s="140" t="s">
        <v>3331</v>
      </c>
    </row>
    <row r="160" spans="1:10" ht="15.75" customHeight="1">
      <c r="A160" s="140">
        <v>157</v>
      </c>
      <c r="B160" s="140" t="s">
        <v>5921</v>
      </c>
      <c r="C160" s="140" t="s">
        <v>5922</v>
      </c>
      <c r="D160" s="140" t="s">
        <v>5810</v>
      </c>
      <c r="E160" s="140" t="s">
        <v>5923</v>
      </c>
      <c r="F160" s="140">
        <v>9849147741</v>
      </c>
      <c r="G160" s="140"/>
      <c r="H160" s="140">
        <v>9292555272</v>
      </c>
      <c r="I160" s="140" t="s">
        <v>5924</v>
      </c>
      <c r="J160" s="140"/>
    </row>
    <row r="161" spans="1:10" ht="15.75" customHeight="1">
      <c r="A161" s="140">
        <v>158</v>
      </c>
      <c r="B161" s="140" t="s">
        <v>5925</v>
      </c>
      <c r="C161" s="140" t="s">
        <v>5926</v>
      </c>
      <c r="D161" s="140" t="s">
        <v>5810</v>
      </c>
      <c r="E161" s="140" t="s">
        <v>5927</v>
      </c>
      <c r="F161" s="140">
        <v>9950901902</v>
      </c>
      <c r="G161" s="140">
        <v>8555934709</v>
      </c>
      <c r="H161" s="140">
        <v>9652805962</v>
      </c>
      <c r="I161" s="140" t="s">
        <v>2802</v>
      </c>
      <c r="J161" s="140"/>
    </row>
    <row r="162" spans="1:10" ht="15.75" customHeight="1">
      <c r="A162" s="140">
        <v>159</v>
      </c>
      <c r="B162" s="140" t="s">
        <v>5928</v>
      </c>
      <c r="C162" s="140" t="s">
        <v>5929</v>
      </c>
      <c r="D162" s="140" t="s">
        <v>5810</v>
      </c>
      <c r="E162" s="140" t="s">
        <v>5930</v>
      </c>
      <c r="F162" s="140">
        <v>8977414692</v>
      </c>
      <c r="G162" s="140"/>
      <c r="H162" s="140">
        <v>9440245907</v>
      </c>
      <c r="I162" s="140" t="s">
        <v>549</v>
      </c>
      <c r="J162" s="140"/>
    </row>
    <row r="163" spans="1:10" ht="15.75" customHeight="1">
      <c r="A163" s="140">
        <v>160</v>
      </c>
      <c r="B163" s="140" t="s">
        <v>5931</v>
      </c>
      <c r="C163" s="140" t="s">
        <v>5932</v>
      </c>
      <c r="D163" s="140" t="s">
        <v>5810</v>
      </c>
      <c r="E163" s="140" t="s">
        <v>5933</v>
      </c>
      <c r="F163" s="140">
        <v>8500792039</v>
      </c>
      <c r="G163" s="140">
        <v>9491372565</v>
      </c>
      <c r="H163" s="140">
        <v>9866240079</v>
      </c>
      <c r="I163" s="140" t="s">
        <v>549</v>
      </c>
      <c r="J163" s="140" t="s">
        <v>549</v>
      </c>
    </row>
    <row r="164" spans="1:10" ht="15.75" customHeight="1">
      <c r="A164" s="140">
        <v>161</v>
      </c>
      <c r="B164" s="140" t="s">
        <v>5934</v>
      </c>
      <c r="C164" s="140" t="s">
        <v>5935</v>
      </c>
      <c r="D164" s="140" t="s">
        <v>908</v>
      </c>
      <c r="E164" s="140" t="s">
        <v>5936</v>
      </c>
      <c r="F164" s="140">
        <v>8978383393</v>
      </c>
      <c r="G164" s="140"/>
      <c r="H164" s="140">
        <v>9951944775</v>
      </c>
      <c r="I164" s="140" t="s">
        <v>5937</v>
      </c>
      <c r="J164" s="140" t="s">
        <v>3268</v>
      </c>
    </row>
    <row r="165" spans="1:10" ht="15.75" customHeight="1">
      <c r="A165" s="140">
        <v>162</v>
      </c>
      <c r="B165" s="140" t="s">
        <v>5938</v>
      </c>
      <c r="C165" s="140" t="s">
        <v>5939</v>
      </c>
      <c r="D165" s="140" t="s">
        <v>908</v>
      </c>
      <c r="E165" s="140" t="s">
        <v>5940</v>
      </c>
      <c r="F165" s="140">
        <v>8686873755</v>
      </c>
      <c r="G165" s="140"/>
      <c r="H165" s="140">
        <v>9030905032</v>
      </c>
      <c r="I165" s="140" t="s">
        <v>5941</v>
      </c>
      <c r="J165" s="140" t="s">
        <v>5399</v>
      </c>
    </row>
    <row r="166" spans="1:10" ht="15.75" customHeight="1">
      <c r="A166" s="140">
        <v>163</v>
      </c>
      <c r="B166" s="140" t="s">
        <v>5942</v>
      </c>
      <c r="C166" s="140" t="s">
        <v>5943</v>
      </c>
      <c r="D166" s="140"/>
      <c r="E166" s="140" t="s">
        <v>5944</v>
      </c>
      <c r="F166" s="140">
        <v>9848734705</v>
      </c>
      <c r="G166" s="140"/>
      <c r="H166" s="140"/>
      <c r="I166" s="140"/>
      <c r="J166" s="140"/>
    </row>
    <row r="167" spans="1:10" ht="15.75" customHeight="1">
      <c r="A167" s="140">
        <v>164</v>
      </c>
      <c r="B167" s="140" t="s">
        <v>5945</v>
      </c>
      <c r="C167" s="140" t="s">
        <v>5946</v>
      </c>
      <c r="D167" s="140"/>
      <c r="E167" s="140"/>
      <c r="F167" s="140"/>
      <c r="G167" s="140"/>
      <c r="H167" s="140"/>
      <c r="I167" s="140"/>
      <c r="J167" s="140"/>
    </row>
    <row r="168" spans="1:10" ht="15.75" customHeight="1">
      <c r="A168" s="140">
        <v>165</v>
      </c>
      <c r="B168" s="140" t="s">
        <v>5947</v>
      </c>
      <c r="C168" s="140" t="s">
        <v>5948</v>
      </c>
      <c r="D168" s="140" t="s">
        <v>5810</v>
      </c>
      <c r="E168" s="140" t="s">
        <v>5949</v>
      </c>
      <c r="F168" s="140"/>
      <c r="G168" s="140"/>
      <c r="H168" s="140">
        <v>7674820297</v>
      </c>
      <c r="I168" s="140"/>
      <c r="J168" s="140" t="s">
        <v>5950</v>
      </c>
    </row>
    <row r="169" spans="1:10" ht="15.75" customHeight="1">
      <c r="A169" s="140">
        <v>166</v>
      </c>
      <c r="B169" s="140" t="s">
        <v>5951</v>
      </c>
      <c r="C169" s="140" t="s">
        <v>5952</v>
      </c>
      <c r="D169" s="140" t="s">
        <v>5810</v>
      </c>
      <c r="E169" s="140" t="s">
        <v>5953</v>
      </c>
      <c r="F169" s="140">
        <v>9492386304</v>
      </c>
      <c r="G169" s="140">
        <v>8374089997</v>
      </c>
      <c r="H169" s="140">
        <v>7901393262</v>
      </c>
      <c r="I169" s="140" t="s">
        <v>5954</v>
      </c>
      <c r="J169" s="140"/>
    </row>
    <row r="170" spans="1:10" ht="15.75" customHeight="1">
      <c r="A170" s="140">
        <v>167</v>
      </c>
      <c r="B170" s="140" t="s">
        <v>5955</v>
      </c>
      <c r="C170" s="140" t="s">
        <v>5956</v>
      </c>
      <c r="D170" s="140"/>
      <c r="E170" s="140"/>
      <c r="F170" s="140">
        <v>9959624907</v>
      </c>
      <c r="G170" s="140"/>
      <c r="H170" s="140"/>
      <c r="I170" s="140"/>
      <c r="J170" s="140"/>
    </row>
    <row r="171" spans="1:10" ht="15.75" customHeight="1">
      <c r="A171" s="140">
        <v>168</v>
      </c>
      <c r="B171" s="140" t="s">
        <v>5957</v>
      </c>
      <c r="C171" s="140" t="s">
        <v>5958</v>
      </c>
      <c r="D171" s="140" t="s">
        <v>5810</v>
      </c>
      <c r="E171" s="140" t="s">
        <v>5959</v>
      </c>
      <c r="F171" s="140">
        <v>8297671020</v>
      </c>
      <c r="G171" s="140">
        <v>9440196728</v>
      </c>
      <c r="H171" s="140"/>
      <c r="I171" s="152" t="s">
        <v>5960</v>
      </c>
      <c r="J171" s="140" t="s">
        <v>5271</v>
      </c>
    </row>
    <row r="172" spans="1:10" ht="15.75" customHeight="1">
      <c r="A172" s="140">
        <v>169</v>
      </c>
      <c r="B172" s="140" t="s">
        <v>5961</v>
      </c>
      <c r="C172" s="140" t="s">
        <v>5962</v>
      </c>
      <c r="D172" s="140" t="s">
        <v>5810</v>
      </c>
      <c r="E172" s="140" t="s">
        <v>5963</v>
      </c>
      <c r="F172" s="140">
        <v>8499987182</v>
      </c>
      <c r="G172" s="140">
        <v>8499987416</v>
      </c>
      <c r="H172" s="140">
        <v>9848677047</v>
      </c>
      <c r="I172" s="140" t="s">
        <v>2802</v>
      </c>
      <c r="J172" s="140" t="s">
        <v>5964</v>
      </c>
    </row>
    <row r="173" spans="1:10" ht="15.75" customHeight="1">
      <c r="A173" s="140">
        <v>170</v>
      </c>
      <c r="B173" s="140" t="s">
        <v>5965</v>
      </c>
      <c r="C173" s="140" t="s">
        <v>5966</v>
      </c>
      <c r="D173" s="140" t="s">
        <v>5810</v>
      </c>
      <c r="E173" s="140" t="s">
        <v>5967</v>
      </c>
      <c r="F173" s="140">
        <v>9779847404800</v>
      </c>
      <c r="G173" s="140">
        <v>7989170550</v>
      </c>
      <c r="H173" s="140">
        <v>9779857025082</v>
      </c>
      <c r="I173" s="140"/>
      <c r="J173" s="140"/>
    </row>
    <row r="174" spans="1:10" ht="15.75" customHeight="1">
      <c r="A174" s="140">
        <v>171</v>
      </c>
      <c r="B174" s="140" t="s">
        <v>5968</v>
      </c>
      <c r="C174" s="140" t="s">
        <v>5969</v>
      </c>
      <c r="D174" s="140" t="s">
        <v>5810</v>
      </c>
      <c r="E174" s="140" t="s">
        <v>5970</v>
      </c>
      <c r="F174" s="140">
        <v>7032111531</v>
      </c>
      <c r="G174" s="140">
        <v>9494924998</v>
      </c>
      <c r="H174" s="140">
        <v>7382897963</v>
      </c>
      <c r="I174" s="140" t="s">
        <v>2802</v>
      </c>
      <c r="J174" s="140"/>
    </row>
    <row r="175" spans="1:10" ht="15.75" customHeight="1">
      <c r="A175" s="140">
        <v>172</v>
      </c>
      <c r="B175" s="140" t="s">
        <v>5253</v>
      </c>
      <c r="C175" s="140" t="s">
        <v>5254</v>
      </c>
      <c r="D175" s="140" t="s">
        <v>5601</v>
      </c>
      <c r="E175" s="140" t="s">
        <v>5971</v>
      </c>
      <c r="F175" s="140">
        <v>9989838269</v>
      </c>
      <c r="G175" s="140">
        <v>9505060637</v>
      </c>
      <c r="H175" s="140">
        <v>9618495168</v>
      </c>
      <c r="I175" s="140" t="s">
        <v>549</v>
      </c>
      <c r="J175" s="140"/>
    </row>
    <row r="176" spans="1:10" ht="15.75" customHeight="1">
      <c r="A176" s="140">
        <v>173</v>
      </c>
      <c r="B176" s="140" t="s">
        <v>5972</v>
      </c>
      <c r="C176" s="140" t="s">
        <v>5973</v>
      </c>
      <c r="D176" s="140" t="s">
        <v>5373</v>
      </c>
      <c r="E176" s="140" t="s">
        <v>5974</v>
      </c>
      <c r="F176" s="140">
        <v>8790299988</v>
      </c>
      <c r="G176" s="140">
        <v>7286866969</v>
      </c>
      <c r="H176" s="140">
        <v>8143532525</v>
      </c>
      <c r="I176" s="140" t="s">
        <v>5975</v>
      </c>
      <c r="J176" s="140" t="s">
        <v>5976</v>
      </c>
    </row>
    <row r="177" spans="1:10" ht="15.75" customHeight="1">
      <c r="A177" s="140">
        <v>174</v>
      </c>
      <c r="B177" s="140" t="s">
        <v>5977</v>
      </c>
      <c r="C177" s="140" t="s">
        <v>5978</v>
      </c>
      <c r="D177" s="140"/>
      <c r="E177" s="140" t="s">
        <v>5979</v>
      </c>
      <c r="F177" s="140">
        <v>7842962338</v>
      </c>
      <c r="G177" s="140"/>
      <c r="H177" s="140"/>
      <c r="I177" s="140"/>
      <c r="J177" s="140"/>
    </row>
    <row r="178" spans="1:10" ht="15.75" customHeight="1">
      <c r="A178" s="140">
        <v>175</v>
      </c>
      <c r="B178" s="140" t="s">
        <v>5742</v>
      </c>
      <c r="C178" s="140" t="s">
        <v>5980</v>
      </c>
      <c r="D178" s="140"/>
      <c r="E178" s="140" t="s">
        <v>5744</v>
      </c>
      <c r="F178" s="140">
        <v>8142488701</v>
      </c>
      <c r="G178" s="140"/>
      <c r="H178" s="140"/>
      <c r="I178" s="140"/>
      <c r="J178" s="140"/>
    </row>
    <row r="179" spans="1:10" ht="15.75" customHeight="1">
      <c r="A179" s="140">
        <v>176</v>
      </c>
      <c r="B179" s="140" t="s">
        <v>5981</v>
      </c>
      <c r="C179" s="140" t="s">
        <v>5982</v>
      </c>
      <c r="D179" s="140"/>
      <c r="E179" s="140" t="s">
        <v>5983</v>
      </c>
      <c r="F179" s="140">
        <v>8143530504</v>
      </c>
      <c r="G179" s="140"/>
      <c r="H179" s="140"/>
      <c r="I179" s="140"/>
      <c r="J179" s="140"/>
    </row>
    <row r="180" spans="1:10" ht="15.75" customHeight="1">
      <c r="A180" s="140">
        <v>177</v>
      </c>
      <c r="B180" s="140" t="s">
        <v>5984</v>
      </c>
      <c r="C180" s="140" t="s">
        <v>5985</v>
      </c>
      <c r="D180" s="140"/>
      <c r="E180" s="140"/>
      <c r="F180" s="140">
        <v>9948586494</v>
      </c>
      <c r="G180" s="140"/>
      <c r="H180" s="140"/>
      <c r="I180" s="140"/>
      <c r="J180" s="140"/>
    </row>
    <row r="181" spans="1:10" ht="15.75" customHeight="1">
      <c r="A181" s="140">
        <v>178</v>
      </c>
      <c r="B181" s="140" t="s">
        <v>5986</v>
      </c>
      <c r="C181" s="140" t="s">
        <v>5987</v>
      </c>
      <c r="D181" s="140"/>
      <c r="E181" s="140" t="s">
        <v>5988</v>
      </c>
      <c r="F181" s="140">
        <v>9989385800</v>
      </c>
      <c r="G181" s="140"/>
      <c r="H181" s="140"/>
      <c r="I181" s="140"/>
      <c r="J181" s="140"/>
    </row>
    <row r="182" spans="1:10" ht="15.75" customHeight="1">
      <c r="A182" s="140">
        <v>179</v>
      </c>
      <c r="B182" s="140" t="s">
        <v>5989</v>
      </c>
      <c r="C182" s="140" t="s">
        <v>5990</v>
      </c>
      <c r="D182" s="140"/>
      <c r="E182" s="140" t="s">
        <v>5991</v>
      </c>
      <c r="F182" s="140">
        <v>9441551639</v>
      </c>
      <c r="G182" s="140"/>
      <c r="H182" s="140"/>
      <c r="I182" s="140"/>
      <c r="J182" s="140"/>
    </row>
    <row r="183" spans="1:10" ht="15.75" customHeight="1">
      <c r="A183" s="140">
        <v>180</v>
      </c>
      <c r="B183" s="140" t="s">
        <v>5992</v>
      </c>
      <c r="C183" s="140" t="s">
        <v>5993</v>
      </c>
      <c r="D183" s="140"/>
      <c r="E183" s="140" t="s">
        <v>5994</v>
      </c>
      <c r="F183" s="140">
        <v>9177624717</v>
      </c>
      <c r="G183" s="140"/>
      <c r="H183" s="140"/>
      <c r="I183" s="140"/>
      <c r="J183" s="140"/>
    </row>
    <row r="184" spans="1:10" ht="15.75" customHeight="1">
      <c r="A184" s="140">
        <v>181</v>
      </c>
      <c r="B184" s="140" t="s">
        <v>5995</v>
      </c>
      <c r="C184" s="140" t="s">
        <v>5996</v>
      </c>
      <c r="D184" s="140"/>
      <c r="E184" s="140"/>
      <c r="F184" s="140">
        <v>9866854680</v>
      </c>
      <c r="G184" s="140"/>
      <c r="H184" s="140"/>
      <c r="I184" s="140"/>
      <c r="J184" s="140"/>
    </row>
    <row r="185" spans="1:10" ht="15.75" customHeight="1">
      <c r="A185" s="140">
        <v>182</v>
      </c>
      <c r="B185" s="140" t="s">
        <v>5997</v>
      </c>
      <c r="C185" s="140" t="s">
        <v>5998</v>
      </c>
      <c r="D185" s="140" t="s">
        <v>5601</v>
      </c>
      <c r="E185" s="140" t="s">
        <v>5999</v>
      </c>
      <c r="F185" s="140">
        <v>9849084307</v>
      </c>
      <c r="G185" s="140">
        <v>8897684709</v>
      </c>
      <c r="H185" s="140">
        <v>9959084307</v>
      </c>
      <c r="I185" s="140" t="s">
        <v>2768</v>
      </c>
      <c r="J185" s="140"/>
    </row>
    <row r="186" spans="1:10" ht="15.75" customHeight="1">
      <c r="A186" s="140">
        <v>183</v>
      </c>
      <c r="B186" s="140" t="s">
        <v>6000</v>
      </c>
      <c r="C186" s="140" t="s">
        <v>6001</v>
      </c>
      <c r="D186" s="140"/>
      <c r="E186" s="140" t="s">
        <v>4500</v>
      </c>
      <c r="F186" s="140"/>
      <c r="G186" s="140"/>
      <c r="H186" s="140"/>
      <c r="I186" s="140"/>
      <c r="J186" s="140"/>
    </row>
    <row r="187" spans="1:10" ht="15.75" customHeight="1">
      <c r="A187" s="140">
        <v>184</v>
      </c>
      <c r="B187" s="140" t="s">
        <v>6002</v>
      </c>
      <c r="C187" s="140" t="s">
        <v>6003</v>
      </c>
      <c r="D187" s="140"/>
      <c r="E187" s="140"/>
      <c r="F187" s="140"/>
      <c r="G187" s="140"/>
      <c r="H187" s="140"/>
      <c r="I187" s="140"/>
      <c r="J187" s="140"/>
    </row>
    <row r="188" spans="1:10" ht="15.75" customHeight="1">
      <c r="A188" s="140">
        <v>185</v>
      </c>
      <c r="B188" s="140" t="s">
        <v>6004</v>
      </c>
      <c r="C188" s="140" t="s">
        <v>6005</v>
      </c>
      <c r="D188" s="140" t="s">
        <v>5601</v>
      </c>
      <c r="E188" s="140" t="s">
        <v>6006</v>
      </c>
      <c r="F188" s="140">
        <v>9573654313</v>
      </c>
      <c r="G188" s="140">
        <v>8919692656</v>
      </c>
      <c r="H188" s="140">
        <v>17348923264</v>
      </c>
      <c r="I188" s="140"/>
      <c r="J188" s="140"/>
    </row>
    <row r="189" spans="1:10" ht="15.75" customHeight="1">
      <c r="A189" s="140">
        <v>186</v>
      </c>
      <c r="B189" s="140" t="s">
        <v>6007</v>
      </c>
      <c r="C189" s="140" t="s">
        <v>6008</v>
      </c>
      <c r="D189" s="140" t="s">
        <v>5592</v>
      </c>
      <c r="E189" s="140" t="s">
        <v>6009</v>
      </c>
      <c r="F189" s="140">
        <v>9963394614</v>
      </c>
      <c r="G189" s="140"/>
      <c r="H189" s="140"/>
      <c r="I189" s="140"/>
      <c r="J189" s="140"/>
    </row>
    <row r="190" spans="1:10" ht="15.75" customHeight="1">
      <c r="A190" s="140">
        <v>187</v>
      </c>
      <c r="B190" s="140" t="s">
        <v>6010</v>
      </c>
      <c r="C190" s="140" t="s">
        <v>6011</v>
      </c>
      <c r="D190" s="140"/>
      <c r="E190" s="140" t="s">
        <v>6012</v>
      </c>
      <c r="F190" s="140">
        <v>9553569407</v>
      </c>
      <c r="G190" s="140"/>
      <c r="H190" s="140"/>
      <c r="I190" s="140"/>
      <c r="J190" s="140"/>
    </row>
    <row r="191" spans="1:10" ht="15.75" customHeight="1">
      <c r="A191" s="140">
        <v>188</v>
      </c>
      <c r="B191" s="140" t="s">
        <v>6013</v>
      </c>
      <c r="C191" s="140" t="s">
        <v>6014</v>
      </c>
      <c r="D191" s="140"/>
      <c r="E191" s="140" t="s">
        <v>6015</v>
      </c>
      <c r="F191" s="140">
        <v>7306259776</v>
      </c>
      <c r="G191" s="140"/>
      <c r="H191" s="140"/>
      <c r="I191" s="140"/>
      <c r="J191" s="140"/>
    </row>
    <row r="192" spans="1:10" ht="15.75" customHeight="1">
      <c r="A192" s="140">
        <v>189</v>
      </c>
      <c r="B192" s="140" t="s">
        <v>6016</v>
      </c>
      <c r="C192" s="140" t="s">
        <v>6017</v>
      </c>
      <c r="D192" s="140" t="s">
        <v>5810</v>
      </c>
      <c r="E192" s="140" t="s">
        <v>6018</v>
      </c>
      <c r="F192" s="140">
        <v>9866330063</v>
      </c>
      <c r="G192" s="140">
        <v>8919694749</v>
      </c>
      <c r="H192" s="140">
        <v>9441453855</v>
      </c>
      <c r="I192" s="140" t="s">
        <v>2802</v>
      </c>
      <c r="J192" s="140"/>
    </row>
    <row r="193" spans="1:10" ht="15.75" customHeight="1">
      <c r="A193" s="140">
        <v>190</v>
      </c>
      <c r="B193" s="140" t="s">
        <v>6019</v>
      </c>
      <c r="C193" s="140" t="s">
        <v>6020</v>
      </c>
      <c r="D193" s="140" t="s">
        <v>5810</v>
      </c>
      <c r="E193" s="140" t="s">
        <v>6021</v>
      </c>
      <c r="F193" s="140">
        <v>7674891769</v>
      </c>
      <c r="G193" s="140"/>
      <c r="H193" s="140">
        <v>9908056466</v>
      </c>
      <c r="I193" s="140" t="s">
        <v>5924</v>
      </c>
      <c r="J193" s="140"/>
    </row>
    <row r="194" spans="1:10" ht="15.75" customHeight="1">
      <c r="A194" s="140">
        <v>191</v>
      </c>
      <c r="B194" s="140" t="s">
        <v>6022</v>
      </c>
      <c r="C194" s="140" t="s">
        <v>6023</v>
      </c>
      <c r="D194" s="140" t="s">
        <v>908</v>
      </c>
      <c r="E194" s="140" t="s">
        <v>6024</v>
      </c>
      <c r="F194" s="140">
        <v>8142422868</v>
      </c>
      <c r="G194" s="140">
        <v>8367214376</v>
      </c>
      <c r="H194" s="140">
        <v>9542752192</v>
      </c>
      <c r="I194" s="140" t="s">
        <v>6025</v>
      </c>
      <c r="J194" s="140" t="s">
        <v>3268</v>
      </c>
    </row>
    <row r="195" spans="1:10" ht="15.75" customHeight="1">
      <c r="A195" s="140">
        <v>192</v>
      </c>
      <c r="B195" s="140" t="s">
        <v>6026</v>
      </c>
      <c r="C195" s="140" t="s">
        <v>6027</v>
      </c>
      <c r="D195" s="140" t="s">
        <v>5810</v>
      </c>
      <c r="E195" s="140" t="s">
        <v>6028</v>
      </c>
      <c r="F195" s="140">
        <v>7075746206</v>
      </c>
      <c r="G195" s="140"/>
      <c r="H195" s="140"/>
      <c r="I195" s="140" t="s">
        <v>6029</v>
      </c>
      <c r="J195" s="140" t="s">
        <v>3358</v>
      </c>
    </row>
    <row r="196" spans="1:10" ht="15.75" customHeight="1">
      <c r="A196" s="140">
        <v>193</v>
      </c>
      <c r="B196" s="140" t="s">
        <v>6030</v>
      </c>
      <c r="C196" s="140" t="s">
        <v>6031</v>
      </c>
      <c r="D196" s="140" t="s">
        <v>5810</v>
      </c>
      <c r="E196" s="140" t="s">
        <v>6032</v>
      </c>
      <c r="F196" s="140">
        <v>9160470154</v>
      </c>
      <c r="G196" s="140"/>
      <c r="H196" s="140">
        <v>9949838145</v>
      </c>
      <c r="I196" s="140"/>
      <c r="J196" s="140" t="s">
        <v>5271</v>
      </c>
    </row>
    <row r="197" spans="1:10" ht="15.75" customHeight="1">
      <c r="A197" s="140">
        <v>194</v>
      </c>
      <c r="B197" s="140" t="s">
        <v>6033</v>
      </c>
      <c r="C197" s="140" t="s">
        <v>6034</v>
      </c>
      <c r="D197" s="140"/>
      <c r="E197" s="140"/>
      <c r="F197" s="140">
        <v>9494649092</v>
      </c>
      <c r="G197" s="140"/>
      <c r="H197" s="140"/>
      <c r="I197" s="140"/>
      <c r="J197" s="140"/>
    </row>
    <row r="198" spans="1:10" ht="15.75" customHeight="1">
      <c r="A198" s="140">
        <v>195</v>
      </c>
      <c r="B198" s="140" t="s">
        <v>6035</v>
      </c>
      <c r="C198" s="140" t="s">
        <v>6036</v>
      </c>
      <c r="D198" s="140"/>
      <c r="E198" s="140" t="s">
        <v>6037</v>
      </c>
      <c r="F198" s="140">
        <v>9618605368</v>
      </c>
      <c r="G198" s="140"/>
      <c r="H198" s="140"/>
      <c r="I198" s="140"/>
      <c r="J198" s="140"/>
    </row>
    <row r="199" spans="1:10" ht="15.75" customHeight="1">
      <c r="A199" s="140">
        <v>196</v>
      </c>
      <c r="B199" s="140" t="s">
        <v>6038</v>
      </c>
      <c r="C199" s="140" t="s">
        <v>6039</v>
      </c>
      <c r="D199" s="140"/>
      <c r="E199" s="140" t="s">
        <v>6040</v>
      </c>
      <c r="F199" s="140"/>
      <c r="G199" s="140"/>
      <c r="H199" s="140"/>
      <c r="I199" s="140"/>
      <c r="J199" s="140"/>
    </row>
    <row r="200" spans="1:10" ht="15.75" customHeight="1">
      <c r="A200" s="140">
        <v>197</v>
      </c>
      <c r="B200" s="140" t="s">
        <v>6041</v>
      </c>
      <c r="C200" s="140" t="s">
        <v>6042</v>
      </c>
      <c r="D200" s="140"/>
      <c r="E200" s="140"/>
      <c r="F200" s="140"/>
      <c r="G200" s="140"/>
      <c r="H200" s="140"/>
      <c r="I200" s="140"/>
      <c r="J200" s="140"/>
    </row>
    <row r="201" spans="1:10" ht="15.75" customHeight="1">
      <c r="A201" s="140">
        <v>198</v>
      </c>
      <c r="B201" s="140" t="s">
        <v>6043</v>
      </c>
      <c r="C201" s="140" t="s">
        <v>6044</v>
      </c>
      <c r="D201" s="140" t="s">
        <v>5810</v>
      </c>
      <c r="E201" s="140" t="s">
        <v>6045</v>
      </c>
      <c r="F201" s="140">
        <v>8977779895</v>
      </c>
      <c r="G201" s="140">
        <v>8074517509</v>
      </c>
      <c r="H201" s="140">
        <v>9490195341</v>
      </c>
      <c r="I201" s="140"/>
      <c r="J201" s="140"/>
    </row>
    <row r="202" spans="1:10" ht="15.75" customHeight="1">
      <c r="A202" s="140">
        <v>199</v>
      </c>
      <c r="B202" s="140" t="s">
        <v>6046</v>
      </c>
      <c r="C202" s="140" t="s">
        <v>6047</v>
      </c>
      <c r="D202" s="140" t="s">
        <v>5810</v>
      </c>
      <c r="E202" s="140" t="s">
        <v>6048</v>
      </c>
      <c r="F202" s="140">
        <v>8977569778</v>
      </c>
      <c r="G202" s="140">
        <v>9505972456</v>
      </c>
      <c r="H202" s="140">
        <v>8801404095</v>
      </c>
      <c r="I202" s="140" t="s">
        <v>2802</v>
      </c>
      <c r="J202" s="140" t="s">
        <v>5420</v>
      </c>
    </row>
    <row r="203" spans="1:10" ht="15.75" customHeight="1"/>
    <row r="204" spans="1:10" ht="15.75" customHeight="1"/>
    <row r="205" spans="1:10" ht="15.75" customHeight="1"/>
    <row r="206" spans="1:10" ht="15.75" customHeight="1"/>
    <row r="207" spans="1:10" ht="15.75" customHeight="1"/>
    <row r="208" spans="1:10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9">
    <mergeCell ref="H1:H2"/>
    <mergeCell ref="I1:J1"/>
    <mergeCell ref="A1:A2"/>
    <mergeCell ref="B1:B2"/>
    <mergeCell ref="C1:C2"/>
    <mergeCell ref="D1:D2"/>
    <mergeCell ref="E1:E2"/>
    <mergeCell ref="F1:F2"/>
    <mergeCell ref="G1:G2"/>
  </mergeCells>
  <conditionalFormatting sqref="D1:D2">
    <cfRule type="expression" dxfId="0" priority="1">
      <formula>LEN(TRIM(D1))&gt;0</formula>
    </cfRule>
  </conditionalFormatting>
  <pageMargins left="0.78749999999999998" right="0.78749999999999998" top="1.05277777777778" bottom="1.05277777777778" header="0" footer="0"/>
  <pageSetup scale="0" orientation="portrait"/>
  <headerFooter>
    <oddHeader>&amp;C&amp;A</oddHeader>
    <oddFooter>&amp;CPage &amp;P</oddFooter>
  </headerFooter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S337"/>
  <sheetViews>
    <sheetView workbookViewId="0">
      <selection activeCell="E2" sqref="E2"/>
    </sheetView>
  </sheetViews>
  <sheetFormatPr defaultColWidth="14.44140625" defaultRowHeight="15" customHeight="1"/>
  <cols>
    <col min="3" max="3" width="32.44140625" customWidth="1"/>
    <col min="8" max="8" width="25.6640625" customWidth="1"/>
  </cols>
  <sheetData>
    <row r="1" spans="1:16">
      <c r="A1" s="153" t="s">
        <v>0</v>
      </c>
      <c r="B1" s="154" t="s">
        <v>3925</v>
      </c>
      <c r="C1" s="154" t="s">
        <v>2</v>
      </c>
      <c r="D1" s="154"/>
      <c r="E1" s="155" t="s">
        <v>13941</v>
      </c>
      <c r="F1" s="155" t="s">
        <v>6049</v>
      </c>
      <c r="G1" s="155" t="s">
        <v>5365</v>
      </c>
      <c r="H1" s="154" t="s">
        <v>13940</v>
      </c>
      <c r="I1" s="298" t="s">
        <v>6050</v>
      </c>
      <c r="J1" s="283"/>
      <c r="K1" s="284"/>
      <c r="L1" s="154" t="s">
        <v>6051</v>
      </c>
      <c r="M1" s="156" t="s">
        <v>6052</v>
      </c>
      <c r="N1" s="156"/>
      <c r="O1" s="156"/>
      <c r="P1" s="156"/>
    </row>
    <row r="2" spans="1:16">
      <c r="A2" s="157">
        <v>1</v>
      </c>
      <c r="B2" s="158" t="s">
        <v>6053</v>
      </c>
      <c r="C2" s="158" t="s">
        <v>6054</v>
      </c>
      <c r="D2" s="158" t="s">
        <v>5810</v>
      </c>
      <c r="E2" s="159">
        <v>8331861989</v>
      </c>
      <c r="F2" s="160">
        <v>8332863969</v>
      </c>
      <c r="G2" s="159">
        <v>9848621344</v>
      </c>
      <c r="H2" s="158" t="s">
        <v>6055</v>
      </c>
      <c r="I2" s="158" t="s">
        <v>6056</v>
      </c>
      <c r="J2" s="158" t="s">
        <v>2802</v>
      </c>
      <c r="K2" s="158" t="s">
        <v>2803</v>
      </c>
      <c r="L2" s="158" t="s">
        <v>6057</v>
      </c>
      <c r="M2" s="161"/>
      <c r="N2" s="161"/>
      <c r="O2" s="161"/>
      <c r="P2" s="161"/>
    </row>
    <row r="3" spans="1:16">
      <c r="A3" s="157">
        <v>2</v>
      </c>
      <c r="B3" s="158" t="s">
        <v>6058</v>
      </c>
      <c r="C3" s="158" t="s">
        <v>6059</v>
      </c>
      <c r="D3" s="158" t="s">
        <v>6060</v>
      </c>
      <c r="E3" s="159">
        <v>7989847290</v>
      </c>
      <c r="F3" s="160">
        <v>8885211070</v>
      </c>
      <c r="G3" s="159">
        <v>7416638823</v>
      </c>
      <c r="H3" s="158" t="s">
        <v>6061</v>
      </c>
      <c r="I3" s="158" t="s">
        <v>6056</v>
      </c>
      <c r="J3" s="158" t="s">
        <v>2802</v>
      </c>
      <c r="K3" s="158" t="s">
        <v>2874</v>
      </c>
      <c r="L3" s="158" t="s">
        <v>6057</v>
      </c>
      <c r="M3" s="161"/>
      <c r="N3" s="161"/>
      <c r="O3" s="161"/>
      <c r="P3" s="161"/>
    </row>
    <row r="4" spans="1:16">
      <c r="A4" s="157">
        <v>3</v>
      </c>
      <c r="B4" s="158" t="s">
        <v>6062</v>
      </c>
      <c r="C4" s="158" t="s">
        <v>6063</v>
      </c>
      <c r="D4" s="158" t="s">
        <v>5601</v>
      </c>
      <c r="E4" s="159">
        <v>8106655370</v>
      </c>
      <c r="F4" s="158"/>
      <c r="G4" s="159">
        <v>8978194467</v>
      </c>
      <c r="H4" s="158" t="s">
        <v>6064</v>
      </c>
      <c r="I4" s="158" t="s">
        <v>6065</v>
      </c>
      <c r="J4" s="158" t="s">
        <v>2802</v>
      </c>
      <c r="K4" s="158" t="s">
        <v>2803</v>
      </c>
      <c r="L4" s="158"/>
      <c r="M4" s="161"/>
      <c r="N4" s="161"/>
      <c r="O4" s="161"/>
      <c r="P4" s="161"/>
    </row>
    <row r="5" spans="1:16">
      <c r="A5" s="157">
        <v>4</v>
      </c>
      <c r="B5" s="158" t="s">
        <v>6066</v>
      </c>
      <c r="C5" s="158" t="s">
        <v>6067</v>
      </c>
      <c r="D5" s="158" t="s">
        <v>6060</v>
      </c>
      <c r="E5" s="159">
        <v>8106597524</v>
      </c>
      <c r="F5" s="158"/>
      <c r="G5" s="159">
        <v>8096016767</v>
      </c>
      <c r="H5" s="158" t="s">
        <v>6068</v>
      </c>
      <c r="I5" s="158" t="s">
        <v>6069</v>
      </c>
      <c r="J5" s="158" t="s">
        <v>6070</v>
      </c>
      <c r="K5" s="158" t="s">
        <v>2803</v>
      </c>
      <c r="L5" s="158" t="s">
        <v>6071</v>
      </c>
      <c r="M5" s="161"/>
      <c r="N5" s="161"/>
      <c r="O5" s="161"/>
      <c r="P5" s="161"/>
    </row>
    <row r="6" spans="1:16">
      <c r="A6" s="157">
        <v>5</v>
      </c>
      <c r="B6" s="158" t="s">
        <v>6072</v>
      </c>
      <c r="C6" s="158" t="s">
        <v>6073</v>
      </c>
      <c r="D6" s="158" t="s">
        <v>5810</v>
      </c>
      <c r="E6" s="159">
        <v>7093432088</v>
      </c>
      <c r="F6" s="160">
        <v>9493447381</v>
      </c>
      <c r="G6" s="159">
        <v>7997513430</v>
      </c>
      <c r="H6" s="158" t="s">
        <v>6074</v>
      </c>
      <c r="I6" s="158" t="s">
        <v>6056</v>
      </c>
      <c r="J6" s="158" t="s">
        <v>2802</v>
      </c>
      <c r="K6" s="158" t="s">
        <v>2803</v>
      </c>
      <c r="L6" s="158"/>
      <c r="M6" s="161"/>
      <c r="N6" s="161"/>
      <c r="O6" s="161"/>
      <c r="P6" s="161"/>
    </row>
    <row r="7" spans="1:16">
      <c r="A7" s="157">
        <v>6</v>
      </c>
      <c r="B7" s="158" t="s">
        <v>6075</v>
      </c>
      <c r="C7" s="158" t="s">
        <v>6076</v>
      </c>
      <c r="D7" s="158" t="s">
        <v>5601</v>
      </c>
      <c r="E7" s="159">
        <v>8978370553</v>
      </c>
      <c r="F7" s="158"/>
      <c r="G7" s="159">
        <v>9440820130</v>
      </c>
      <c r="H7" s="158" t="s">
        <v>6077</v>
      </c>
      <c r="I7" s="158" t="s">
        <v>6078</v>
      </c>
      <c r="J7" s="158" t="s">
        <v>6079</v>
      </c>
      <c r="K7" s="158" t="s">
        <v>6080</v>
      </c>
      <c r="L7" s="158" t="s">
        <v>6081</v>
      </c>
      <c r="M7" s="161"/>
      <c r="N7" s="161"/>
      <c r="O7" s="161"/>
      <c r="P7" s="161"/>
    </row>
    <row r="8" spans="1:16">
      <c r="A8" s="157">
        <v>7</v>
      </c>
      <c r="B8" s="158" t="s">
        <v>6082</v>
      </c>
      <c r="C8" s="158" t="s">
        <v>6083</v>
      </c>
      <c r="D8" s="158" t="s">
        <v>5601</v>
      </c>
      <c r="E8" s="159">
        <v>8500484432</v>
      </c>
      <c r="F8" s="158"/>
      <c r="G8" s="159">
        <v>9989959296</v>
      </c>
      <c r="H8" s="158" t="s">
        <v>6084</v>
      </c>
      <c r="I8" s="158" t="s">
        <v>6085</v>
      </c>
      <c r="J8" s="158"/>
      <c r="K8" s="158" t="s">
        <v>6086</v>
      </c>
      <c r="L8" s="158"/>
      <c r="M8" s="161"/>
      <c r="N8" s="161"/>
      <c r="O8" s="161"/>
      <c r="P8" s="161"/>
    </row>
    <row r="9" spans="1:16">
      <c r="A9" s="157">
        <v>8</v>
      </c>
      <c r="B9" s="158" t="s">
        <v>6087</v>
      </c>
      <c r="C9" s="158" t="s">
        <v>6088</v>
      </c>
      <c r="D9" s="158" t="s">
        <v>5601</v>
      </c>
      <c r="E9" s="159">
        <v>8187036138</v>
      </c>
      <c r="F9" s="158"/>
      <c r="G9" s="159">
        <v>7396576898</v>
      </c>
      <c r="H9" s="158" t="s">
        <v>6089</v>
      </c>
      <c r="I9" s="158" t="s">
        <v>6090</v>
      </c>
      <c r="J9" s="158" t="s">
        <v>6091</v>
      </c>
      <c r="K9" s="158" t="s">
        <v>6080</v>
      </c>
      <c r="L9" s="158" t="s">
        <v>6081</v>
      </c>
      <c r="M9" s="161"/>
      <c r="N9" s="161"/>
      <c r="O9" s="161"/>
      <c r="P9" s="161"/>
    </row>
    <row r="10" spans="1:16">
      <c r="A10" s="157">
        <v>9</v>
      </c>
      <c r="B10" s="158" t="s">
        <v>6092</v>
      </c>
      <c r="C10" s="158" t="s">
        <v>6093</v>
      </c>
      <c r="D10" s="158" t="s">
        <v>6060</v>
      </c>
      <c r="E10" s="159">
        <v>9676225934</v>
      </c>
      <c r="F10" s="160">
        <v>8309866303</v>
      </c>
      <c r="G10" s="159">
        <v>9866525934</v>
      </c>
      <c r="H10" s="158" t="s">
        <v>6094</v>
      </c>
      <c r="I10" s="158" t="s">
        <v>6056</v>
      </c>
      <c r="J10" s="158" t="s">
        <v>2802</v>
      </c>
      <c r="K10" s="158"/>
      <c r="L10" s="158"/>
      <c r="M10" s="161"/>
      <c r="N10" s="161"/>
      <c r="O10" s="161"/>
      <c r="P10" s="161"/>
    </row>
    <row r="11" spans="1:16">
      <c r="A11" s="157">
        <v>10</v>
      </c>
      <c r="B11" s="158" t="s">
        <v>6095</v>
      </c>
      <c r="C11" s="158" t="s">
        <v>6096</v>
      </c>
      <c r="D11" s="158" t="s">
        <v>5810</v>
      </c>
      <c r="E11" s="159">
        <v>9949825345</v>
      </c>
      <c r="F11" s="160">
        <v>8106655370</v>
      </c>
      <c r="G11" s="159">
        <v>7995455755</v>
      </c>
      <c r="H11" s="158" t="s">
        <v>6097</v>
      </c>
      <c r="I11" s="158" t="s">
        <v>6056</v>
      </c>
      <c r="J11" s="158" t="s">
        <v>2802</v>
      </c>
      <c r="K11" s="158" t="s">
        <v>3154</v>
      </c>
      <c r="L11" s="158" t="s">
        <v>6057</v>
      </c>
      <c r="M11" s="161"/>
      <c r="N11" s="161"/>
      <c r="O11" s="161"/>
      <c r="P11" s="161"/>
    </row>
    <row r="12" spans="1:16">
      <c r="A12" s="157">
        <v>11</v>
      </c>
      <c r="B12" s="158" t="s">
        <v>6098</v>
      </c>
      <c r="C12" s="158" t="s">
        <v>6099</v>
      </c>
      <c r="D12" s="158" t="s">
        <v>5601</v>
      </c>
      <c r="E12" s="159">
        <v>8106859401</v>
      </c>
      <c r="F12" s="158"/>
      <c r="G12" s="159">
        <v>8790465973</v>
      </c>
      <c r="H12" s="158" t="s">
        <v>6100</v>
      </c>
      <c r="I12" s="158" t="s">
        <v>6101</v>
      </c>
      <c r="J12" s="158" t="s">
        <v>2795</v>
      </c>
      <c r="K12" s="158" t="s">
        <v>3068</v>
      </c>
      <c r="L12" s="158" t="s">
        <v>6102</v>
      </c>
      <c r="M12" s="161"/>
      <c r="N12" s="161"/>
      <c r="O12" s="161"/>
      <c r="P12" s="161"/>
    </row>
    <row r="13" spans="1:16">
      <c r="A13" s="157">
        <v>12</v>
      </c>
      <c r="B13" s="158" t="s">
        <v>6103</v>
      </c>
      <c r="C13" s="158" t="s">
        <v>6104</v>
      </c>
      <c r="D13" s="158" t="s">
        <v>6060</v>
      </c>
      <c r="E13" s="159">
        <v>8522960114</v>
      </c>
      <c r="F13" s="160">
        <v>7981370260</v>
      </c>
      <c r="G13" s="159"/>
      <c r="H13" s="158" t="s">
        <v>6105</v>
      </c>
      <c r="I13" s="158" t="s">
        <v>6106</v>
      </c>
      <c r="J13" s="158" t="s">
        <v>6107</v>
      </c>
      <c r="K13" s="158" t="s">
        <v>2874</v>
      </c>
      <c r="L13" s="158" t="s">
        <v>6108</v>
      </c>
      <c r="M13" s="161"/>
      <c r="N13" s="161"/>
      <c r="O13" s="161"/>
      <c r="P13" s="161"/>
    </row>
    <row r="14" spans="1:16">
      <c r="A14" s="157">
        <v>13</v>
      </c>
      <c r="B14" s="158" t="s">
        <v>6109</v>
      </c>
      <c r="C14" s="158" t="s">
        <v>6110</v>
      </c>
      <c r="D14" s="158" t="s">
        <v>5373</v>
      </c>
      <c r="E14" s="159">
        <v>8096936274</v>
      </c>
      <c r="F14" s="160">
        <v>7989589231</v>
      </c>
      <c r="G14" s="159">
        <v>9951609556</v>
      </c>
      <c r="H14" s="158" t="s">
        <v>6111</v>
      </c>
      <c r="I14" s="158" t="s">
        <v>4021</v>
      </c>
      <c r="J14" s="158" t="s">
        <v>6112</v>
      </c>
      <c r="K14" s="158" t="s">
        <v>6080</v>
      </c>
      <c r="L14" s="158" t="s">
        <v>6057</v>
      </c>
      <c r="M14" s="161"/>
      <c r="N14" s="161"/>
      <c r="O14" s="161"/>
      <c r="P14" s="161"/>
    </row>
    <row r="15" spans="1:16">
      <c r="A15" s="157">
        <v>14</v>
      </c>
      <c r="B15" s="158" t="s">
        <v>6113</v>
      </c>
      <c r="C15" s="158" t="s">
        <v>6114</v>
      </c>
      <c r="D15" s="158" t="s">
        <v>6115</v>
      </c>
      <c r="E15" s="159">
        <v>8106578778</v>
      </c>
      <c r="F15" s="160">
        <v>8885905888</v>
      </c>
      <c r="G15" s="159">
        <v>8885845888</v>
      </c>
      <c r="H15" s="158" t="s">
        <v>6116</v>
      </c>
      <c r="I15" s="158" t="s">
        <v>6117</v>
      </c>
      <c r="J15" s="158" t="s">
        <v>2802</v>
      </c>
      <c r="K15" s="158" t="s">
        <v>3068</v>
      </c>
      <c r="L15" s="158" t="s">
        <v>6081</v>
      </c>
      <c r="M15" s="161"/>
      <c r="N15" s="161"/>
      <c r="O15" s="161"/>
      <c r="P15" s="161"/>
    </row>
    <row r="16" spans="1:16">
      <c r="A16" s="157">
        <v>15</v>
      </c>
      <c r="B16" s="158" t="s">
        <v>6118</v>
      </c>
      <c r="C16" s="158" t="s">
        <v>6119</v>
      </c>
      <c r="D16" s="158" t="s">
        <v>6115</v>
      </c>
      <c r="E16" s="159">
        <v>7702791710</v>
      </c>
      <c r="F16" s="160">
        <v>9912902491</v>
      </c>
      <c r="G16" s="159">
        <v>9490385878</v>
      </c>
      <c r="H16" s="158" t="s">
        <v>6120</v>
      </c>
      <c r="I16" s="158" t="s">
        <v>6056</v>
      </c>
      <c r="J16" s="158" t="s">
        <v>2802</v>
      </c>
      <c r="K16" s="158" t="s">
        <v>6080</v>
      </c>
      <c r="L16" s="158" t="s">
        <v>6057</v>
      </c>
      <c r="M16" s="161"/>
      <c r="N16" s="161"/>
      <c r="O16" s="161"/>
      <c r="P16" s="161"/>
    </row>
    <row r="17" spans="1:16">
      <c r="A17" s="157">
        <v>16</v>
      </c>
      <c r="B17" s="158" t="s">
        <v>6121</v>
      </c>
      <c r="C17" s="158" t="s">
        <v>6122</v>
      </c>
      <c r="D17" s="158" t="s">
        <v>5810</v>
      </c>
      <c r="E17" s="159">
        <v>9701007887</v>
      </c>
      <c r="F17" s="160">
        <v>9154122225</v>
      </c>
      <c r="G17" s="159">
        <v>9866882225</v>
      </c>
      <c r="H17" s="158" t="s">
        <v>6123</v>
      </c>
      <c r="I17" s="158" t="s">
        <v>6056</v>
      </c>
      <c r="J17" s="158" t="s">
        <v>2802</v>
      </c>
      <c r="K17" s="158" t="s">
        <v>2803</v>
      </c>
      <c r="L17" s="158" t="s">
        <v>6057</v>
      </c>
      <c r="M17" s="161"/>
      <c r="N17" s="161"/>
      <c r="O17" s="161"/>
      <c r="P17" s="161"/>
    </row>
    <row r="18" spans="1:16">
      <c r="A18" s="157">
        <v>17</v>
      </c>
      <c r="B18" s="158" t="s">
        <v>6124</v>
      </c>
      <c r="C18" s="158" t="s">
        <v>6125</v>
      </c>
      <c r="D18" s="158" t="s">
        <v>5810</v>
      </c>
      <c r="E18" s="159">
        <v>9550115694</v>
      </c>
      <c r="F18" s="160">
        <v>9490862146</v>
      </c>
      <c r="G18" s="159">
        <v>6305350137</v>
      </c>
      <c r="H18" s="158" t="s">
        <v>6126</v>
      </c>
      <c r="I18" s="158"/>
      <c r="J18" s="158"/>
      <c r="K18" s="158"/>
      <c r="L18" s="158" t="s">
        <v>6081</v>
      </c>
      <c r="M18" s="161"/>
      <c r="N18" s="161"/>
      <c r="O18" s="161"/>
      <c r="P18" s="161"/>
    </row>
    <row r="19" spans="1:16">
      <c r="A19" s="157">
        <v>18</v>
      </c>
      <c r="B19" s="158" t="s">
        <v>6127</v>
      </c>
      <c r="C19" s="158" t="s">
        <v>6128</v>
      </c>
      <c r="D19" s="158" t="s">
        <v>6060</v>
      </c>
      <c r="E19" s="159">
        <v>7207238295</v>
      </c>
      <c r="F19" s="160">
        <v>9989359332</v>
      </c>
      <c r="G19" s="159">
        <v>8790897291</v>
      </c>
      <c r="H19" s="158" t="s">
        <v>6129</v>
      </c>
      <c r="I19" s="158"/>
      <c r="J19" s="158"/>
      <c r="K19" s="158"/>
      <c r="L19" s="158" t="s">
        <v>6130</v>
      </c>
      <c r="M19" s="161" t="s">
        <v>6131</v>
      </c>
      <c r="N19" s="161" t="s">
        <v>6132</v>
      </c>
      <c r="O19" s="161" t="s">
        <v>6133</v>
      </c>
      <c r="P19" s="161"/>
    </row>
    <row r="20" spans="1:16">
      <c r="A20" s="157">
        <v>19</v>
      </c>
      <c r="B20" s="158" t="s">
        <v>6134</v>
      </c>
      <c r="C20" s="158" t="s">
        <v>6135</v>
      </c>
      <c r="D20" s="158" t="s">
        <v>6115</v>
      </c>
      <c r="E20" s="159">
        <v>9100456409</v>
      </c>
      <c r="F20" s="160">
        <v>9493204489</v>
      </c>
      <c r="G20" s="159">
        <v>9490945441</v>
      </c>
      <c r="H20" s="158" t="s">
        <v>6136</v>
      </c>
      <c r="I20" s="158" t="s">
        <v>6056</v>
      </c>
      <c r="J20" s="158" t="s">
        <v>2802</v>
      </c>
      <c r="K20" s="158" t="s">
        <v>2874</v>
      </c>
      <c r="L20" s="161"/>
      <c r="M20" s="162" t="s">
        <v>6137</v>
      </c>
      <c r="N20" s="161"/>
      <c r="O20" s="161"/>
      <c r="P20" s="161"/>
    </row>
    <row r="21" spans="1:16">
      <c r="A21" s="157">
        <v>20</v>
      </c>
      <c r="B21" s="158" t="s">
        <v>6138</v>
      </c>
      <c r="C21" s="158" t="s">
        <v>6139</v>
      </c>
      <c r="D21" s="158" t="s">
        <v>5601</v>
      </c>
      <c r="E21" s="159">
        <v>9032157331</v>
      </c>
      <c r="F21" s="160">
        <v>8309683858</v>
      </c>
      <c r="G21" s="159">
        <v>9985036919</v>
      </c>
      <c r="H21" s="158" t="s">
        <v>6140</v>
      </c>
      <c r="I21" s="158" t="s">
        <v>6056</v>
      </c>
      <c r="J21" s="158" t="s">
        <v>2802</v>
      </c>
      <c r="K21" s="158" t="s">
        <v>2874</v>
      </c>
      <c r="L21" s="163" t="s">
        <v>6102</v>
      </c>
      <c r="M21" s="161"/>
      <c r="N21" s="161"/>
      <c r="O21" s="161"/>
      <c r="P21" s="161"/>
    </row>
    <row r="22" spans="1:16">
      <c r="A22" s="157">
        <v>21</v>
      </c>
      <c r="B22" s="158" t="s">
        <v>6141</v>
      </c>
      <c r="C22" s="158" t="s">
        <v>6142</v>
      </c>
      <c r="D22" s="158" t="s">
        <v>6115</v>
      </c>
      <c r="E22" s="159">
        <v>9133215455</v>
      </c>
      <c r="F22" s="160">
        <v>8309009443</v>
      </c>
      <c r="G22" s="159">
        <v>8121689979</v>
      </c>
      <c r="H22" s="158" t="s">
        <v>6143</v>
      </c>
      <c r="I22" s="158" t="s">
        <v>6056</v>
      </c>
      <c r="J22" s="158" t="s">
        <v>2802</v>
      </c>
      <c r="K22" s="158" t="s">
        <v>6080</v>
      </c>
      <c r="L22" s="158" t="s">
        <v>6081</v>
      </c>
      <c r="M22" s="161"/>
      <c r="N22" s="161"/>
      <c r="O22" s="161"/>
      <c r="P22" s="161"/>
    </row>
    <row r="23" spans="1:16">
      <c r="A23" s="157">
        <v>22</v>
      </c>
      <c r="B23" s="158" t="s">
        <v>6144</v>
      </c>
      <c r="C23" s="158" t="s">
        <v>6145</v>
      </c>
      <c r="D23" s="158" t="s">
        <v>5373</v>
      </c>
      <c r="E23" s="159">
        <v>9515320321</v>
      </c>
      <c r="F23" s="160">
        <v>8465022159</v>
      </c>
      <c r="G23" s="159">
        <v>9394022890</v>
      </c>
      <c r="H23" s="158" t="s">
        <v>6146</v>
      </c>
      <c r="I23" s="158" t="s">
        <v>6056</v>
      </c>
      <c r="J23" s="158" t="s">
        <v>2802</v>
      </c>
      <c r="K23" s="158" t="s">
        <v>6147</v>
      </c>
      <c r="L23" s="158" t="s">
        <v>6057</v>
      </c>
      <c r="M23" s="161"/>
      <c r="N23" s="161"/>
      <c r="O23" s="161"/>
      <c r="P23" s="161"/>
    </row>
    <row r="24" spans="1:16">
      <c r="A24" s="157">
        <v>23</v>
      </c>
      <c r="B24" s="158" t="s">
        <v>6148</v>
      </c>
      <c r="C24" s="158" t="s">
        <v>6149</v>
      </c>
      <c r="D24" s="158" t="s">
        <v>6115</v>
      </c>
      <c r="E24" s="159">
        <v>7032694716</v>
      </c>
      <c r="F24" s="158"/>
      <c r="G24" s="159">
        <v>9704071425</v>
      </c>
      <c r="H24" s="158" t="s">
        <v>6150</v>
      </c>
      <c r="I24" s="158" t="s">
        <v>6056</v>
      </c>
      <c r="J24" s="158" t="s">
        <v>2802</v>
      </c>
      <c r="K24" s="158" t="s">
        <v>2874</v>
      </c>
      <c r="L24" s="161"/>
      <c r="M24" s="162" t="s">
        <v>6137</v>
      </c>
      <c r="N24" s="161"/>
      <c r="O24" s="161"/>
      <c r="P24" s="161"/>
    </row>
    <row r="25" spans="1:16">
      <c r="A25" s="157">
        <v>24</v>
      </c>
      <c r="B25" s="158" t="s">
        <v>6151</v>
      </c>
      <c r="C25" s="158" t="s">
        <v>6152</v>
      </c>
      <c r="D25" s="158" t="s">
        <v>5373</v>
      </c>
      <c r="E25" s="159">
        <v>9581909134</v>
      </c>
      <c r="F25" s="160">
        <v>8919515703</v>
      </c>
      <c r="G25" s="159">
        <v>9440250134</v>
      </c>
      <c r="H25" s="158" t="s">
        <v>6153</v>
      </c>
      <c r="I25" s="158" t="s">
        <v>6154</v>
      </c>
      <c r="J25" s="158" t="s">
        <v>2802</v>
      </c>
      <c r="K25" s="158" t="s">
        <v>2874</v>
      </c>
      <c r="L25" s="163" t="s">
        <v>6081</v>
      </c>
      <c r="M25" s="161"/>
      <c r="N25" s="161"/>
      <c r="O25" s="161"/>
      <c r="P25" s="161"/>
    </row>
    <row r="26" spans="1:16">
      <c r="A26" s="157">
        <v>25</v>
      </c>
      <c r="B26" s="158" t="s">
        <v>6155</v>
      </c>
      <c r="C26" s="158" t="s">
        <v>6156</v>
      </c>
      <c r="D26" s="158" t="s">
        <v>6115</v>
      </c>
      <c r="E26" s="159">
        <v>9885426076</v>
      </c>
      <c r="F26" s="158"/>
      <c r="G26" s="159">
        <v>9441452876</v>
      </c>
      <c r="H26" s="158" t="s">
        <v>6157</v>
      </c>
      <c r="I26" s="158" t="s">
        <v>4345</v>
      </c>
      <c r="J26" s="158" t="s">
        <v>2802</v>
      </c>
      <c r="K26" s="158" t="s">
        <v>2803</v>
      </c>
      <c r="L26" s="158" t="s">
        <v>6081</v>
      </c>
      <c r="M26" s="161"/>
      <c r="N26" s="161"/>
      <c r="O26" s="161"/>
      <c r="P26" s="161"/>
    </row>
    <row r="27" spans="1:16">
      <c r="A27" s="157">
        <v>26</v>
      </c>
      <c r="B27" s="158" t="s">
        <v>6158</v>
      </c>
      <c r="C27" s="158" t="s">
        <v>6159</v>
      </c>
      <c r="D27" s="158" t="s">
        <v>5810</v>
      </c>
      <c r="E27" s="159">
        <v>9666826667</v>
      </c>
      <c r="F27" s="160">
        <v>9985850276</v>
      </c>
      <c r="G27" s="159">
        <v>9121407752</v>
      </c>
      <c r="H27" s="158" t="s">
        <v>6160</v>
      </c>
      <c r="I27" s="158" t="s">
        <v>6056</v>
      </c>
      <c r="J27" s="158" t="s">
        <v>2802</v>
      </c>
      <c r="K27" s="158" t="s">
        <v>6080</v>
      </c>
      <c r="L27" s="158" t="s">
        <v>6057</v>
      </c>
      <c r="M27" s="161"/>
      <c r="N27" s="161"/>
      <c r="O27" s="161"/>
      <c r="P27" s="161"/>
    </row>
    <row r="28" spans="1:16">
      <c r="A28" s="157">
        <v>27</v>
      </c>
      <c r="B28" s="158" t="s">
        <v>6161</v>
      </c>
      <c r="C28" s="158" t="s">
        <v>6162</v>
      </c>
      <c r="D28" s="158" t="s">
        <v>6115</v>
      </c>
      <c r="E28" s="159">
        <v>7013698449</v>
      </c>
      <c r="F28" s="160">
        <v>6822467445</v>
      </c>
      <c r="G28" s="159">
        <v>8985119874</v>
      </c>
      <c r="H28" s="158" t="s">
        <v>6163</v>
      </c>
      <c r="I28" s="158"/>
      <c r="J28" s="158"/>
      <c r="K28" s="158"/>
      <c r="L28" s="158"/>
      <c r="M28" s="161" t="s">
        <v>6131</v>
      </c>
      <c r="N28" s="161" t="s">
        <v>6164</v>
      </c>
      <c r="O28" s="161" t="s">
        <v>3991</v>
      </c>
      <c r="P28" s="161"/>
    </row>
    <row r="29" spans="1:16">
      <c r="A29" s="157">
        <v>28</v>
      </c>
      <c r="B29" s="158" t="s">
        <v>6165</v>
      </c>
      <c r="C29" s="158" t="s">
        <v>6166</v>
      </c>
      <c r="D29" s="158" t="s">
        <v>5373</v>
      </c>
      <c r="E29" s="159">
        <v>7036477339</v>
      </c>
      <c r="F29" s="160">
        <v>7013087223</v>
      </c>
      <c r="G29" s="159">
        <v>9848186562</v>
      </c>
      <c r="H29" s="158" t="s">
        <v>6167</v>
      </c>
      <c r="I29" s="158" t="s">
        <v>6168</v>
      </c>
      <c r="J29" s="158" t="s">
        <v>6169</v>
      </c>
      <c r="K29" s="158" t="s">
        <v>2803</v>
      </c>
      <c r="L29" s="158" t="s">
        <v>6081</v>
      </c>
      <c r="M29" s="161"/>
      <c r="N29" s="161"/>
      <c r="O29" s="161"/>
      <c r="P29" s="161"/>
    </row>
    <row r="30" spans="1:16">
      <c r="A30" s="157">
        <v>29</v>
      </c>
      <c r="B30" s="158" t="s">
        <v>6170</v>
      </c>
      <c r="C30" s="158" t="s">
        <v>6171</v>
      </c>
      <c r="D30" s="158" t="s">
        <v>6060</v>
      </c>
      <c r="E30" s="159">
        <v>7661001398</v>
      </c>
      <c r="F30" s="160">
        <v>9885864398</v>
      </c>
      <c r="G30" s="159">
        <v>9494505398</v>
      </c>
      <c r="H30" s="158" t="s">
        <v>6172</v>
      </c>
      <c r="I30" s="158" t="s">
        <v>6056</v>
      </c>
      <c r="J30" s="158" t="s">
        <v>2802</v>
      </c>
      <c r="K30" s="158" t="s">
        <v>2803</v>
      </c>
      <c r="L30" s="158" t="s">
        <v>6081</v>
      </c>
      <c r="M30" s="161"/>
      <c r="N30" s="161"/>
      <c r="O30" s="161"/>
      <c r="P30" s="161"/>
    </row>
    <row r="31" spans="1:16">
      <c r="A31" s="157">
        <v>30</v>
      </c>
      <c r="B31" s="158" t="s">
        <v>6173</v>
      </c>
      <c r="C31" s="158" t="s">
        <v>6174</v>
      </c>
      <c r="D31" s="158" t="s">
        <v>5810</v>
      </c>
      <c r="E31" s="159">
        <v>9010639408</v>
      </c>
      <c r="F31" s="160">
        <v>8008974411</v>
      </c>
      <c r="G31" s="159">
        <v>9642487209</v>
      </c>
      <c r="H31" s="158" t="s">
        <v>6175</v>
      </c>
      <c r="I31" s="158" t="s">
        <v>6056</v>
      </c>
      <c r="J31" s="158" t="s">
        <v>2802</v>
      </c>
      <c r="K31" s="158" t="s">
        <v>3068</v>
      </c>
      <c r="L31" s="158" t="s">
        <v>6057</v>
      </c>
      <c r="M31" s="161"/>
      <c r="N31" s="161"/>
      <c r="O31" s="161"/>
      <c r="P31" s="161"/>
    </row>
    <row r="32" spans="1:16">
      <c r="A32" s="157">
        <v>31</v>
      </c>
      <c r="B32" s="158" t="s">
        <v>6176</v>
      </c>
      <c r="C32" s="158" t="s">
        <v>6177</v>
      </c>
      <c r="D32" s="158" t="s">
        <v>5810</v>
      </c>
      <c r="E32" s="159"/>
      <c r="F32" s="158"/>
      <c r="G32" s="159"/>
      <c r="H32" s="158" t="s">
        <v>6178</v>
      </c>
      <c r="I32" s="158"/>
      <c r="J32" s="158"/>
      <c r="K32" s="158"/>
      <c r="L32" s="158"/>
      <c r="M32" s="161"/>
      <c r="N32" s="161"/>
      <c r="O32" s="161"/>
      <c r="P32" s="161"/>
    </row>
    <row r="33" spans="1:16">
      <c r="A33" s="157">
        <v>32</v>
      </c>
      <c r="B33" s="158" t="s">
        <v>6179</v>
      </c>
      <c r="C33" s="158" t="s">
        <v>6180</v>
      </c>
      <c r="D33" s="158" t="s">
        <v>6115</v>
      </c>
      <c r="E33" s="159" t="s">
        <v>6181</v>
      </c>
      <c r="F33" s="158"/>
      <c r="G33" s="159">
        <v>9948815259</v>
      </c>
      <c r="H33" s="158" t="s">
        <v>6182</v>
      </c>
      <c r="I33" s="158" t="s">
        <v>6056</v>
      </c>
      <c r="J33" s="158" t="s">
        <v>2802</v>
      </c>
      <c r="K33" s="158" t="s">
        <v>3154</v>
      </c>
      <c r="L33" s="158" t="s">
        <v>6057</v>
      </c>
      <c r="M33" s="161"/>
      <c r="N33" s="161"/>
      <c r="O33" s="161"/>
      <c r="P33" s="161"/>
    </row>
    <row r="34" spans="1:16">
      <c r="A34" s="157">
        <v>33</v>
      </c>
      <c r="B34" s="158" t="s">
        <v>6183</v>
      </c>
      <c r="C34" s="158" t="s">
        <v>6184</v>
      </c>
      <c r="D34" s="158" t="s">
        <v>5373</v>
      </c>
      <c r="E34" s="159">
        <v>9618131249</v>
      </c>
      <c r="F34" s="158"/>
      <c r="G34" s="159">
        <v>9652211391</v>
      </c>
      <c r="H34" s="158" t="s">
        <v>6185</v>
      </c>
      <c r="I34" s="158"/>
      <c r="J34" s="158"/>
      <c r="K34" s="158"/>
      <c r="L34" s="158"/>
      <c r="M34" s="161"/>
      <c r="N34" s="161"/>
      <c r="O34" s="161"/>
      <c r="P34" s="161"/>
    </row>
    <row r="35" spans="1:16">
      <c r="A35" s="157">
        <v>34</v>
      </c>
      <c r="B35" s="158" t="s">
        <v>6186</v>
      </c>
      <c r="C35" s="158" t="s">
        <v>6187</v>
      </c>
      <c r="D35" s="158" t="s">
        <v>6115</v>
      </c>
      <c r="E35" s="159">
        <v>7997502828</v>
      </c>
      <c r="F35" s="158"/>
      <c r="G35" s="159">
        <v>9885218723</v>
      </c>
      <c r="H35" s="158" t="s">
        <v>6188</v>
      </c>
      <c r="I35" s="158" t="s">
        <v>4089</v>
      </c>
      <c r="J35" s="158" t="s">
        <v>4553</v>
      </c>
      <c r="K35" s="158" t="s">
        <v>2874</v>
      </c>
      <c r="L35" s="158" t="s">
        <v>6102</v>
      </c>
      <c r="M35" s="161"/>
      <c r="N35" s="161"/>
      <c r="O35" s="161"/>
      <c r="P35" s="161"/>
    </row>
    <row r="36" spans="1:16">
      <c r="A36" s="157">
        <v>35</v>
      </c>
      <c r="B36" s="158" t="s">
        <v>6189</v>
      </c>
      <c r="C36" s="158" t="s">
        <v>6190</v>
      </c>
      <c r="D36" s="158" t="s">
        <v>5373</v>
      </c>
      <c r="E36" s="159">
        <v>7702544224</v>
      </c>
      <c r="F36" s="160">
        <v>8309773562</v>
      </c>
      <c r="G36" s="159">
        <v>9030541581</v>
      </c>
      <c r="H36" s="158" t="s">
        <v>6191</v>
      </c>
      <c r="I36" s="158" t="s">
        <v>6192</v>
      </c>
      <c r="J36" s="158" t="s">
        <v>2802</v>
      </c>
      <c r="K36" s="158" t="s">
        <v>2803</v>
      </c>
      <c r="L36" s="158" t="s">
        <v>6081</v>
      </c>
      <c r="M36" s="161"/>
      <c r="N36" s="161"/>
      <c r="O36" s="161"/>
      <c r="P36" s="161"/>
    </row>
    <row r="37" spans="1:16">
      <c r="A37" s="157">
        <v>36</v>
      </c>
      <c r="B37" s="158" t="s">
        <v>6193</v>
      </c>
      <c r="C37" s="158" t="s">
        <v>6194</v>
      </c>
      <c r="D37" s="158"/>
      <c r="E37" s="159" t="s">
        <v>6195</v>
      </c>
      <c r="F37" s="158"/>
      <c r="G37" s="159"/>
      <c r="H37" s="158"/>
      <c r="I37" s="158" t="s">
        <v>6196</v>
      </c>
      <c r="J37" s="158" t="s">
        <v>2795</v>
      </c>
      <c r="K37" s="158" t="s">
        <v>4015</v>
      </c>
      <c r="L37" s="158" t="s">
        <v>6081</v>
      </c>
      <c r="M37" s="161"/>
      <c r="N37" s="161"/>
      <c r="O37" s="161"/>
      <c r="P37" s="161"/>
    </row>
    <row r="38" spans="1:16">
      <c r="A38" s="157">
        <v>37</v>
      </c>
      <c r="B38" s="158" t="s">
        <v>6197</v>
      </c>
      <c r="C38" s="158" t="s">
        <v>6198</v>
      </c>
      <c r="D38" s="158" t="s">
        <v>5373</v>
      </c>
      <c r="E38" s="159">
        <v>9573222677</v>
      </c>
      <c r="F38" s="158"/>
      <c r="G38" s="159">
        <v>9290462229</v>
      </c>
      <c r="H38" s="158" t="s">
        <v>6199</v>
      </c>
      <c r="I38" s="158" t="s">
        <v>4479</v>
      </c>
      <c r="J38" s="158"/>
      <c r="K38" s="158"/>
      <c r="L38" s="161"/>
      <c r="M38" s="162" t="s">
        <v>6200</v>
      </c>
      <c r="N38" s="161"/>
      <c r="O38" s="161"/>
      <c r="P38" s="161"/>
    </row>
    <row r="39" spans="1:16">
      <c r="A39" s="157">
        <v>38</v>
      </c>
      <c r="B39" s="158" t="s">
        <v>6201</v>
      </c>
      <c r="C39" s="158" t="s">
        <v>6202</v>
      </c>
      <c r="D39" s="158" t="s">
        <v>6115</v>
      </c>
      <c r="E39" s="159">
        <v>8341504157</v>
      </c>
      <c r="F39" s="160">
        <v>7288814008</v>
      </c>
      <c r="G39" s="159">
        <v>9177820308</v>
      </c>
      <c r="H39" s="158" t="s">
        <v>6203</v>
      </c>
      <c r="I39" s="158" t="s">
        <v>6192</v>
      </c>
      <c r="J39" s="158" t="s">
        <v>2802</v>
      </c>
      <c r="K39" s="158" t="s">
        <v>2803</v>
      </c>
      <c r="L39" s="163" t="s">
        <v>6057</v>
      </c>
      <c r="M39" s="161"/>
      <c r="N39" s="161"/>
      <c r="O39" s="161"/>
      <c r="P39" s="161"/>
    </row>
    <row r="40" spans="1:16">
      <c r="A40" s="157">
        <v>39</v>
      </c>
      <c r="B40" s="158" t="s">
        <v>6204</v>
      </c>
      <c r="C40" s="158" t="s">
        <v>6205</v>
      </c>
      <c r="D40" s="158" t="s">
        <v>5810</v>
      </c>
      <c r="E40" s="159">
        <v>9492285270</v>
      </c>
      <c r="F40" s="160">
        <v>9100965352</v>
      </c>
      <c r="G40" s="159">
        <v>9866168962</v>
      </c>
      <c r="H40" s="158" t="s">
        <v>6206</v>
      </c>
      <c r="I40" s="158" t="s">
        <v>4345</v>
      </c>
      <c r="J40" s="158" t="s">
        <v>2802</v>
      </c>
      <c r="K40" s="158" t="s">
        <v>3068</v>
      </c>
      <c r="L40" s="158" t="s">
        <v>6057</v>
      </c>
      <c r="M40" s="161"/>
      <c r="N40" s="161"/>
      <c r="O40" s="161"/>
      <c r="P40" s="161"/>
    </row>
    <row r="41" spans="1:16">
      <c r="A41" s="157">
        <v>40</v>
      </c>
      <c r="B41" s="158" t="s">
        <v>6207</v>
      </c>
      <c r="C41" s="158" t="s">
        <v>6208</v>
      </c>
      <c r="D41" s="158" t="s">
        <v>6060</v>
      </c>
      <c r="E41" s="159">
        <v>7207401918</v>
      </c>
      <c r="F41" s="158"/>
      <c r="G41" s="159">
        <v>9666161918</v>
      </c>
      <c r="H41" s="158" t="s">
        <v>6209</v>
      </c>
      <c r="I41" s="158" t="s">
        <v>6192</v>
      </c>
      <c r="J41" s="158" t="s">
        <v>6210</v>
      </c>
      <c r="K41" s="158" t="s">
        <v>2803</v>
      </c>
      <c r="L41" s="158"/>
      <c r="M41" s="161"/>
      <c r="N41" s="161"/>
      <c r="O41" s="161"/>
      <c r="P41" s="161"/>
    </row>
    <row r="42" spans="1:16">
      <c r="A42" s="157">
        <v>41</v>
      </c>
      <c r="B42" s="158" t="s">
        <v>6211</v>
      </c>
      <c r="C42" s="158" t="s">
        <v>6212</v>
      </c>
      <c r="D42" s="158" t="s">
        <v>5810</v>
      </c>
      <c r="E42" s="159">
        <v>9100451613</v>
      </c>
      <c r="F42" s="160">
        <v>9381555913</v>
      </c>
      <c r="G42" s="159">
        <v>8801707333</v>
      </c>
      <c r="H42" s="158" t="s">
        <v>6213</v>
      </c>
      <c r="I42" s="158" t="s">
        <v>6192</v>
      </c>
      <c r="J42" s="158" t="s">
        <v>2802</v>
      </c>
      <c r="K42" s="158" t="s">
        <v>2803</v>
      </c>
      <c r="L42" s="158" t="s">
        <v>6081</v>
      </c>
      <c r="M42" s="161"/>
      <c r="N42" s="161"/>
      <c r="O42" s="161"/>
      <c r="P42" s="161"/>
    </row>
    <row r="43" spans="1:16">
      <c r="A43" s="157">
        <v>42</v>
      </c>
      <c r="B43" s="158" t="s">
        <v>6214</v>
      </c>
      <c r="C43" s="158" t="s">
        <v>6215</v>
      </c>
      <c r="D43" s="158" t="s">
        <v>6115</v>
      </c>
      <c r="E43" s="159">
        <v>8106540239</v>
      </c>
      <c r="F43" s="158"/>
      <c r="G43" s="159">
        <v>9160151138</v>
      </c>
      <c r="H43" s="158" t="s">
        <v>6216</v>
      </c>
      <c r="I43" s="158" t="s">
        <v>6217</v>
      </c>
      <c r="J43" s="158" t="s">
        <v>2802</v>
      </c>
      <c r="K43" s="158" t="s">
        <v>2803</v>
      </c>
      <c r="L43" s="158" t="s">
        <v>6057</v>
      </c>
      <c r="M43" s="161"/>
      <c r="N43" s="161"/>
      <c r="O43" s="161"/>
      <c r="P43" s="161"/>
    </row>
    <row r="44" spans="1:16">
      <c r="A44" s="157">
        <v>43</v>
      </c>
      <c r="B44" s="158" t="s">
        <v>6218</v>
      </c>
      <c r="C44" s="158" t="s">
        <v>6219</v>
      </c>
      <c r="D44" s="158" t="s">
        <v>5601</v>
      </c>
      <c r="E44" s="159">
        <v>9014050545</v>
      </c>
      <c r="F44" s="158"/>
      <c r="G44" s="159">
        <v>9849492770</v>
      </c>
      <c r="H44" s="158" t="s">
        <v>6220</v>
      </c>
      <c r="I44" s="158" t="s">
        <v>6221</v>
      </c>
      <c r="J44" s="158" t="s">
        <v>6222</v>
      </c>
      <c r="K44" s="158" t="s">
        <v>2803</v>
      </c>
      <c r="L44" s="158" t="s">
        <v>6081</v>
      </c>
      <c r="M44" s="161"/>
      <c r="N44" s="161"/>
      <c r="O44" s="161"/>
      <c r="P44" s="161"/>
    </row>
    <row r="45" spans="1:16">
      <c r="A45" s="157">
        <v>44</v>
      </c>
      <c r="B45" s="158" t="s">
        <v>6223</v>
      </c>
      <c r="C45" s="158" t="s">
        <v>6224</v>
      </c>
      <c r="D45" s="158" t="s">
        <v>5601</v>
      </c>
      <c r="E45" s="159">
        <v>7702558447</v>
      </c>
      <c r="F45" s="158"/>
      <c r="G45" s="159">
        <v>9652208930</v>
      </c>
      <c r="H45" s="158" t="s">
        <v>6225</v>
      </c>
      <c r="I45" s="158" t="s">
        <v>6217</v>
      </c>
      <c r="J45" s="158" t="s">
        <v>2802</v>
      </c>
      <c r="K45" s="158" t="s">
        <v>2803</v>
      </c>
      <c r="L45" s="158" t="s">
        <v>6057</v>
      </c>
      <c r="M45" s="161"/>
      <c r="N45" s="161"/>
      <c r="O45" s="161"/>
      <c r="P45" s="161"/>
    </row>
    <row r="46" spans="1:16">
      <c r="A46" s="157">
        <v>45</v>
      </c>
      <c r="B46" s="158" t="s">
        <v>6226</v>
      </c>
      <c r="C46" s="158" t="s">
        <v>6227</v>
      </c>
      <c r="D46" s="158" t="s">
        <v>6115</v>
      </c>
      <c r="E46" s="159">
        <v>8498039846</v>
      </c>
      <c r="F46" s="158"/>
      <c r="G46" s="159">
        <v>9966211484</v>
      </c>
      <c r="H46" s="158" t="s">
        <v>6228</v>
      </c>
      <c r="I46" s="158" t="s">
        <v>6229</v>
      </c>
      <c r="J46" s="158" t="s">
        <v>2802</v>
      </c>
      <c r="K46" s="158" t="s">
        <v>2874</v>
      </c>
      <c r="L46" s="158" t="s">
        <v>6081</v>
      </c>
      <c r="M46" s="161"/>
      <c r="N46" s="161"/>
      <c r="O46" s="161"/>
      <c r="P46" s="161"/>
    </row>
    <row r="47" spans="1:16">
      <c r="A47" s="157">
        <v>46</v>
      </c>
      <c r="B47" s="158" t="s">
        <v>6230</v>
      </c>
      <c r="C47" s="158" t="s">
        <v>6231</v>
      </c>
      <c r="D47" s="158" t="s">
        <v>5373</v>
      </c>
      <c r="E47" s="159">
        <v>9100844632</v>
      </c>
      <c r="F47" s="160">
        <v>7981059359</v>
      </c>
      <c r="G47" s="159">
        <v>9849609193</v>
      </c>
      <c r="H47" s="158" t="s">
        <v>6232</v>
      </c>
      <c r="I47" s="158" t="s">
        <v>4345</v>
      </c>
      <c r="J47" s="158" t="s">
        <v>2802</v>
      </c>
      <c r="K47" s="158" t="s">
        <v>2803</v>
      </c>
      <c r="L47" s="158" t="s">
        <v>6102</v>
      </c>
      <c r="M47" s="161"/>
      <c r="N47" s="161"/>
      <c r="O47" s="161"/>
      <c r="P47" s="161"/>
    </row>
    <row r="48" spans="1:16">
      <c r="A48" s="157">
        <v>47</v>
      </c>
      <c r="B48" s="158" t="s">
        <v>6233</v>
      </c>
      <c r="C48" s="158" t="s">
        <v>6234</v>
      </c>
      <c r="D48" s="158"/>
      <c r="E48" s="159"/>
      <c r="F48" s="158"/>
      <c r="G48" s="159"/>
      <c r="H48" s="158"/>
      <c r="I48" s="158"/>
      <c r="J48" s="158"/>
      <c r="K48" s="158"/>
      <c r="L48" s="161"/>
      <c r="M48" s="162" t="s">
        <v>6200</v>
      </c>
      <c r="N48" s="161"/>
      <c r="O48" s="161"/>
      <c r="P48" s="161"/>
    </row>
    <row r="49" spans="1:16">
      <c r="A49" s="157">
        <v>48</v>
      </c>
      <c r="B49" s="158" t="s">
        <v>6235</v>
      </c>
      <c r="C49" s="158" t="s">
        <v>6236</v>
      </c>
      <c r="D49" s="158" t="s">
        <v>6060</v>
      </c>
      <c r="E49" s="159">
        <v>7730098486</v>
      </c>
      <c r="F49" s="158"/>
      <c r="G49" s="159">
        <v>9059511222</v>
      </c>
      <c r="H49" s="158" t="s">
        <v>6237</v>
      </c>
      <c r="I49" s="158" t="s">
        <v>3978</v>
      </c>
      <c r="J49" s="158" t="s">
        <v>6238</v>
      </c>
      <c r="K49" s="158" t="s">
        <v>2803</v>
      </c>
      <c r="L49" s="163" t="s">
        <v>6071</v>
      </c>
      <c r="M49" s="161"/>
      <c r="N49" s="161"/>
      <c r="O49" s="161"/>
      <c r="P49" s="161"/>
    </row>
    <row r="50" spans="1:16">
      <c r="A50" s="157">
        <v>49</v>
      </c>
      <c r="B50" s="158" t="s">
        <v>6239</v>
      </c>
      <c r="C50" s="158" t="s">
        <v>6240</v>
      </c>
      <c r="D50" s="158" t="s">
        <v>5601</v>
      </c>
      <c r="E50" s="159">
        <v>9959900141</v>
      </c>
      <c r="F50" s="158"/>
      <c r="G50" s="159">
        <v>9440577083</v>
      </c>
      <c r="H50" s="158" t="s">
        <v>6241</v>
      </c>
      <c r="I50" s="158" t="s">
        <v>6242</v>
      </c>
      <c r="J50" s="158" t="s">
        <v>2802</v>
      </c>
      <c r="K50" s="158" t="s">
        <v>2803</v>
      </c>
      <c r="L50" s="161"/>
      <c r="M50" s="162" t="s">
        <v>6243</v>
      </c>
      <c r="N50" s="161"/>
      <c r="O50" s="161"/>
      <c r="P50" s="161"/>
    </row>
    <row r="51" spans="1:16">
      <c r="A51" s="157">
        <v>50</v>
      </c>
      <c r="B51" s="158" t="s">
        <v>6244</v>
      </c>
      <c r="C51" s="158" t="s">
        <v>6245</v>
      </c>
      <c r="D51" s="158" t="s">
        <v>6060</v>
      </c>
      <c r="E51" s="159">
        <v>9100142402</v>
      </c>
      <c r="F51" s="158"/>
      <c r="G51" s="159">
        <v>9603161585</v>
      </c>
      <c r="H51" s="158" t="s">
        <v>6246</v>
      </c>
      <c r="I51" s="158"/>
      <c r="J51" s="158"/>
      <c r="K51" s="158"/>
      <c r="L51" s="161"/>
      <c r="M51" s="164" t="s">
        <v>6200</v>
      </c>
      <c r="N51" s="161"/>
      <c r="O51" s="161"/>
      <c r="P51" s="161"/>
    </row>
    <row r="52" spans="1:16">
      <c r="A52" s="157">
        <v>51</v>
      </c>
      <c r="B52" s="158" t="s">
        <v>6247</v>
      </c>
      <c r="C52" s="158" t="s">
        <v>6248</v>
      </c>
      <c r="D52" s="158" t="s">
        <v>6115</v>
      </c>
      <c r="E52" s="159">
        <v>8121210706</v>
      </c>
      <c r="F52" s="158"/>
      <c r="G52" s="159">
        <v>9866697481</v>
      </c>
      <c r="H52" s="158" t="s">
        <v>6249</v>
      </c>
      <c r="I52" s="158" t="s">
        <v>6250</v>
      </c>
      <c r="J52" s="158" t="s">
        <v>2802</v>
      </c>
      <c r="K52" s="158" t="s">
        <v>3068</v>
      </c>
      <c r="L52" s="163" t="s">
        <v>6057</v>
      </c>
      <c r="M52" s="161"/>
      <c r="N52" s="161"/>
      <c r="O52" s="161"/>
      <c r="P52" s="161"/>
    </row>
    <row r="53" spans="1:16">
      <c r="A53" s="157">
        <v>52</v>
      </c>
      <c r="B53" s="158" t="s">
        <v>6251</v>
      </c>
      <c r="C53" s="158" t="s">
        <v>6252</v>
      </c>
      <c r="D53" s="158" t="s">
        <v>5810</v>
      </c>
      <c r="E53" s="159">
        <v>8686571502</v>
      </c>
      <c r="F53" s="160">
        <v>8885123408</v>
      </c>
      <c r="G53" s="159">
        <v>9908903751</v>
      </c>
      <c r="H53" s="158" t="s">
        <v>6253</v>
      </c>
      <c r="I53" s="158"/>
      <c r="J53" s="158"/>
      <c r="K53" s="158"/>
      <c r="L53" s="161"/>
      <c r="M53" s="162" t="s">
        <v>6254</v>
      </c>
      <c r="N53" s="161"/>
      <c r="O53" s="161"/>
      <c r="P53" s="161"/>
    </row>
    <row r="54" spans="1:16">
      <c r="A54" s="157">
        <v>53</v>
      </c>
      <c r="B54" s="158" t="s">
        <v>6255</v>
      </c>
      <c r="C54" s="158" t="s">
        <v>6256</v>
      </c>
      <c r="D54" s="158" t="s">
        <v>5601</v>
      </c>
      <c r="E54" s="159">
        <v>8074876350</v>
      </c>
      <c r="F54" s="158"/>
      <c r="G54" s="159">
        <v>9346066833</v>
      </c>
      <c r="H54" s="158" t="s">
        <v>6257</v>
      </c>
      <c r="I54" s="158" t="s">
        <v>4337</v>
      </c>
      <c r="J54" s="158" t="s">
        <v>2802</v>
      </c>
      <c r="K54" s="158" t="s">
        <v>2803</v>
      </c>
      <c r="L54" s="163" t="s">
        <v>6081</v>
      </c>
      <c r="M54" s="161"/>
      <c r="N54" s="161"/>
      <c r="O54" s="161"/>
      <c r="P54" s="161"/>
    </row>
    <row r="55" spans="1:16">
      <c r="A55" s="157">
        <v>54</v>
      </c>
      <c r="B55" s="158" t="s">
        <v>6258</v>
      </c>
      <c r="C55" s="158" t="s">
        <v>6259</v>
      </c>
      <c r="D55" s="158" t="s">
        <v>5601</v>
      </c>
      <c r="E55" s="159">
        <v>7396394466</v>
      </c>
      <c r="F55" s="158"/>
      <c r="G55" s="159">
        <v>7794835343</v>
      </c>
      <c r="H55" s="158" t="s">
        <v>6260</v>
      </c>
      <c r="I55" s="158"/>
      <c r="J55" s="158"/>
      <c r="K55" s="158"/>
      <c r="L55" s="161"/>
      <c r="M55" s="162" t="s">
        <v>6243</v>
      </c>
      <c r="N55" s="161"/>
      <c r="O55" s="161"/>
      <c r="P55" s="161"/>
    </row>
    <row r="56" spans="1:16">
      <c r="A56" s="157">
        <v>55</v>
      </c>
      <c r="B56" s="158" t="s">
        <v>6261</v>
      </c>
      <c r="C56" s="158" t="s">
        <v>6262</v>
      </c>
      <c r="D56" s="158" t="s">
        <v>6060</v>
      </c>
      <c r="E56" s="159">
        <v>8019527237</v>
      </c>
      <c r="F56" s="158"/>
      <c r="G56" s="159">
        <v>9490050189</v>
      </c>
      <c r="H56" s="158" t="s">
        <v>6263</v>
      </c>
      <c r="I56" s="158" t="s">
        <v>6242</v>
      </c>
      <c r="J56" s="158" t="s">
        <v>2802</v>
      </c>
      <c r="K56" s="158" t="s">
        <v>3154</v>
      </c>
      <c r="L56" s="163" t="s">
        <v>6081</v>
      </c>
      <c r="M56" s="161"/>
      <c r="N56" s="161"/>
      <c r="O56" s="161"/>
      <c r="P56" s="161"/>
    </row>
    <row r="57" spans="1:16">
      <c r="A57" s="157">
        <v>56</v>
      </c>
      <c r="B57" s="158" t="s">
        <v>6264</v>
      </c>
      <c r="C57" s="158" t="s">
        <v>6265</v>
      </c>
      <c r="D57" s="158" t="s">
        <v>5373</v>
      </c>
      <c r="E57" s="159">
        <v>7799201931</v>
      </c>
      <c r="F57" s="160">
        <v>9848205262</v>
      </c>
      <c r="G57" s="159"/>
      <c r="H57" s="158" t="s">
        <v>6266</v>
      </c>
      <c r="I57" s="158" t="s">
        <v>6242</v>
      </c>
      <c r="J57" s="158" t="s">
        <v>2802</v>
      </c>
      <c r="K57" s="158" t="s">
        <v>3154</v>
      </c>
      <c r="L57" s="158" t="s">
        <v>6057</v>
      </c>
      <c r="M57" s="161"/>
      <c r="N57" s="161"/>
      <c r="O57" s="161"/>
      <c r="P57" s="161"/>
    </row>
    <row r="58" spans="1:16">
      <c r="A58" s="157">
        <v>57</v>
      </c>
      <c r="B58" s="158" t="s">
        <v>6267</v>
      </c>
      <c r="C58" s="158" t="s">
        <v>6268</v>
      </c>
      <c r="D58" s="158" t="s">
        <v>6115</v>
      </c>
      <c r="E58" s="159">
        <v>8106320612</v>
      </c>
      <c r="F58" s="160">
        <v>9912266560</v>
      </c>
      <c r="G58" s="159"/>
      <c r="H58" s="158" t="s">
        <v>6269</v>
      </c>
      <c r="I58" s="158" t="s">
        <v>6270</v>
      </c>
      <c r="J58" s="158" t="s">
        <v>2802</v>
      </c>
      <c r="K58" s="158" t="s">
        <v>6271</v>
      </c>
      <c r="L58" s="158" t="s">
        <v>6081</v>
      </c>
      <c r="M58" s="161"/>
      <c r="N58" s="161"/>
      <c r="O58" s="161"/>
      <c r="P58" s="161"/>
    </row>
    <row r="59" spans="1:16">
      <c r="A59" s="157">
        <v>58</v>
      </c>
      <c r="B59" s="158" t="s">
        <v>6272</v>
      </c>
      <c r="C59" s="158" t="s">
        <v>6273</v>
      </c>
      <c r="D59" s="158" t="s">
        <v>6060</v>
      </c>
      <c r="E59" s="159">
        <v>9640595392</v>
      </c>
      <c r="F59" s="158"/>
      <c r="G59" s="159">
        <v>8523097592</v>
      </c>
      <c r="H59" s="158" t="s">
        <v>6274</v>
      </c>
      <c r="I59" s="158" t="s">
        <v>6275</v>
      </c>
      <c r="J59" s="158" t="s">
        <v>2802</v>
      </c>
      <c r="K59" s="158" t="s">
        <v>4391</v>
      </c>
      <c r="L59" s="161"/>
      <c r="M59" s="162" t="s">
        <v>6276</v>
      </c>
      <c r="N59" s="161"/>
      <c r="O59" s="161"/>
      <c r="P59" s="161"/>
    </row>
    <row r="60" spans="1:16">
      <c r="A60" s="157">
        <v>59</v>
      </c>
      <c r="B60" s="158" t="s">
        <v>6277</v>
      </c>
      <c r="C60" s="158" t="s">
        <v>6278</v>
      </c>
      <c r="D60" s="158" t="s">
        <v>5373</v>
      </c>
      <c r="E60" s="159">
        <v>8309666926</v>
      </c>
      <c r="F60" s="160">
        <v>7396638899</v>
      </c>
      <c r="G60" s="159">
        <v>9441268418</v>
      </c>
      <c r="H60" s="158" t="s">
        <v>6279</v>
      </c>
      <c r="I60" s="158" t="s">
        <v>6280</v>
      </c>
      <c r="J60" s="158" t="s">
        <v>2802</v>
      </c>
      <c r="K60" s="158" t="s">
        <v>4391</v>
      </c>
      <c r="L60" s="161"/>
      <c r="M60" s="164" t="s">
        <v>6281</v>
      </c>
      <c r="N60" s="161"/>
      <c r="O60" s="161"/>
      <c r="P60" s="161"/>
    </row>
    <row r="61" spans="1:16">
      <c r="A61" s="157">
        <v>60</v>
      </c>
      <c r="B61" s="158" t="s">
        <v>6282</v>
      </c>
      <c r="C61" s="158" t="s">
        <v>6283</v>
      </c>
      <c r="D61" s="158" t="s">
        <v>6060</v>
      </c>
      <c r="E61" s="159">
        <v>9866123192</v>
      </c>
      <c r="F61" s="158"/>
      <c r="G61" s="159">
        <v>9908532813</v>
      </c>
      <c r="H61" s="158" t="s">
        <v>6284</v>
      </c>
      <c r="I61" s="158"/>
      <c r="J61" s="158"/>
      <c r="K61" s="158"/>
      <c r="L61" s="161"/>
      <c r="M61" s="164" t="s">
        <v>6276</v>
      </c>
      <c r="N61" s="161"/>
      <c r="O61" s="161"/>
      <c r="P61" s="161"/>
    </row>
    <row r="62" spans="1:16">
      <c r="A62" s="157">
        <v>61</v>
      </c>
      <c r="B62" s="158" t="s">
        <v>6285</v>
      </c>
      <c r="C62" s="158" t="s">
        <v>6286</v>
      </c>
      <c r="D62" s="158" t="s">
        <v>5601</v>
      </c>
      <c r="E62" s="159">
        <v>8977184605</v>
      </c>
      <c r="F62" s="160">
        <v>9848236547</v>
      </c>
      <c r="G62" s="159"/>
      <c r="H62" s="158" t="s">
        <v>6287</v>
      </c>
      <c r="I62" s="158" t="s">
        <v>6288</v>
      </c>
      <c r="J62" s="158" t="s">
        <v>2802</v>
      </c>
      <c r="K62" s="158" t="s">
        <v>4391</v>
      </c>
      <c r="L62" s="163" t="s">
        <v>6081</v>
      </c>
      <c r="M62" s="161"/>
      <c r="N62" s="161"/>
      <c r="O62" s="161"/>
      <c r="P62" s="161"/>
    </row>
    <row r="63" spans="1:16">
      <c r="A63" s="157">
        <v>62</v>
      </c>
      <c r="B63" s="158" t="s">
        <v>6289</v>
      </c>
      <c r="C63" s="158" t="s">
        <v>6290</v>
      </c>
      <c r="D63" s="158" t="s">
        <v>5810</v>
      </c>
      <c r="E63" s="159">
        <v>8341980023</v>
      </c>
      <c r="F63" s="158"/>
      <c r="G63" s="159">
        <v>9948913101</v>
      </c>
      <c r="H63" s="158" t="s">
        <v>6291</v>
      </c>
      <c r="I63" s="158" t="s">
        <v>6292</v>
      </c>
      <c r="J63" s="158" t="s">
        <v>2802</v>
      </c>
      <c r="K63" s="158" t="s">
        <v>6293</v>
      </c>
      <c r="L63" s="158" t="s">
        <v>6102</v>
      </c>
      <c r="M63" s="161"/>
      <c r="N63" s="161"/>
      <c r="O63" s="161"/>
      <c r="P63" s="161"/>
    </row>
    <row r="64" spans="1:16">
      <c r="A64" s="157">
        <v>63</v>
      </c>
      <c r="B64" s="158" t="s">
        <v>6294</v>
      </c>
      <c r="C64" s="158" t="s">
        <v>6295</v>
      </c>
      <c r="D64" s="158" t="s">
        <v>5810</v>
      </c>
      <c r="E64" s="159">
        <v>9493525648</v>
      </c>
      <c r="F64" s="158"/>
      <c r="G64" s="159">
        <v>9652924648</v>
      </c>
      <c r="H64" s="158" t="s">
        <v>6296</v>
      </c>
      <c r="I64" s="158" t="s">
        <v>6297</v>
      </c>
      <c r="J64" s="158" t="s">
        <v>2802</v>
      </c>
      <c r="K64" s="158" t="s">
        <v>3068</v>
      </c>
      <c r="L64" s="158" t="s">
        <v>6102</v>
      </c>
      <c r="M64" s="161"/>
      <c r="N64" s="161"/>
      <c r="O64" s="161"/>
      <c r="P64" s="161"/>
    </row>
    <row r="65" spans="1:16">
      <c r="A65" s="157">
        <v>64</v>
      </c>
      <c r="B65" s="158" t="s">
        <v>6298</v>
      </c>
      <c r="C65" s="158" t="s">
        <v>6299</v>
      </c>
      <c r="D65" s="158" t="s">
        <v>5810</v>
      </c>
      <c r="E65" s="159">
        <v>8919864402</v>
      </c>
      <c r="F65" s="158"/>
      <c r="G65" s="159">
        <v>9908199707</v>
      </c>
      <c r="H65" s="158" t="s">
        <v>6300</v>
      </c>
      <c r="I65" s="158" t="s">
        <v>6301</v>
      </c>
      <c r="J65" s="158" t="s">
        <v>6302</v>
      </c>
      <c r="K65" s="158" t="s">
        <v>4391</v>
      </c>
      <c r="L65" s="158" t="s">
        <v>6081</v>
      </c>
      <c r="M65" s="161"/>
      <c r="N65" s="161"/>
      <c r="O65" s="161"/>
      <c r="P65" s="161"/>
    </row>
    <row r="66" spans="1:16">
      <c r="A66" s="157">
        <v>65</v>
      </c>
      <c r="B66" s="158" t="s">
        <v>6303</v>
      </c>
      <c r="C66" s="158" t="s">
        <v>6304</v>
      </c>
      <c r="D66" s="158" t="s">
        <v>5601</v>
      </c>
      <c r="E66" s="159">
        <v>9652917842</v>
      </c>
      <c r="F66" s="160">
        <v>8106605567</v>
      </c>
      <c r="G66" s="159"/>
      <c r="H66" s="158" t="s">
        <v>6305</v>
      </c>
      <c r="I66" s="158"/>
      <c r="J66" s="158"/>
      <c r="K66" s="158"/>
      <c r="L66" s="161"/>
      <c r="M66" s="162" t="s">
        <v>6281</v>
      </c>
      <c r="N66" s="161" t="s">
        <v>6306</v>
      </c>
      <c r="O66" s="299" t="s">
        <v>6307</v>
      </c>
      <c r="P66" s="300"/>
    </row>
    <row r="67" spans="1:16">
      <c r="A67" s="157">
        <v>66</v>
      </c>
      <c r="B67" s="158" t="s">
        <v>6308</v>
      </c>
      <c r="C67" s="158" t="s">
        <v>6309</v>
      </c>
      <c r="D67" s="158" t="s">
        <v>5601</v>
      </c>
      <c r="E67" s="159">
        <v>8332821130</v>
      </c>
      <c r="F67" s="160">
        <v>9494051130</v>
      </c>
      <c r="G67" s="159"/>
      <c r="H67" s="158" t="s">
        <v>6310</v>
      </c>
      <c r="I67" s="158"/>
      <c r="J67" s="158"/>
      <c r="K67" s="158"/>
      <c r="L67" s="161"/>
      <c r="M67" s="164" t="s">
        <v>6137</v>
      </c>
      <c r="N67" s="161"/>
      <c r="O67" s="161"/>
      <c r="P67" s="161"/>
    </row>
    <row r="68" spans="1:16">
      <c r="A68" s="157">
        <v>67</v>
      </c>
      <c r="B68" s="158" t="s">
        <v>6311</v>
      </c>
      <c r="C68" s="158" t="s">
        <v>6312</v>
      </c>
      <c r="D68" s="158"/>
      <c r="E68" s="159"/>
      <c r="F68" s="158"/>
      <c r="G68" s="159"/>
      <c r="H68" s="158"/>
      <c r="I68" s="158"/>
      <c r="J68" s="158"/>
      <c r="K68" s="158"/>
      <c r="L68" s="161"/>
      <c r="M68" s="164" t="s">
        <v>6313</v>
      </c>
      <c r="N68" s="161"/>
      <c r="O68" s="161"/>
      <c r="P68" s="161"/>
    </row>
    <row r="69" spans="1:16">
      <c r="A69" s="157">
        <v>68</v>
      </c>
      <c r="B69" s="158" t="s">
        <v>6314</v>
      </c>
      <c r="C69" s="158" t="s">
        <v>6315</v>
      </c>
      <c r="D69" s="158"/>
      <c r="E69" s="159">
        <v>9100690536</v>
      </c>
      <c r="F69" s="158"/>
      <c r="G69" s="159">
        <v>9866492233</v>
      </c>
      <c r="H69" s="158" t="s">
        <v>6316</v>
      </c>
      <c r="I69" s="158"/>
      <c r="J69" s="158"/>
      <c r="K69" s="158"/>
      <c r="L69" s="161"/>
      <c r="M69" s="164" t="s">
        <v>6137</v>
      </c>
      <c r="N69" s="161"/>
      <c r="O69" s="161"/>
      <c r="P69" s="161"/>
    </row>
    <row r="70" spans="1:16">
      <c r="A70" s="157">
        <v>69</v>
      </c>
      <c r="B70" s="158" t="s">
        <v>6317</v>
      </c>
      <c r="C70" s="158" t="s">
        <v>6318</v>
      </c>
      <c r="D70" s="158" t="s">
        <v>5373</v>
      </c>
      <c r="E70" s="159">
        <v>9100723404</v>
      </c>
      <c r="F70" s="160">
        <v>9032323231</v>
      </c>
      <c r="G70" s="159">
        <v>9440461444</v>
      </c>
      <c r="H70" s="158" t="s">
        <v>6319</v>
      </c>
      <c r="I70" s="158" t="s">
        <v>4089</v>
      </c>
      <c r="J70" s="158" t="s">
        <v>6320</v>
      </c>
      <c r="K70" s="158" t="s">
        <v>3932</v>
      </c>
      <c r="L70" s="161"/>
      <c r="M70" s="164" t="s">
        <v>6137</v>
      </c>
      <c r="N70" s="161"/>
      <c r="O70" s="161"/>
      <c r="P70" s="161"/>
    </row>
    <row r="71" spans="1:16">
      <c r="A71" s="157">
        <v>70</v>
      </c>
      <c r="B71" s="158" t="s">
        <v>6321</v>
      </c>
      <c r="C71" s="158" t="s">
        <v>6322</v>
      </c>
      <c r="D71" s="158" t="s">
        <v>5373</v>
      </c>
      <c r="E71" s="159">
        <v>9963943529</v>
      </c>
      <c r="F71" s="158"/>
      <c r="G71" s="159">
        <v>9440524410</v>
      </c>
      <c r="H71" s="158" t="s">
        <v>6323</v>
      </c>
      <c r="I71" s="158" t="s">
        <v>6324</v>
      </c>
      <c r="J71" s="158" t="s">
        <v>2802</v>
      </c>
      <c r="K71" s="158" t="s">
        <v>3932</v>
      </c>
      <c r="L71" s="163" t="s">
        <v>6081</v>
      </c>
      <c r="M71" s="161" t="s">
        <v>6081</v>
      </c>
      <c r="N71" s="161"/>
      <c r="O71" s="161"/>
      <c r="P71" s="161"/>
    </row>
    <row r="72" spans="1:16">
      <c r="A72" s="157">
        <v>71</v>
      </c>
      <c r="B72" s="158" t="s">
        <v>6325</v>
      </c>
      <c r="C72" s="158" t="s">
        <v>6326</v>
      </c>
      <c r="D72" s="158" t="s">
        <v>6060</v>
      </c>
      <c r="E72" s="159">
        <v>8897894102</v>
      </c>
      <c r="F72" s="160">
        <v>9000988833</v>
      </c>
      <c r="G72" s="159">
        <v>9000240480</v>
      </c>
      <c r="H72" s="158" t="s">
        <v>6327</v>
      </c>
      <c r="I72" s="158"/>
      <c r="J72" s="158"/>
      <c r="K72" s="158"/>
      <c r="L72" s="158" t="s">
        <v>6081</v>
      </c>
      <c r="M72" s="161" t="s">
        <v>6081</v>
      </c>
      <c r="N72" s="161"/>
      <c r="O72" s="161"/>
      <c r="P72" s="161"/>
    </row>
    <row r="73" spans="1:16">
      <c r="A73" s="157">
        <v>72</v>
      </c>
      <c r="B73" s="158" t="s">
        <v>6328</v>
      </c>
      <c r="C73" s="158" t="s">
        <v>6329</v>
      </c>
      <c r="D73" s="158" t="s">
        <v>5601</v>
      </c>
      <c r="E73" s="159">
        <v>9494404985</v>
      </c>
      <c r="F73" s="158"/>
      <c r="G73" s="159"/>
      <c r="H73" s="158" t="s">
        <v>6330</v>
      </c>
      <c r="I73" s="158" t="s">
        <v>4345</v>
      </c>
      <c r="J73" s="158" t="s">
        <v>2802</v>
      </c>
      <c r="K73" s="158" t="s">
        <v>3932</v>
      </c>
      <c r="L73" s="158" t="s">
        <v>6081</v>
      </c>
      <c r="M73" s="161" t="s">
        <v>6081</v>
      </c>
      <c r="N73" s="161"/>
      <c r="O73" s="161"/>
      <c r="P73" s="161"/>
    </row>
    <row r="74" spans="1:16">
      <c r="A74" s="157">
        <v>73</v>
      </c>
      <c r="B74" s="158" t="s">
        <v>6331</v>
      </c>
      <c r="C74" s="158" t="s">
        <v>6332</v>
      </c>
      <c r="D74" s="158" t="s">
        <v>908</v>
      </c>
      <c r="E74" s="159">
        <v>8309966319</v>
      </c>
      <c r="F74" s="160">
        <v>7981115253</v>
      </c>
      <c r="G74" s="159">
        <v>8096462417</v>
      </c>
      <c r="H74" s="158" t="s">
        <v>6333</v>
      </c>
      <c r="I74" s="158"/>
      <c r="J74" s="158"/>
      <c r="K74" s="158"/>
      <c r="L74" s="158"/>
      <c r="M74" s="161" t="s">
        <v>6243</v>
      </c>
      <c r="N74" s="161"/>
      <c r="O74" s="161"/>
      <c r="P74" s="161"/>
    </row>
    <row r="75" spans="1:16">
      <c r="A75" s="157">
        <v>74</v>
      </c>
      <c r="B75" s="158" t="s">
        <v>6334</v>
      </c>
      <c r="C75" s="158" t="s">
        <v>6335</v>
      </c>
      <c r="D75" s="158" t="s">
        <v>6060</v>
      </c>
      <c r="E75" s="159">
        <v>9133197443</v>
      </c>
      <c r="F75" s="158"/>
      <c r="G75" s="159">
        <v>9848084237</v>
      </c>
      <c r="H75" s="158" t="s">
        <v>6336</v>
      </c>
      <c r="I75" s="158" t="s">
        <v>3978</v>
      </c>
      <c r="J75" s="158" t="s">
        <v>2802</v>
      </c>
      <c r="K75" s="158" t="s">
        <v>3932</v>
      </c>
      <c r="L75" s="158" t="s">
        <v>6081</v>
      </c>
      <c r="M75" s="161" t="s">
        <v>6081</v>
      </c>
      <c r="N75" s="161"/>
      <c r="O75" s="161"/>
      <c r="P75" s="161"/>
    </row>
    <row r="76" spans="1:16">
      <c r="A76" s="157">
        <v>75</v>
      </c>
      <c r="B76" s="158" t="s">
        <v>6337</v>
      </c>
      <c r="C76" s="158" t="s">
        <v>6338</v>
      </c>
      <c r="D76" s="158" t="s">
        <v>6115</v>
      </c>
      <c r="E76" s="159">
        <v>8500723125</v>
      </c>
      <c r="F76" s="158"/>
      <c r="G76" s="159">
        <v>8008605153</v>
      </c>
      <c r="H76" s="158" t="s">
        <v>6339</v>
      </c>
      <c r="I76" s="158" t="s">
        <v>3978</v>
      </c>
      <c r="J76" s="158" t="s">
        <v>2802</v>
      </c>
      <c r="K76" s="158" t="s">
        <v>3154</v>
      </c>
      <c r="L76" s="158" t="s">
        <v>6130</v>
      </c>
      <c r="M76" s="161" t="s">
        <v>6130</v>
      </c>
      <c r="N76" s="161"/>
      <c r="O76" s="161"/>
      <c r="P76" s="161"/>
    </row>
    <row r="77" spans="1:16">
      <c r="A77" s="157">
        <v>76</v>
      </c>
      <c r="B77" s="158" t="s">
        <v>6340</v>
      </c>
      <c r="C77" s="158" t="s">
        <v>6341</v>
      </c>
      <c r="D77" s="158" t="s">
        <v>5601</v>
      </c>
      <c r="E77" s="159">
        <v>8978327580</v>
      </c>
      <c r="F77" s="160">
        <v>7013019137</v>
      </c>
      <c r="G77" s="159">
        <v>9704821639</v>
      </c>
      <c r="H77" s="158" t="s">
        <v>6342</v>
      </c>
      <c r="I77" s="158"/>
      <c r="J77" s="158"/>
      <c r="K77" s="158"/>
      <c r="L77" s="158"/>
      <c r="M77" s="161" t="s">
        <v>6343</v>
      </c>
      <c r="N77" s="161"/>
      <c r="O77" s="161"/>
      <c r="P77" s="161"/>
    </row>
    <row r="78" spans="1:16">
      <c r="A78" s="157">
        <v>77</v>
      </c>
      <c r="B78" s="158" t="s">
        <v>6344</v>
      </c>
      <c r="C78" s="158" t="s">
        <v>6345</v>
      </c>
      <c r="D78" s="158" t="s">
        <v>6060</v>
      </c>
      <c r="E78" s="159">
        <v>9441372685</v>
      </c>
      <c r="F78" s="160">
        <v>6303671969</v>
      </c>
      <c r="G78" s="159">
        <v>7386583155</v>
      </c>
      <c r="H78" s="158" t="s">
        <v>6346</v>
      </c>
      <c r="I78" s="158"/>
      <c r="J78" s="158"/>
      <c r="K78" s="158"/>
      <c r="L78" s="158"/>
      <c r="M78" s="161" t="s">
        <v>6200</v>
      </c>
      <c r="N78" s="161" t="s">
        <v>549</v>
      </c>
      <c r="O78" s="161" t="s">
        <v>549</v>
      </c>
      <c r="P78" s="161"/>
    </row>
    <row r="79" spans="1:16">
      <c r="A79" s="157">
        <v>78</v>
      </c>
      <c r="B79" s="158" t="s">
        <v>6347</v>
      </c>
      <c r="C79" s="158" t="s">
        <v>6348</v>
      </c>
      <c r="D79" s="158" t="s">
        <v>5373</v>
      </c>
      <c r="E79" s="159">
        <v>9247450650</v>
      </c>
      <c r="F79" s="160">
        <v>7893730475</v>
      </c>
      <c r="G79" s="159">
        <v>9492034547</v>
      </c>
      <c r="H79" s="158" t="s">
        <v>6349</v>
      </c>
      <c r="I79" s="158" t="s">
        <v>4345</v>
      </c>
      <c r="J79" s="158" t="s">
        <v>2802</v>
      </c>
      <c r="K79" s="158" t="s">
        <v>3932</v>
      </c>
      <c r="L79" s="158" t="s">
        <v>6071</v>
      </c>
      <c r="M79" s="161" t="s">
        <v>6071</v>
      </c>
      <c r="N79" s="161"/>
      <c r="O79" s="161"/>
      <c r="P79" s="161"/>
    </row>
    <row r="80" spans="1:16">
      <c r="A80" s="157">
        <v>79</v>
      </c>
      <c r="B80" s="158" t="s">
        <v>6350</v>
      </c>
      <c r="C80" s="158" t="s">
        <v>6351</v>
      </c>
      <c r="D80" s="158"/>
      <c r="E80" s="159">
        <v>7095291375</v>
      </c>
      <c r="F80" s="158"/>
      <c r="G80" s="159">
        <v>8125125497</v>
      </c>
      <c r="H80" s="158" t="s">
        <v>6352</v>
      </c>
      <c r="I80" s="158"/>
      <c r="J80" s="158"/>
      <c r="K80" s="158"/>
      <c r="L80" s="158"/>
      <c r="M80" s="161" t="s">
        <v>6343</v>
      </c>
      <c r="N80" s="161"/>
      <c r="O80" s="161" t="s">
        <v>6353</v>
      </c>
      <c r="P80" s="161"/>
    </row>
    <row r="81" spans="1:16">
      <c r="A81" s="157">
        <v>80</v>
      </c>
      <c r="B81" s="158" t="s">
        <v>6354</v>
      </c>
      <c r="C81" s="158" t="s">
        <v>6355</v>
      </c>
      <c r="D81" s="158" t="s">
        <v>5601</v>
      </c>
      <c r="E81" s="159">
        <v>9502318088</v>
      </c>
      <c r="F81" s="158"/>
      <c r="G81" s="159">
        <v>8074250215</v>
      </c>
      <c r="H81" s="158" t="s">
        <v>6356</v>
      </c>
      <c r="I81" s="158"/>
      <c r="J81" s="158"/>
      <c r="K81" s="158"/>
      <c r="L81" s="158"/>
      <c r="M81" s="161" t="s">
        <v>6343</v>
      </c>
      <c r="N81" s="161"/>
      <c r="O81" s="161"/>
      <c r="P81" s="161"/>
    </row>
    <row r="82" spans="1:16">
      <c r="A82" s="157">
        <v>81</v>
      </c>
      <c r="B82" s="158" t="s">
        <v>6357</v>
      </c>
      <c r="C82" s="158" t="s">
        <v>6358</v>
      </c>
      <c r="D82" s="158" t="s">
        <v>6115</v>
      </c>
      <c r="E82" s="159">
        <v>9491818769</v>
      </c>
      <c r="F82" s="158"/>
      <c r="G82" s="159">
        <v>9490114569</v>
      </c>
      <c r="H82" s="158" t="s">
        <v>6359</v>
      </c>
      <c r="I82" s="158" t="s">
        <v>6360</v>
      </c>
      <c r="J82" s="158" t="s">
        <v>4553</v>
      </c>
      <c r="K82" s="158" t="s">
        <v>4383</v>
      </c>
      <c r="L82" s="158" t="s">
        <v>6081</v>
      </c>
      <c r="M82" s="161" t="s">
        <v>6081</v>
      </c>
      <c r="N82" s="161"/>
      <c r="O82" s="161"/>
      <c r="P82" s="161"/>
    </row>
    <row r="83" spans="1:16">
      <c r="A83" s="157">
        <v>82</v>
      </c>
      <c r="B83" s="158" t="s">
        <v>6361</v>
      </c>
      <c r="C83" s="158" t="s">
        <v>6362</v>
      </c>
      <c r="D83" s="158" t="s">
        <v>6060</v>
      </c>
      <c r="E83" s="159">
        <v>6302428197</v>
      </c>
      <c r="F83" s="158"/>
      <c r="G83" s="159">
        <v>9492688238</v>
      </c>
      <c r="H83" s="158" t="s">
        <v>6363</v>
      </c>
      <c r="I83" s="158"/>
      <c r="J83" s="158"/>
      <c r="K83" s="158"/>
      <c r="L83" s="158"/>
      <c r="M83" s="161" t="s">
        <v>6243</v>
      </c>
      <c r="N83" s="161"/>
      <c r="O83" s="161"/>
      <c r="P83" s="161"/>
    </row>
    <row r="84" spans="1:16">
      <c r="A84" s="157">
        <v>83</v>
      </c>
      <c r="B84" s="158" t="s">
        <v>6364</v>
      </c>
      <c r="C84" s="158" t="s">
        <v>6365</v>
      </c>
      <c r="D84" s="158"/>
      <c r="E84" s="159"/>
      <c r="F84" s="158"/>
      <c r="G84" s="159"/>
      <c r="H84" s="158"/>
      <c r="I84" s="158"/>
      <c r="J84" s="158"/>
      <c r="K84" s="158"/>
      <c r="L84" s="158"/>
      <c r="M84" s="299" t="s">
        <v>6313</v>
      </c>
      <c r="N84" s="300"/>
      <c r="O84" s="161"/>
      <c r="P84" s="161"/>
    </row>
    <row r="85" spans="1:16">
      <c r="A85" s="157">
        <v>84</v>
      </c>
      <c r="B85" s="158" t="s">
        <v>6366</v>
      </c>
      <c r="C85" s="158" t="s">
        <v>6367</v>
      </c>
      <c r="D85" s="158" t="s">
        <v>5373</v>
      </c>
      <c r="E85" s="159">
        <v>9948263839</v>
      </c>
      <c r="F85" s="160">
        <v>6302598381</v>
      </c>
      <c r="G85" s="159">
        <v>9966578193</v>
      </c>
      <c r="H85" s="158" t="s">
        <v>6368</v>
      </c>
      <c r="I85" s="158" t="s">
        <v>3978</v>
      </c>
      <c r="J85" s="158" t="s">
        <v>2802</v>
      </c>
      <c r="K85" s="158" t="s">
        <v>3932</v>
      </c>
      <c r="L85" s="158" t="s">
        <v>6081</v>
      </c>
      <c r="M85" s="161" t="s">
        <v>6081</v>
      </c>
      <c r="N85" s="161"/>
      <c r="O85" s="161"/>
      <c r="P85" s="161"/>
    </row>
    <row r="86" spans="1:16">
      <c r="A86" s="157">
        <v>85</v>
      </c>
      <c r="B86" s="158" t="s">
        <v>6369</v>
      </c>
      <c r="C86" s="158" t="s">
        <v>6370</v>
      </c>
      <c r="D86" s="158" t="s">
        <v>5601</v>
      </c>
      <c r="E86" s="159">
        <v>8463992596</v>
      </c>
      <c r="F86" s="158"/>
      <c r="G86" s="159"/>
      <c r="H86" s="158" t="s">
        <v>6371</v>
      </c>
      <c r="I86" s="158" t="s">
        <v>3978</v>
      </c>
      <c r="J86" s="158" t="s">
        <v>2802</v>
      </c>
      <c r="K86" s="158" t="s">
        <v>3154</v>
      </c>
      <c r="L86" s="158" t="s">
        <v>6081</v>
      </c>
      <c r="M86" s="161" t="s">
        <v>6081</v>
      </c>
      <c r="N86" s="161"/>
      <c r="O86" s="161"/>
      <c r="P86" s="161"/>
    </row>
    <row r="87" spans="1:16">
      <c r="A87" s="157">
        <v>86</v>
      </c>
      <c r="B87" s="158" t="s">
        <v>6372</v>
      </c>
      <c r="C87" s="158" t="s">
        <v>6373</v>
      </c>
      <c r="D87" s="158" t="s">
        <v>6115</v>
      </c>
      <c r="E87" s="159">
        <v>7036536066</v>
      </c>
      <c r="F87" s="160">
        <v>8919471269</v>
      </c>
      <c r="G87" s="159">
        <v>9392566591</v>
      </c>
      <c r="H87" s="158" t="s">
        <v>6374</v>
      </c>
      <c r="I87" s="158" t="s">
        <v>6375</v>
      </c>
      <c r="J87" s="158" t="s">
        <v>2802</v>
      </c>
      <c r="K87" s="158" t="s">
        <v>3445</v>
      </c>
      <c r="L87" s="158" t="s">
        <v>6081</v>
      </c>
      <c r="M87" s="161" t="s">
        <v>6081</v>
      </c>
      <c r="N87" s="161"/>
      <c r="O87" s="161"/>
      <c r="P87" s="161"/>
    </row>
    <row r="88" spans="1:16">
      <c r="A88" s="157">
        <v>87</v>
      </c>
      <c r="B88" s="158" t="s">
        <v>6376</v>
      </c>
      <c r="C88" s="158" t="s">
        <v>6377</v>
      </c>
      <c r="D88" s="158" t="s">
        <v>5373</v>
      </c>
      <c r="E88" s="159">
        <v>7731810429</v>
      </c>
      <c r="F88" s="160">
        <v>8309864589</v>
      </c>
      <c r="G88" s="159">
        <v>9848776752</v>
      </c>
      <c r="H88" s="158" t="s">
        <v>6378</v>
      </c>
      <c r="I88" s="158"/>
      <c r="J88" s="158"/>
      <c r="K88" s="158"/>
      <c r="L88" s="158"/>
      <c r="M88" s="299" t="s">
        <v>6200</v>
      </c>
      <c r="N88" s="300"/>
      <c r="O88" s="161"/>
      <c r="P88" s="161"/>
    </row>
    <row r="89" spans="1:16">
      <c r="A89" s="157">
        <v>88</v>
      </c>
      <c r="B89" s="158" t="s">
        <v>6379</v>
      </c>
      <c r="C89" s="158" t="s">
        <v>6380</v>
      </c>
      <c r="D89" s="158" t="s">
        <v>5373</v>
      </c>
      <c r="E89" s="159">
        <v>8978940608</v>
      </c>
      <c r="F89" s="160">
        <v>8328398143</v>
      </c>
      <c r="G89" s="159">
        <v>9849211208</v>
      </c>
      <c r="H89" s="158" t="s">
        <v>6381</v>
      </c>
      <c r="I89" s="158" t="s">
        <v>6382</v>
      </c>
      <c r="J89" s="158" t="s">
        <v>2802</v>
      </c>
      <c r="K89" s="158" t="s">
        <v>3068</v>
      </c>
      <c r="L89" s="158" t="s">
        <v>6081</v>
      </c>
      <c r="M89" s="161" t="s">
        <v>6081</v>
      </c>
      <c r="N89" s="161"/>
      <c r="O89" s="161"/>
      <c r="P89" s="161"/>
    </row>
    <row r="90" spans="1:16">
      <c r="A90" s="157">
        <v>89</v>
      </c>
      <c r="B90" s="158" t="s">
        <v>6383</v>
      </c>
      <c r="C90" s="158" t="s">
        <v>6384</v>
      </c>
      <c r="D90" s="158" t="s">
        <v>5601</v>
      </c>
      <c r="E90" s="159">
        <v>9493849282</v>
      </c>
      <c r="F90" s="158"/>
      <c r="G90" s="159"/>
      <c r="H90" s="158" t="s">
        <v>6385</v>
      </c>
      <c r="I90" s="158" t="s">
        <v>6386</v>
      </c>
      <c r="J90" s="158" t="s">
        <v>2802</v>
      </c>
      <c r="K90" s="158" t="s">
        <v>3068</v>
      </c>
      <c r="L90" s="158" t="s">
        <v>6081</v>
      </c>
      <c r="M90" s="161" t="s">
        <v>6081</v>
      </c>
      <c r="N90" s="161"/>
      <c r="O90" s="161"/>
      <c r="P90" s="161"/>
    </row>
    <row r="91" spans="1:16">
      <c r="A91" s="157">
        <v>90</v>
      </c>
      <c r="B91" s="158" t="s">
        <v>6387</v>
      </c>
      <c r="C91" s="158" t="s">
        <v>6388</v>
      </c>
      <c r="D91" s="158" t="s">
        <v>5601</v>
      </c>
      <c r="E91" s="159">
        <v>8187012754</v>
      </c>
      <c r="F91" s="160">
        <v>9704444524</v>
      </c>
      <c r="G91" s="159"/>
      <c r="H91" s="158" t="s">
        <v>6389</v>
      </c>
      <c r="I91" s="158" t="s">
        <v>6375</v>
      </c>
      <c r="J91" s="158" t="s">
        <v>6390</v>
      </c>
      <c r="K91" s="158" t="s">
        <v>3932</v>
      </c>
      <c r="L91" s="158" t="s">
        <v>6081</v>
      </c>
      <c r="M91" s="161" t="s">
        <v>6081</v>
      </c>
      <c r="N91" s="161"/>
      <c r="O91" s="161"/>
      <c r="P91" s="161"/>
    </row>
    <row r="92" spans="1:16">
      <c r="A92" s="157">
        <v>91</v>
      </c>
      <c r="B92" s="158" t="s">
        <v>6391</v>
      </c>
      <c r="C92" s="158" t="s">
        <v>6392</v>
      </c>
      <c r="D92" s="158" t="s">
        <v>5601</v>
      </c>
      <c r="E92" s="159">
        <v>8919122361</v>
      </c>
      <c r="F92" s="158"/>
      <c r="G92" s="159">
        <v>8008125959</v>
      </c>
      <c r="H92" s="158" t="s">
        <v>6393</v>
      </c>
      <c r="I92" s="158"/>
      <c r="J92" s="158"/>
      <c r="K92" s="158"/>
      <c r="L92" s="158"/>
      <c r="M92" s="299" t="s">
        <v>6200</v>
      </c>
      <c r="N92" s="300"/>
      <c r="O92" s="161"/>
      <c r="P92" s="161"/>
    </row>
    <row r="93" spans="1:16">
      <c r="A93" s="157">
        <v>92</v>
      </c>
      <c r="B93" s="158" t="s">
        <v>6394</v>
      </c>
      <c r="C93" s="158" t="s">
        <v>6395</v>
      </c>
      <c r="D93" s="158" t="s">
        <v>6060</v>
      </c>
      <c r="E93" s="159">
        <v>7702954565</v>
      </c>
      <c r="F93" s="158"/>
      <c r="G93" s="159">
        <v>9848113679</v>
      </c>
      <c r="H93" s="158" t="s">
        <v>6396</v>
      </c>
      <c r="I93" s="158"/>
      <c r="J93" s="158"/>
      <c r="K93" s="158"/>
      <c r="L93" s="158"/>
      <c r="M93" s="161" t="s">
        <v>6243</v>
      </c>
      <c r="N93" s="161"/>
      <c r="O93" s="161"/>
      <c r="P93" s="161"/>
    </row>
    <row r="94" spans="1:16">
      <c r="A94" s="157">
        <v>93</v>
      </c>
      <c r="B94" s="158" t="s">
        <v>6397</v>
      </c>
      <c r="C94" s="158" t="s">
        <v>6398</v>
      </c>
      <c r="D94" s="158" t="s">
        <v>5810</v>
      </c>
      <c r="E94" s="159">
        <v>9032590966</v>
      </c>
      <c r="F94" s="160">
        <v>8919862160</v>
      </c>
      <c r="G94" s="159">
        <v>9848346815</v>
      </c>
      <c r="H94" s="158" t="s">
        <v>6399</v>
      </c>
      <c r="I94" s="158"/>
      <c r="J94" s="158"/>
      <c r="K94" s="158"/>
      <c r="L94" s="158" t="s">
        <v>6081</v>
      </c>
      <c r="M94" s="161" t="s">
        <v>6081</v>
      </c>
      <c r="N94" s="161"/>
      <c r="O94" s="161"/>
      <c r="P94" s="161"/>
    </row>
    <row r="95" spans="1:16">
      <c r="A95" s="157">
        <v>94</v>
      </c>
      <c r="B95" s="158" t="s">
        <v>6400</v>
      </c>
      <c r="C95" s="158" t="s">
        <v>6401</v>
      </c>
      <c r="D95" s="158" t="s">
        <v>6060</v>
      </c>
      <c r="E95" s="159">
        <v>7842403090</v>
      </c>
      <c r="F95" s="160">
        <v>9949444701</v>
      </c>
      <c r="G95" s="159">
        <v>9491484989</v>
      </c>
      <c r="H95" s="158" t="s">
        <v>6402</v>
      </c>
      <c r="I95" s="158" t="s">
        <v>6403</v>
      </c>
      <c r="J95" s="158" t="s">
        <v>6404</v>
      </c>
      <c r="K95" s="158" t="s">
        <v>2874</v>
      </c>
      <c r="L95" s="158" t="s">
        <v>6081</v>
      </c>
      <c r="M95" s="161" t="s">
        <v>6081</v>
      </c>
      <c r="N95" s="161"/>
      <c r="O95" s="161"/>
      <c r="P95" s="161"/>
    </row>
    <row r="96" spans="1:16">
      <c r="A96" s="157">
        <v>95</v>
      </c>
      <c r="B96" s="158" t="s">
        <v>6405</v>
      </c>
      <c r="C96" s="158" t="s">
        <v>6406</v>
      </c>
      <c r="D96" s="158" t="s">
        <v>6115</v>
      </c>
      <c r="E96" s="159">
        <v>9849145698</v>
      </c>
      <c r="F96" s="158"/>
      <c r="G96" s="159">
        <v>9705360243</v>
      </c>
      <c r="H96" s="158" t="s">
        <v>6407</v>
      </c>
      <c r="I96" s="158"/>
      <c r="J96" s="158"/>
      <c r="K96" s="158"/>
      <c r="L96" s="158"/>
      <c r="M96" s="299" t="s">
        <v>6200</v>
      </c>
      <c r="N96" s="300"/>
      <c r="O96" s="161"/>
      <c r="P96" s="161"/>
    </row>
    <row r="97" spans="1:16">
      <c r="A97" s="157">
        <v>96</v>
      </c>
      <c r="B97" s="158" t="s">
        <v>6408</v>
      </c>
      <c r="C97" s="158" t="s">
        <v>6409</v>
      </c>
      <c r="D97" s="158" t="s">
        <v>5373</v>
      </c>
      <c r="E97" s="159">
        <v>8186845263</v>
      </c>
      <c r="F97" s="160">
        <v>7386109754</v>
      </c>
      <c r="G97" s="159">
        <v>9492690536</v>
      </c>
      <c r="H97" s="158" t="s">
        <v>6410</v>
      </c>
      <c r="I97" s="158"/>
      <c r="J97" s="158"/>
      <c r="K97" s="158"/>
      <c r="L97" s="158"/>
      <c r="M97" s="161" t="s">
        <v>6243</v>
      </c>
      <c r="N97" s="161"/>
      <c r="O97" s="161"/>
      <c r="P97" s="161"/>
    </row>
    <row r="98" spans="1:16">
      <c r="A98" s="157">
        <v>97</v>
      </c>
      <c r="B98" s="158" t="s">
        <v>6411</v>
      </c>
      <c r="C98" s="158" t="s">
        <v>6412</v>
      </c>
      <c r="D98" s="158" t="s">
        <v>6115</v>
      </c>
      <c r="E98" s="159">
        <v>9010872057</v>
      </c>
      <c r="F98" s="160">
        <v>9398689812</v>
      </c>
      <c r="G98" s="159">
        <v>9059061253</v>
      </c>
      <c r="H98" s="158" t="s">
        <v>6413</v>
      </c>
      <c r="I98" s="158"/>
      <c r="J98" s="158"/>
      <c r="K98" s="158"/>
      <c r="L98" s="158"/>
      <c r="M98" s="299" t="s">
        <v>6313</v>
      </c>
      <c r="N98" s="300"/>
      <c r="O98" s="161"/>
      <c r="P98" s="161"/>
    </row>
    <row r="99" spans="1:16">
      <c r="A99" s="157">
        <v>98</v>
      </c>
      <c r="B99" s="158" t="s">
        <v>6414</v>
      </c>
      <c r="C99" s="158" t="s">
        <v>6415</v>
      </c>
      <c r="D99" s="158" t="s">
        <v>6060</v>
      </c>
      <c r="E99" s="159">
        <v>7981277352</v>
      </c>
      <c r="F99" s="160">
        <v>8008727597</v>
      </c>
      <c r="G99" s="159">
        <v>9949143637</v>
      </c>
      <c r="H99" s="158" t="s">
        <v>6416</v>
      </c>
      <c r="I99" s="158" t="s">
        <v>6417</v>
      </c>
      <c r="J99" s="158" t="s">
        <v>6418</v>
      </c>
      <c r="K99" s="158" t="s">
        <v>2874</v>
      </c>
      <c r="L99" s="158" t="s">
        <v>6081</v>
      </c>
      <c r="M99" s="161" t="s">
        <v>6081</v>
      </c>
      <c r="N99" s="161"/>
      <c r="O99" s="161"/>
      <c r="P99" s="161"/>
    </row>
    <row r="100" spans="1:16">
      <c r="A100" s="157">
        <v>99</v>
      </c>
      <c r="B100" s="158" t="s">
        <v>6419</v>
      </c>
      <c r="C100" s="158" t="s">
        <v>6420</v>
      </c>
      <c r="D100" s="158" t="s">
        <v>5601</v>
      </c>
      <c r="E100" s="159">
        <v>8500928362</v>
      </c>
      <c r="F100" s="160">
        <v>8500528362</v>
      </c>
      <c r="G100" s="159">
        <v>9848154547</v>
      </c>
      <c r="H100" s="158" t="s">
        <v>6421</v>
      </c>
      <c r="I100" s="158" t="s">
        <v>6422</v>
      </c>
      <c r="J100" s="158" t="s">
        <v>2802</v>
      </c>
      <c r="K100" s="158" t="s">
        <v>3932</v>
      </c>
      <c r="L100" s="158" t="s">
        <v>6081</v>
      </c>
      <c r="M100" s="161" t="s">
        <v>6081</v>
      </c>
      <c r="N100" s="161"/>
      <c r="O100" s="161"/>
      <c r="P100" s="161"/>
    </row>
    <row r="101" spans="1:16">
      <c r="A101" s="157">
        <v>100</v>
      </c>
      <c r="B101" s="158" t="s">
        <v>6423</v>
      </c>
      <c r="C101" s="158" t="s">
        <v>6424</v>
      </c>
      <c r="D101" s="158"/>
      <c r="E101" s="159"/>
      <c r="F101" s="158"/>
      <c r="G101" s="159"/>
      <c r="H101" s="158"/>
      <c r="I101" s="158"/>
      <c r="J101" s="158"/>
      <c r="K101" s="158"/>
      <c r="L101" s="158"/>
      <c r="M101" s="299" t="s">
        <v>6313</v>
      </c>
      <c r="N101" s="300"/>
      <c r="O101" s="161"/>
      <c r="P101" s="161"/>
    </row>
    <row r="102" spans="1:16">
      <c r="A102" s="157">
        <v>101</v>
      </c>
      <c r="B102" s="158" t="s">
        <v>6425</v>
      </c>
      <c r="C102" s="158" t="s">
        <v>6426</v>
      </c>
      <c r="D102" s="158" t="s">
        <v>6115</v>
      </c>
      <c r="E102" s="159">
        <v>8790706619</v>
      </c>
      <c r="F102" s="158"/>
      <c r="G102" s="159">
        <v>9676375779</v>
      </c>
      <c r="H102" s="158" t="s">
        <v>6427</v>
      </c>
      <c r="I102" s="158" t="s">
        <v>6422</v>
      </c>
      <c r="J102" s="158" t="s">
        <v>2802</v>
      </c>
      <c r="K102" s="158" t="s">
        <v>4002</v>
      </c>
      <c r="L102" s="158" t="s">
        <v>6081</v>
      </c>
      <c r="M102" s="161" t="s">
        <v>6081</v>
      </c>
      <c r="N102" s="161"/>
      <c r="O102" s="161"/>
      <c r="P102" s="161"/>
    </row>
    <row r="103" spans="1:16">
      <c r="A103" s="157">
        <v>102</v>
      </c>
      <c r="B103" s="158" t="s">
        <v>6428</v>
      </c>
      <c r="C103" s="158" t="s">
        <v>6429</v>
      </c>
      <c r="D103" s="158" t="s">
        <v>5601</v>
      </c>
      <c r="E103" s="159">
        <v>8008320344</v>
      </c>
      <c r="F103" s="158"/>
      <c r="G103" s="159">
        <v>9298907940</v>
      </c>
      <c r="H103" s="158" t="s">
        <v>6430</v>
      </c>
      <c r="I103" s="158"/>
      <c r="J103" s="158"/>
      <c r="K103" s="158"/>
      <c r="L103" s="158" t="s">
        <v>6057</v>
      </c>
      <c r="M103" s="161" t="s">
        <v>6057</v>
      </c>
      <c r="N103" s="161"/>
      <c r="O103" s="161"/>
      <c r="P103" s="161"/>
    </row>
    <row r="104" spans="1:16">
      <c r="A104" s="157">
        <v>103</v>
      </c>
      <c r="B104" s="158" t="s">
        <v>6431</v>
      </c>
      <c r="C104" s="158" t="s">
        <v>6432</v>
      </c>
      <c r="D104" s="158" t="s">
        <v>908</v>
      </c>
      <c r="E104" s="159">
        <v>7893058531</v>
      </c>
      <c r="F104" s="160">
        <v>9381910928</v>
      </c>
      <c r="G104" s="159">
        <v>9440836307</v>
      </c>
      <c r="H104" s="158" t="s">
        <v>6433</v>
      </c>
      <c r="I104" s="158" t="s">
        <v>6434</v>
      </c>
      <c r="J104" s="158" t="s">
        <v>2802</v>
      </c>
      <c r="K104" s="158" t="s">
        <v>3932</v>
      </c>
      <c r="L104" s="158" t="s">
        <v>6081</v>
      </c>
      <c r="M104" s="161" t="s">
        <v>6081</v>
      </c>
      <c r="N104" s="161"/>
      <c r="O104" s="161"/>
      <c r="P104" s="161"/>
    </row>
    <row r="105" spans="1:16">
      <c r="A105" s="157">
        <v>104</v>
      </c>
      <c r="B105" s="158" t="s">
        <v>6435</v>
      </c>
      <c r="C105" s="158" t="s">
        <v>6436</v>
      </c>
      <c r="D105" s="158" t="s">
        <v>5601</v>
      </c>
      <c r="E105" s="159">
        <v>8106025299</v>
      </c>
      <c r="F105" s="158"/>
      <c r="G105" s="159">
        <v>9493445868</v>
      </c>
      <c r="H105" s="158" t="s">
        <v>6437</v>
      </c>
      <c r="I105" s="158"/>
      <c r="J105" s="158"/>
      <c r="K105" s="158"/>
      <c r="L105" s="158" t="s">
        <v>6057</v>
      </c>
      <c r="M105" s="161" t="s">
        <v>6057</v>
      </c>
      <c r="N105" s="161"/>
      <c r="O105" s="161"/>
      <c r="P105" s="161"/>
    </row>
    <row r="106" spans="1:16">
      <c r="A106" s="157">
        <v>105</v>
      </c>
      <c r="B106" s="158" t="s">
        <v>6438</v>
      </c>
      <c r="C106" s="158" t="s">
        <v>6439</v>
      </c>
      <c r="D106" s="158" t="s">
        <v>5810</v>
      </c>
      <c r="E106" s="159">
        <v>9063517617</v>
      </c>
      <c r="F106" s="160">
        <v>8074874214</v>
      </c>
      <c r="G106" s="159">
        <v>9491135132</v>
      </c>
      <c r="H106" s="158" t="s">
        <v>6440</v>
      </c>
      <c r="I106" s="158" t="s">
        <v>6441</v>
      </c>
      <c r="J106" s="158"/>
      <c r="K106" s="158"/>
      <c r="L106" s="158" t="s">
        <v>6057</v>
      </c>
      <c r="M106" s="161" t="s">
        <v>6057</v>
      </c>
      <c r="N106" s="161"/>
      <c r="O106" s="161"/>
      <c r="P106" s="161"/>
    </row>
    <row r="107" spans="1:16">
      <c r="A107" s="157">
        <v>106</v>
      </c>
      <c r="B107" s="158" t="s">
        <v>6442</v>
      </c>
      <c r="C107" s="158" t="s">
        <v>6443</v>
      </c>
      <c r="D107" s="158" t="s">
        <v>6115</v>
      </c>
      <c r="E107" s="159">
        <v>9121850839</v>
      </c>
      <c r="F107" s="158"/>
      <c r="G107" s="159">
        <v>9441672731</v>
      </c>
      <c r="H107" s="158" t="s">
        <v>6444</v>
      </c>
      <c r="I107" s="158" t="s">
        <v>6288</v>
      </c>
      <c r="J107" s="158" t="s">
        <v>2795</v>
      </c>
      <c r="K107" s="158" t="s">
        <v>6445</v>
      </c>
      <c r="L107" s="158"/>
      <c r="M107" s="299" t="s">
        <v>6313</v>
      </c>
      <c r="N107" s="300"/>
      <c r="O107" s="161"/>
      <c r="P107" s="161"/>
    </row>
    <row r="108" spans="1:16">
      <c r="A108" s="157">
        <v>107</v>
      </c>
      <c r="B108" s="158" t="s">
        <v>6446</v>
      </c>
      <c r="C108" s="158" t="s">
        <v>6447</v>
      </c>
      <c r="D108" s="158" t="s">
        <v>6115</v>
      </c>
      <c r="E108" s="159">
        <v>9618896446</v>
      </c>
      <c r="F108" s="160">
        <v>6304939241</v>
      </c>
      <c r="G108" s="159">
        <v>9848360673</v>
      </c>
      <c r="H108" s="158" t="s">
        <v>6448</v>
      </c>
      <c r="I108" s="158"/>
      <c r="J108" s="158"/>
      <c r="K108" s="158"/>
      <c r="L108" s="158" t="s">
        <v>6071</v>
      </c>
      <c r="M108" s="161" t="s">
        <v>6071</v>
      </c>
      <c r="N108" s="161"/>
      <c r="O108" s="161"/>
      <c r="P108" s="161"/>
    </row>
    <row r="109" spans="1:16">
      <c r="A109" s="157">
        <v>108</v>
      </c>
      <c r="B109" s="158" t="s">
        <v>6449</v>
      </c>
      <c r="C109" s="158" t="s">
        <v>6450</v>
      </c>
      <c r="D109" s="158" t="s">
        <v>5601</v>
      </c>
      <c r="E109" s="159">
        <v>9493216915</v>
      </c>
      <c r="F109" s="160">
        <v>8328189983</v>
      </c>
      <c r="G109" s="159">
        <v>9972559321</v>
      </c>
      <c r="H109" s="158" t="s">
        <v>6451</v>
      </c>
      <c r="I109" s="158" t="s">
        <v>6452</v>
      </c>
      <c r="J109" s="158" t="s">
        <v>2802</v>
      </c>
      <c r="K109" s="158" t="s">
        <v>3630</v>
      </c>
      <c r="L109" s="158" t="s">
        <v>6081</v>
      </c>
      <c r="M109" s="161" t="s">
        <v>6081</v>
      </c>
      <c r="N109" s="161"/>
      <c r="O109" s="161"/>
      <c r="P109" s="161"/>
    </row>
    <row r="110" spans="1:16">
      <c r="A110" s="157">
        <v>109</v>
      </c>
      <c r="B110" s="158" t="s">
        <v>6453</v>
      </c>
      <c r="C110" s="158" t="s">
        <v>6454</v>
      </c>
      <c r="D110" s="158" t="s">
        <v>5810</v>
      </c>
      <c r="E110" s="159">
        <v>9701268031</v>
      </c>
      <c r="F110" s="160">
        <v>8801394664</v>
      </c>
      <c r="G110" s="159">
        <v>9866110098</v>
      </c>
      <c r="H110" s="158" t="s">
        <v>6455</v>
      </c>
      <c r="I110" s="158" t="s">
        <v>3962</v>
      </c>
      <c r="J110" s="158" t="s">
        <v>2802</v>
      </c>
      <c r="K110" s="158" t="s">
        <v>6456</v>
      </c>
      <c r="L110" s="158" t="s">
        <v>6057</v>
      </c>
      <c r="M110" s="161" t="s">
        <v>6057</v>
      </c>
      <c r="N110" s="161"/>
      <c r="O110" s="161"/>
      <c r="P110" s="161"/>
    </row>
    <row r="111" spans="1:16">
      <c r="A111" s="157">
        <v>110</v>
      </c>
      <c r="B111" s="158" t="s">
        <v>6457</v>
      </c>
      <c r="C111" s="158" t="s">
        <v>6458</v>
      </c>
      <c r="D111" s="158" t="s">
        <v>5810</v>
      </c>
      <c r="E111" s="159">
        <v>8125648851</v>
      </c>
      <c r="F111" s="158"/>
      <c r="G111" s="159">
        <v>9441504106</v>
      </c>
      <c r="H111" s="158" t="s">
        <v>6459</v>
      </c>
      <c r="I111" s="158" t="s">
        <v>6460</v>
      </c>
      <c r="J111" s="158" t="s">
        <v>2802</v>
      </c>
      <c r="K111" s="158" t="s">
        <v>4579</v>
      </c>
      <c r="L111" s="158"/>
      <c r="M111" s="161" t="s">
        <v>6243</v>
      </c>
      <c r="N111" s="161"/>
      <c r="O111" s="161"/>
      <c r="P111" s="161"/>
    </row>
    <row r="112" spans="1:16">
      <c r="A112" s="157">
        <v>111</v>
      </c>
      <c r="B112" s="158" t="s">
        <v>6461</v>
      </c>
      <c r="C112" s="158" t="s">
        <v>6462</v>
      </c>
      <c r="D112" s="158" t="s">
        <v>5810</v>
      </c>
      <c r="E112" s="159">
        <v>9666191115</v>
      </c>
      <c r="F112" s="158"/>
      <c r="G112" s="159">
        <v>9666375255</v>
      </c>
      <c r="H112" s="158" t="s">
        <v>6463</v>
      </c>
      <c r="I112" s="158" t="s">
        <v>4053</v>
      </c>
      <c r="J112" s="158" t="s">
        <v>6464</v>
      </c>
      <c r="K112" s="158" t="s">
        <v>6465</v>
      </c>
      <c r="L112" s="158" t="s">
        <v>6081</v>
      </c>
      <c r="M112" s="161" t="s">
        <v>6081</v>
      </c>
      <c r="N112" s="161"/>
      <c r="O112" s="161"/>
      <c r="P112" s="161"/>
    </row>
    <row r="113" spans="1:16">
      <c r="A113" s="157">
        <v>112</v>
      </c>
      <c r="B113" s="158" t="s">
        <v>6466</v>
      </c>
      <c r="C113" s="158" t="s">
        <v>6467</v>
      </c>
      <c r="D113" s="158" t="s">
        <v>6060</v>
      </c>
      <c r="E113" s="159">
        <v>9491029800</v>
      </c>
      <c r="F113" s="160">
        <v>8639025199</v>
      </c>
      <c r="G113" s="159">
        <v>9948869254</v>
      </c>
      <c r="H113" s="158" t="s">
        <v>6468</v>
      </c>
      <c r="I113" s="158" t="s">
        <v>4598</v>
      </c>
      <c r="J113" s="158" t="s">
        <v>2802</v>
      </c>
      <c r="K113" s="158" t="s">
        <v>6469</v>
      </c>
      <c r="L113" s="158" t="s">
        <v>6081</v>
      </c>
      <c r="M113" s="161" t="s">
        <v>6081</v>
      </c>
      <c r="N113" s="161"/>
      <c r="O113" s="161"/>
      <c r="P113" s="161"/>
    </row>
    <row r="114" spans="1:16">
      <c r="A114" s="157">
        <v>113</v>
      </c>
      <c r="B114" s="158" t="s">
        <v>6470</v>
      </c>
      <c r="C114" s="158" t="s">
        <v>6471</v>
      </c>
      <c r="D114" s="158" t="s">
        <v>5373</v>
      </c>
      <c r="E114" s="159">
        <v>9581418363</v>
      </c>
      <c r="F114" s="158"/>
      <c r="G114" s="159">
        <v>9581418363</v>
      </c>
      <c r="H114" s="158" t="s">
        <v>6472</v>
      </c>
      <c r="I114" s="158" t="s">
        <v>6473</v>
      </c>
      <c r="J114" s="158"/>
      <c r="K114" s="158"/>
      <c r="L114" s="158"/>
      <c r="M114" s="299" t="s">
        <v>6200</v>
      </c>
      <c r="N114" s="300"/>
      <c r="O114" s="161"/>
      <c r="P114" s="161"/>
    </row>
    <row r="115" spans="1:16">
      <c r="A115" s="157">
        <v>114</v>
      </c>
      <c r="B115" s="158" t="s">
        <v>6474</v>
      </c>
      <c r="C115" s="158" t="s">
        <v>6475</v>
      </c>
      <c r="D115" s="158" t="s">
        <v>5373</v>
      </c>
      <c r="E115" s="159">
        <v>8008945355</v>
      </c>
      <c r="F115" s="160">
        <v>7675010866</v>
      </c>
      <c r="G115" s="159">
        <v>9394355810</v>
      </c>
      <c r="H115" s="158" t="s">
        <v>6476</v>
      </c>
      <c r="I115" s="158" t="s">
        <v>4053</v>
      </c>
      <c r="J115" s="158" t="s">
        <v>6477</v>
      </c>
      <c r="K115" s="158" t="s">
        <v>6478</v>
      </c>
      <c r="L115" s="158" t="s">
        <v>6081</v>
      </c>
      <c r="M115" s="161" t="s">
        <v>6081</v>
      </c>
      <c r="N115" s="161"/>
      <c r="O115" s="161"/>
      <c r="P115" s="161"/>
    </row>
    <row r="116" spans="1:16">
      <c r="A116" s="157">
        <v>115</v>
      </c>
      <c r="B116" s="158" t="s">
        <v>6479</v>
      </c>
      <c r="C116" s="158" t="s">
        <v>6480</v>
      </c>
      <c r="D116" s="158" t="s">
        <v>6060</v>
      </c>
      <c r="E116" s="159">
        <v>7036863266</v>
      </c>
      <c r="F116" s="158"/>
      <c r="G116" s="159">
        <v>9848587736</v>
      </c>
      <c r="H116" s="158" t="s">
        <v>6481</v>
      </c>
      <c r="I116" s="158" t="s">
        <v>6482</v>
      </c>
      <c r="J116" s="158" t="s">
        <v>2802</v>
      </c>
      <c r="K116" s="158" t="s">
        <v>6483</v>
      </c>
      <c r="L116" s="158"/>
      <c r="M116" s="161" t="s">
        <v>6243</v>
      </c>
      <c r="N116" s="161"/>
      <c r="O116" s="161"/>
      <c r="P116" s="161"/>
    </row>
    <row r="117" spans="1:16">
      <c r="A117" s="157">
        <v>116</v>
      </c>
      <c r="B117" s="158" t="s">
        <v>6484</v>
      </c>
      <c r="C117" s="158" t="s">
        <v>6485</v>
      </c>
      <c r="D117" s="158" t="s">
        <v>5373</v>
      </c>
      <c r="E117" s="159">
        <v>9030774764</v>
      </c>
      <c r="F117" s="160">
        <v>8179560162</v>
      </c>
      <c r="G117" s="159">
        <v>9246774764</v>
      </c>
      <c r="H117" s="158" t="s">
        <v>6486</v>
      </c>
      <c r="I117" s="158" t="s">
        <v>6487</v>
      </c>
      <c r="J117" s="158" t="s">
        <v>2802</v>
      </c>
      <c r="K117" s="158" t="s">
        <v>6445</v>
      </c>
      <c r="L117" s="158" t="s">
        <v>6057</v>
      </c>
      <c r="M117" s="161" t="s">
        <v>6057</v>
      </c>
      <c r="N117" s="161"/>
      <c r="O117" s="161"/>
      <c r="P117" s="161"/>
    </row>
    <row r="118" spans="1:16">
      <c r="A118" s="157">
        <v>117</v>
      </c>
      <c r="B118" s="158" t="s">
        <v>6488</v>
      </c>
      <c r="C118" s="158" t="s">
        <v>6489</v>
      </c>
      <c r="D118" s="158" t="s">
        <v>5810</v>
      </c>
      <c r="E118" s="159">
        <v>8008136465</v>
      </c>
      <c r="F118" s="158"/>
      <c r="G118" s="159">
        <v>8317618629</v>
      </c>
      <c r="H118" s="158" t="s">
        <v>6490</v>
      </c>
      <c r="I118" s="158" t="s">
        <v>6491</v>
      </c>
      <c r="J118" s="158"/>
      <c r="K118" s="158"/>
      <c r="L118" s="158"/>
      <c r="M118" s="161" t="s">
        <v>6243</v>
      </c>
      <c r="N118" s="161"/>
      <c r="O118" s="161"/>
      <c r="P118" s="161"/>
    </row>
    <row r="119" spans="1:16">
      <c r="A119" s="157">
        <v>118</v>
      </c>
      <c r="B119" s="158" t="s">
        <v>6492</v>
      </c>
      <c r="C119" s="158" t="s">
        <v>6493</v>
      </c>
      <c r="D119" s="158" t="s">
        <v>5373</v>
      </c>
      <c r="E119" s="159">
        <v>8801073382</v>
      </c>
      <c r="F119" s="158"/>
      <c r="G119" s="159">
        <v>9490125602</v>
      </c>
      <c r="H119" s="158" t="s">
        <v>6494</v>
      </c>
      <c r="I119" s="158"/>
      <c r="J119" s="158"/>
      <c r="K119" s="158"/>
      <c r="L119" s="158"/>
      <c r="M119" s="161" t="s">
        <v>6243</v>
      </c>
      <c r="N119" s="161"/>
      <c r="O119" s="161"/>
      <c r="P119" s="161"/>
    </row>
    <row r="120" spans="1:16">
      <c r="A120" s="157">
        <v>119</v>
      </c>
      <c r="B120" s="158" t="s">
        <v>6495</v>
      </c>
      <c r="C120" s="158" t="s">
        <v>6496</v>
      </c>
      <c r="D120" s="158" t="s">
        <v>5373</v>
      </c>
      <c r="E120" s="159">
        <v>9100346478</v>
      </c>
      <c r="F120" s="160">
        <v>9010593068</v>
      </c>
      <c r="G120" s="159">
        <v>9908682978</v>
      </c>
      <c r="H120" s="158" t="s">
        <v>6497</v>
      </c>
      <c r="I120" s="158"/>
      <c r="J120" s="158"/>
      <c r="K120" s="158"/>
      <c r="L120" s="158"/>
      <c r="M120" s="299" t="s">
        <v>6200</v>
      </c>
      <c r="N120" s="300"/>
      <c r="O120" s="161"/>
      <c r="P120" s="161"/>
    </row>
    <row r="121" spans="1:16">
      <c r="A121" s="157">
        <v>120</v>
      </c>
      <c r="B121" s="158" t="s">
        <v>6498</v>
      </c>
      <c r="C121" s="158" t="s">
        <v>6499</v>
      </c>
      <c r="D121" s="158" t="s">
        <v>6115</v>
      </c>
      <c r="E121" s="159">
        <v>8985046502</v>
      </c>
      <c r="F121" s="158"/>
      <c r="G121" s="159">
        <v>9441581259</v>
      </c>
      <c r="H121" s="158" t="s">
        <v>6500</v>
      </c>
      <c r="I121" s="158" t="s">
        <v>6501</v>
      </c>
      <c r="J121" s="158"/>
      <c r="K121" s="158"/>
      <c r="L121" s="158"/>
      <c r="M121" s="299" t="s">
        <v>6137</v>
      </c>
      <c r="N121" s="300"/>
      <c r="O121" s="161"/>
      <c r="P121" s="161"/>
    </row>
    <row r="122" spans="1:16">
      <c r="A122" s="157">
        <v>121</v>
      </c>
      <c r="B122" s="158" t="s">
        <v>6502</v>
      </c>
      <c r="C122" s="158" t="s">
        <v>6503</v>
      </c>
      <c r="D122" s="158" t="s">
        <v>6115</v>
      </c>
      <c r="E122" s="159">
        <v>7901002187</v>
      </c>
      <c r="F122" s="160">
        <v>8309020064</v>
      </c>
      <c r="G122" s="159">
        <v>9959692861</v>
      </c>
      <c r="H122" s="158" t="s">
        <v>6504</v>
      </c>
      <c r="I122" s="158" t="s">
        <v>6505</v>
      </c>
      <c r="J122" s="158"/>
      <c r="K122" s="158"/>
      <c r="L122" s="158"/>
      <c r="M122" s="299" t="s">
        <v>6313</v>
      </c>
      <c r="N122" s="300"/>
      <c r="O122" s="161"/>
      <c r="P122" s="161"/>
    </row>
    <row r="123" spans="1:16">
      <c r="A123" s="157">
        <v>122</v>
      </c>
      <c r="B123" s="158" t="s">
        <v>6506</v>
      </c>
      <c r="C123" s="158" t="s">
        <v>6507</v>
      </c>
      <c r="D123" s="158" t="s">
        <v>908</v>
      </c>
      <c r="E123" s="159">
        <v>9912688393</v>
      </c>
      <c r="F123" s="160">
        <v>6304386557</v>
      </c>
      <c r="G123" s="159">
        <v>9949207357</v>
      </c>
      <c r="H123" s="158" t="s">
        <v>6508</v>
      </c>
      <c r="I123" s="158" t="s">
        <v>6509</v>
      </c>
      <c r="J123" s="158"/>
      <c r="K123" s="158"/>
      <c r="L123" s="158"/>
      <c r="M123" s="299" t="s">
        <v>6200</v>
      </c>
      <c r="N123" s="300"/>
      <c r="O123" s="161"/>
      <c r="P123" s="161"/>
    </row>
    <row r="124" spans="1:16">
      <c r="A124" s="157">
        <v>123</v>
      </c>
      <c r="B124" s="158" t="s">
        <v>6510</v>
      </c>
      <c r="C124" s="158" t="s">
        <v>6511</v>
      </c>
      <c r="D124" s="158" t="s">
        <v>5373</v>
      </c>
      <c r="E124" s="159">
        <v>9032346131</v>
      </c>
      <c r="F124" s="158"/>
      <c r="G124" s="159">
        <v>6303478344</v>
      </c>
      <c r="H124" s="158" t="s">
        <v>6512</v>
      </c>
      <c r="I124" s="158" t="s">
        <v>6513</v>
      </c>
      <c r="J124" s="158" t="s">
        <v>2802</v>
      </c>
      <c r="K124" s="158" t="s">
        <v>6445</v>
      </c>
      <c r="L124" s="158" t="s">
        <v>6057</v>
      </c>
      <c r="M124" s="161" t="s">
        <v>6057</v>
      </c>
      <c r="N124" s="161"/>
      <c r="O124" s="161"/>
      <c r="P124" s="161"/>
    </row>
    <row r="125" spans="1:16">
      <c r="A125" s="157">
        <v>124</v>
      </c>
      <c r="B125" s="158" t="s">
        <v>6514</v>
      </c>
      <c r="C125" s="158" t="s">
        <v>6515</v>
      </c>
      <c r="D125" s="158" t="s">
        <v>908</v>
      </c>
      <c r="E125" s="159">
        <v>9989554788</v>
      </c>
      <c r="F125" s="158"/>
      <c r="G125" s="159"/>
      <c r="H125" s="158" t="s">
        <v>6516</v>
      </c>
      <c r="I125" s="158" t="s">
        <v>6505</v>
      </c>
      <c r="J125" s="158"/>
      <c r="K125" s="158"/>
      <c r="L125" s="158"/>
      <c r="M125" s="161" t="s">
        <v>6243</v>
      </c>
      <c r="N125" s="161"/>
      <c r="O125" s="161"/>
      <c r="P125" s="161"/>
    </row>
    <row r="126" spans="1:16">
      <c r="A126" s="157">
        <v>125</v>
      </c>
      <c r="B126" s="158" t="s">
        <v>6517</v>
      </c>
      <c r="C126" s="158" t="s">
        <v>6518</v>
      </c>
      <c r="D126" s="158" t="s">
        <v>6060</v>
      </c>
      <c r="E126" s="159">
        <v>8008883995</v>
      </c>
      <c r="F126" s="160">
        <v>8309066657</v>
      </c>
      <c r="G126" s="159">
        <v>9299999133</v>
      </c>
      <c r="H126" s="158" t="s">
        <v>6519</v>
      </c>
      <c r="I126" s="158" t="s">
        <v>6520</v>
      </c>
      <c r="J126" s="158" t="s">
        <v>2802</v>
      </c>
      <c r="K126" s="158" t="s">
        <v>6456</v>
      </c>
      <c r="L126" s="158"/>
      <c r="M126" s="299" t="s">
        <v>6137</v>
      </c>
      <c r="N126" s="300"/>
      <c r="O126" s="161"/>
      <c r="P126" s="161"/>
    </row>
    <row r="127" spans="1:16">
      <c r="A127" s="157">
        <v>126</v>
      </c>
      <c r="B127" s="158" t="s">
        <v>6521</v>
      </c>
      <c r="C127" s="158" t="s">
        <v>6522</v>
      </c>
      <c r="D127" s="158" t="s">
        <v>5601</v>
      </c>
      <c r="E127" s="159">
        <v>9963751788</v>
      </c>
      <c r="F127" s="160">
        <v>9490031258</v>
      </c>
      <c r="G127" s="159">
        <v>8008795561</v>
      </c>
      <c r="H127" s="158" t="s">
        <v>6523</v>
      </c>
      <c r="I127" s="158" t="s">
        <v>6501</v>
      </c>
      <c r="J127" s="158"/>
      <c r="K127" s="158"/>
      <c r="L127" s="158"/>
      <c r="M127" s="299" t="s">
        <v>6200</v>
      </c>
      <c r="N127" s="300"/>
      <c r="O127" s="161"/>
      <c r="P127" s="161"/>
    </row>
    <row r="128" spans="1:16">
      <c r="A128" s="157">
        <v>127</v>
      </c>
      <c r="B128" s="158" t="s">
        <v>6524</v>
      </c>
      <c r="C128" s="158" t="s">
        <v>6525</v>
      </c>
      <c r="D128" s="158" t="s">
        <v>5601</v>
      </c>
      <c r="E128" s="159">
        <v>9581595237</v>
      </c>
      <c r="F128" s="158"/>
      <c r="G128" s="159">
        <v>9160291507</v>
      </c>
      <c r="H128" s="158" t="s">
        <v>6526</v>
      </c>
      <c r="I128" s="158" t="s">
        <v>6520</v>
      </c>
      <c r="J128" s="158" t="s">
        <v>2802</v>
      </c>
      <c r="K128" s="158" t="s">
        <v>4579</v>
      </c>
      <c r="L128" s="158"/>
      <c r="M128" s="299" t="s">
        <v>6313</v>
      </c>
      <c r="N128" s="300"/>
      <c r="O128" s="161"/>
      <c r="P128" s="161"/>
    </row>
    <row r="129" spans="1:16">
      <c r="A129" s="157">
        <v>128</v>
      </c>
      <c r="B129" s="158" t="s">
        <v>6527</v>
      </c>
      <c r="C129" s="158" t="s">
        <v>6528</v>
      </c>
      <c r="D129" s="158" t="s">
        <v>6060</v>
      </c>
      <c r="E129" s="159">
        <v>9515853644</v>
      </c>
      <c r="F129" s="160">
        <v>9039222410</v>
      </c>
      <c r="G129" s="159">
        <v>9752440702</v>
      </c>
      <c r="H129" s="158" t="s">
        <v>6529</v>
      </c>
      <c r="I129" s="158"/>
      <c r="J129" s="158"/>
      <c r="K129" s="158"/>
      <c r="L129" s="158"/>
      <c r="M129" s="161" t="s">
        <v>6243</v>
      </c>
      <c r="N129" s="161"/>
      <c r="O129" s="161"/>
      <c r="P129" s="161"/>
    </row>
    <row r="130" spans="1:16">
      <c r="A130" s="157">
        <v>129</v>
      </c>
      <c r="B130" s="158" t="s">
        <v>6530</v>
      </c>
      <c r="C130" s="158" t="s">
        <v>6531</v>
      </c>
      <c r="D130" s="158"/>
      <c r="E130" s="159"/>
      <c r="F130" s="158"/>
      <c r="G130" s="159"/>
      <c r="H130" s="158"/>
      <c r="I130" s="158"/>
      <c r="J130" s="158"/>
      <c r="K130" s="158"/>
      <c r="L130" s="158"/>
      <c r="M130" s="299" t="s">
        <v>6313</v>
      </c>
      <c r="N130" s="300"/>
      <c r="O130" s="161"/>
      <c r="P130" s="161"/>
    </row>
    <row r="131" spans="1:16">
      <c r="A131" s="157">
        <v>130</v>
      </c>
      <c r="B131" s="158" t="s">
        <v>6532</v>
      </c>
      <c r="C131" s="158" t="s">
        <v>6533</v>
      </c>
      <c r="D131" s="158"/>
      <c r="E131" s="159"/>
      <c r="F131" s="158"/>
      <c r="G131" s="159"/>
      <c r="H131" s="158"/>
      <c r="I131" s="158"/>
      <c r="J131" s="158"/>
      <c r="K131" s="158"/>
      <c r="L131" s="158"/>
      <c r="M131" s="299" t="s">
        <v>6313</v>
      </c>
      <c r="N131" s="300"/>
      <c r="O131" s="161"/>
      <c r="P131" s="161"/>
    </row>
    <row r="132" spans="1:16">
      <c r="A132" s="157">
        <v>131</v>
      </c>
      <c r="B132" s="158" t="s">
        <v>6534</v>
      </c>
      <c r="C132" s="158" t="s">
        <v>6535</v>
      </c>
      <c r="D132" s="158" t="s">
        <v>6060</v>
      </c>
      <c r="E132" s="159">
        <v>8179507026</v>
      </c>
      <c r="F132" s="160">
        <v>8919642177</v>
      </c>
      <c r="G132" s="159">
        <v>8121472630</v>
      </c>
      <c r="H132" s="158" t="s">
        <v>6536</v>
      </c>
      <c r="I132" s="158" t="s">
        <v>6501</v>
      </c>
      <c r="J132" s="158"/>
      <c r="K132" s="158"/>
      <c r="L132" s="158"/>
      <c r="M132" s="299" t="s">
        <v>6200</v>
      </c>
      <c r="N132" s="300"/>
      <c r="O132" s="161"/>
      <c r="P132" s="161"/>
    </row>
    <row r="133" spans="1:16">
      <c r="A133" s="157">
        <v>132</v>
      </c>
      <c r="B133" s="158" t="s">
        <v>6537</v>
      </c>
      <c r="C133" s="158" t="s">
        <v>6538</v>
      </c>
      <c r="D133" s="158" t="s">
        <v>5373</v>
      </c>
      <c r="E133" s="159">
        <v>9100161013</v>
      </c>
      <c r="F133" s="158"/>
      <c r="G133" s="159">
        <v>901435883</v>
      </c>
      <c r="H133" s="158" t="s">
        <v>6539</v>
      </c>
      <c r="I133" s="158" t="s">
        <v>6540</v>
      </c>
      <c r="J133" s="158" t="s">
        <v>6541</v>
      </c>
      <c r="K133" s="158" t="s">
        <v>4579</v>
      </c>
      <c r="L133" s="158" t="s">
        <v>6057</v>
      </c>
      <c r="M133" s="161" t="s">
        <v>6057</v>
      </c>
      <c r="N133" s="161"/>
      <c r="O133" s="161"/>
      <c r="P133" s="161"/>
    </row>
    <row r="134" spans="1:16">
      <c r="A134" s="157">
        <v>133</v>
      </c>
      <c r="B134" s="158" t="s">
        <v>6542</v>
      </c>
      <c r="C134" s="158" t="s">
        <v>6543</v>
      </c>
      <c r="D134" s="158"/>
      <c r="E134" s="159"/>
      <c r="F134" s="158"/>
      <c r="G134" s="159"/>
      <c r="H134" s="158"/>
      <c r="I134" s="158"/>
      <c r="J134" s="158"/>
      <c r="K134" s="158"/>
      <c r="L134" s="158" t="s">
        <v>6081</v>
      </c>
      <c r="M134" s="161" t="s">
        <v>6081</v>
      </c>
      <c r="N134" s="161"/>
      <c r="O134" s="161"/>
      <c r="P134" s="161"/>
    </row>
    <row r="135" spans="1:16">
      <c r="A135" s="157">
        <v>134</v>
      </c>
      <c r="B135" s="158" t="s">
        <v>6544</v>
      </c>
      <c r="C135" s="158" t="s">
        <v>6545</v>
      </c>
      <c r="D135" s="158" t="s">
        <v>6060</v>
      </c>
      <c r="E135" s="159">
        <v>6304610756</v>
      </c>
      <c r="F135" s="160">
        <v>9866942894</v>
      </c>
      <c r="G135" s="159"/>
      <c r="H135" s="158" t="s">
        <v>6546</v>
      </c>
      <c r="I135" s="158" t="s">
        <v>6547</v>
      </c>
      <c r="J135" s="158" t="s">
        <v>6548</v>
      </c>
      <c r="K135" s="158" t="s">
        <v>2803</v>
      </c>
      <c r="L135" s="158"/>
      <c r="M135" s="161" t="s">
        <v>6243</v>
      </c>
      <c r="N135" s="161"/>
      <c r="O135" s="161"/>
      <c r="P135" s="161"/>
    </row>
    <row r="136" spans="1:16">
      <c r="A136" s="157">
        <v>135</v>
      </c>
      <c r="B136" s="158" t="s">
        <v>6549</v>
      </c>
      <c r="C136" s="158" t="s">
        <v>6550</v>
      </c>
      <c r="D136" s="158" t="s">
        <v>5373</v>
      </c>
      <c r="E136" s="159">
        <v>7660990577</v>
      </c>
      <c r="F136" s="158"/>
      <c r="G136" s="159">
        <v>7036363245</v>
      </c>
      <c r="H136" s="158" t="s">
        <v>6551</v>
      </c>
      <c r="I136" s="158" t="s">
        <v>6552</v>
      </c>
      <c r="J136" s="158"/>
      <c r="K136" s="158"/>
      <c r="L136" s="158"/>
      <c r="M136" s="299" t="s">
        <v>6200</v>
      </c>
      <c r="N136" s="300"/>
      <c r="O136" s="161"/>
      <c r="P136" s="161"/>
    </row>
    <row r="137" spans="1:16">
      <c r="A137" s="157">
        <v>136</v>
      </c>
      <c r="B137" s="158" t="s">
        <v>6553</v>
      </c>
      <c r="C137" s="158" t="s">
        <v>6554</v>
      </c>
      <c r="D137" s="158" t="s">
        <v>5373</v>
      </c>
      <c r="E137" s="159">
        <v>8919870731</v>
      </c>
      <c r="F137" s="158"/>
      <c r="G137" s="159">
        <v>9704258778</v>
      </c>
      <c r="H137" s="158" t="s">
        <v>6555</v>
      </c>
      <c r="I137" s="158" t="s">
        <v>6552</v>
      </c>
      <c r="J137" s="158"/>
      <c r="K137" s="158"/>
      <c r="L137" s="158"/>
      <c r="M137" s="299" t="s">
        <v>6200</v>
      </c>
      <c r="N137" s="300"/>
      <c r="O137" s="161"/>
      <c r="P137" s="161"/>
    </row>
    <row r="138" spans="1:16">
      <c r="A138" s="157">
        <v>137</v>
      </c>
      <c r="B138" s="158" t="s">
        <v>6556</v>
      </c>
      <c r="C138" s="158" t="s">
        <v>6557</v>
      </c>
      <c r="D138" s="158" t="s">
        <v>5601</v>
      </c>
      <c r="E138" s="159">
        <v>9490103362</v>
      </c>
      <c r="F138" s="158"/>
      <c r="G138" s="159"/>
      <c r="H138" s="158" t="s">
        <v>6558</v>
      </c>
      <c r="I138" s="158"/>
      <c r="J138" s="158"/>
      <c r="K138" s="158"/>
      <c r="L138" s="158"/>
      <c r="M138" s="161" t="s">
        <v>6243</v>
      </c>
      <c r="N138" s="161"/>
      <c r="O138" s="161"/>
      <c r="P138" s="161"/>
    </row>
    <row r="139" spans="1:16">
      <c r="A139" s="157">
        <v>138</v>
      </c>
      <c r="B139" s="158" t="s">
        <v>6559</v>
      </c>
      <c r="C139" s="158" t="s">
        <v>6560</v>
      </c>
      <c r="D139" s="158" t="s">
        <v>5810</v>
      </c>
      <c r="E139" s="159">
        <v>8497955658</v>
      </c>
      <c r="F139" s="160">
        <v>7396953931</v>
      </c>
      <c r="G139" s="159">
        <v>9885459115</v>
      </c>
      <c r="H139" s="158" t="s">
        <v>6561</v>
      </c>
      <c r="I139" s="158" t="s">
        <v>6562</v>
      </c>
      <c r="J139" s="158" t="s">
        <v>3971</v>
      </c>
      <c r="K139" s="158" t="s">
        <v>6445</v>
      </c>
      <c r="L139" s="158"/>
      <c r="M139" s="161" t="s">
        <v>6243</v>
      </c>
      <c r="N139" s="161"/>
      <c r="O139" s="161"/>
      <c r="P139" s="161"/>
    </row>
    <row r="140" spans="1:16">
      <c r="A140" s="157">
        <v>139</v>
      </c>
      <c r="B140" s="158" t="s">
        <v>6563</v>
      </c>
      <c r="C140" s="158" t="s">
        <v>6564</v>
      </c>
      <c r="D140" s="158" t="s">
        <v>6060</v>
      </c>
      <c r="E140" s="159">
        <v>7680912841</v>
      </c>
      <c r="F140" s="160">
        <v>7569465634</v>
      </c>
      <c r="G140" s="159">
        <v>9949526946</v>
      </c>
      <c r="H140" s="158" t="s">
        <v>6565</v>
      </c>
      <c r="I140" s="158" t="s">
        <v>6566</v>
      </c>
      <c r="J140" s="158" t="s">
        <v>3971</v>
      </c>
      <c r="K140" s="158" t="s">
        <v>4579</v>
      </c>
      <c r="L140" s="158"/>
      <c r="M140" s="161" t="s">
        <v>6243</v>
      </c>
      <c r="N140" s="161"/>
      <c r="O140" s="161"/>
      <c r="P140" s="161"/>
    </row>
    <row r="141" spans="1:16">
      <c r="A141" s="157">
        <v>140</v>
      </c>
      <c r="B141" s="158" t="s">
        <v>6567</v>
      </c>
      <c r="C141" s="158" t="s">
        <v>6568</v>
      </c>
      <c r="D141" s="158" t="s">
        <v>908</v>
      </c>
      <c r="E141" s="159">
        <v>7330505552</v>
      </c>
      <c r="F141" s="160">
        <v>9985533542</v>
      </c>
      <c r="G141" s="159">
        <v>9291455321</v>
      </c>
      <c r="H141" s="158" t="s">
        <v>6569</v>
      </c>
      <c r="I141" s="158" t="s">
        <v>6570</v>
      </c>
      <c r="J141" s="158" t="s">
        <v>3971</v>
      </c>
      <c r="K141" s="158" t="s">
        <v>4184</v>
      </c>
      <c r="L141" s="158" t="s">
        <v>6071</v>
      </c>
      <c r="M141" s="161" t="s">
        <v>6071</v>
      </c>
      <c r="N141" s="161"/>
      <c r="O141" s="299" t="s">
        <v>6571</v>
      </c>
      <c r="P141" s="300"/>
    </row>
    <row r="142" spans="1:16">
      <c r="A142" s="157">
        <v>141</v>
      </c>
      <c r="B142" s="158" t="s">
        <v>6572</v>
      </c>
      <c r="C142" s="158" t="s">
        <v>6573</v>
      </c>
      <c r="D142" s="158" t="s">
        <v>5601</v>
      </c>
      <c r="E142" s="159">
        <v>7032699399</v>
      </c>
      <c r="F142" s="160">
        <v>7075699399</v>
      </c>
      <c r="G142" s="159">
        <v>9490245577</v>
      </c>
      <c r="H142" s="158" t="s">
        <v>6574</v>
      </c>
      <c r="I142" s="158"/>
      <c r="J142" s="158"/>
      <c r="K142" s="158"/>
      <c r="L142" s="158"/>
      <c r="M142" s="299" t="s">
        <v>6200</v>
      </c>
      <c r="N142" s="300"/>
      <c r="O142" s="161"/>
      <c r="P142" s="161"/>
    </row>
    <row r="143" spans="1:16">
      <c r="A143" s="157">
        <v>142</v>
      </c>
      <c r="B143" s="158" t="s">
        <v>6575</v>
      </c>
      <c r="C143" s="158" t="s">
        <v>6576</v>
      </c>
      <c r="D143" s="158" t="s">
        <v>5810</v>
      </c>
      <c r="E143" s="159">
        <v>7207323942</v>
      </c>
      <c r="F143" s="158"/>
      <c r="G143" s="159">
        <v>9490949096</v>
      </c>
      <c r="H143" s="158" t="s">
        <v>6577</v>
      </c>
      <c r="I143" s="158"/>
      <c r="J143" s="158"/>
      <c r="K143" s="158"/>
      <c r="L143" s="158" t="s">
        <v>6578</v>
      </c>
      <c r="M143" s="161" t="s">
        <v>6578</v>
      </c>
      <c r="N143" s="161" t="s">
        <v>6579</v>
      </c>
      <c r="O143" s="299" t="s">
        <v>4184</v>
      </c>
      <c r="P143" s="300"/>
    </row>
    <row r="144" spans="1:16">
      <c r="A144" s="157">
        <v>143</v>
      </c>
      <c r="B144" s="158" t="s">
        <v>6580</v>
      </c>
      <c r="C144" s="158" t="s">
        <v>6581</v>
      </c>
      <c r="D144" s="158"/>
      <c r="E144" s="159"/>
      <c r="F144" s="158"/>
      <c r="G144" s="159"/>
      <c r="H144" s="158"/>
      <c r="I144" s="158"/>
      <c r="J144" s="158"/>
      <c r="K144" s="158"/>
      <c r="L144" s="158"/>
      <c r="M144" s="299" t="s">
        <v>6313</v>
      </c>
      <c r="N144" s="300"/>
      <c r="O144" s="161"/>
      <c r="P144" s="161"/>
    </row>
    <row r="145" spans="1:16">
      <c r="A145" s="157">
        <v>144</v>
      </c>
      <c r="B145" s="158" t="s">
        <v>6582</v>
      </c>
      <c r="C145" s="158" t="s">
        <v>6583</v>
      </c>
      <c r="D145" s="158" t="s">
        <v>5373</v>
      </c>
      <c r="E145" s="159">
        <v>9492400997</v>
      </c>
      <c r="F145" s="158"/>
      <c r="G145" s="159">
        <v>9908157299</v>
      </c>
      <c r="H145" s="158" t="s">
        <v>6584</v>
      </c>
      <c r="I145" s="158"/>
      <c r="J145" s="158"/>
      <c r="K145" s="158"/>
      <c r="L145" s="158"/>
      <c r="M145" s="299" t="s">
        <v>6200</v>
      </c>
      <c r="N145" s="300"/>
      <c r="O145" s="161"/>
      <c r="P145" s="161"/>
    </row>
    <row r="146" spans="1:16">
      <c r="A146" s="157">
        <v>145</v>
      </c>
      <c r="B146" s="158" t="s">
        <v>6585</v>
      </c>
      <c r="C146" s="158" t="s">
        <v>6586</v>
      </c>
      <c r="D146" s="158" t="s">
        <v>5601</v>
      </c>
      <c r="E146" s="159">
        <v>8074999463</v>
      </c>
      <c r="F146" s="160">
        <v>9885508094</v>
      </c>
      <c r="G146" s="159">
        <v>9666680284</v>
      </c>
      <c r="H146" s="158" t="s">
        <v>6587</v>
      </c>
      <c r="I146" s="158"/>
      <c r="J146" s="158"/>
      <c r="K146" s="158"/>
      <c r="L146" s="158"/>
      <c r="M146" s="299" t="s">
        <v>6200</v>
      </c>
      <c r="N146" s="300"/>
      <c r="O146" s="161"/>
      <c r="P146" s="161"/>
    </row>
    <row r="147" spans="1:16">
      <c r="A147" s="157">
        <v>146</v>
      </c>
      <c r="B147" s="158" t="s">
        <v>6588</v>
      </c>
      <c r="C147" s="158" t="s">
        <v>5787</v>
      </c>
      <c r="D147" s="158" t="s">
        <v>6060</v>
      </c>
      <c r="E147" s="159">
        <v>9490796669</v>
      </c>
      <c r="F147" s="160">
        <v>9121851779</v>
      </c>
      <c r="G147" s="159">
        <v>9849509130</v>
      </c>
      <c r="H147" s="158" t="s">
        <v>6589</v>
      </c>
      <c r="I147" s="158"/>
      <c r="J147" s="158"/>
      <c r="K147" s="158"/>
      <c r="L147" s="158"/>
      <c r="M147" s="161" t="s">
        <v>6243</v>
      </c>
      <c r="N147" s="161"/>
      <c r="O147" s="161"/>
      <c r="P147" s="161"/>
    </row>
    <row r="148" spans="1:16">
      <c r="A148" s="157">
        <v>147</v>
      </c>
      <c r="B148" s="158" t="s">
        <v>6590</v>
      </c>
      <c r="C148" s="158" t="s">
        <v>6591</v>
      </c>
      <c r="D148" s="158" t="s">
        <v>5810</v>
      </c>
      <c r="E148" s="159">
        <v>7288066726</v>
      </c>
      <c r="F148" s="158"/>
      <c r="G148" s="159">
        <v>9550824557</v>
      </c>
      <c r="H148" s="158" t="s">
        <v>6592</v>
      </c>
      <c r="I148" s="158"/>
      <c r="J148" s="158"/>
      <c r="K148" s="158"/>
      <c r="L148" s="158"/>
      <c r="M148" s="161" t="s">
        <v>6313</v>
      </c>
      <c r="N148" s="161" t="s">
        <v>6593</v>
      </c>
      <c r="O148" s="161" t="s">
        <v>6594</v>
      </c>
      <c r="P148" s="161"/>
    </row>
    <row r="149" spans="1:16">
      <c r="A149" s="157">
        <v>148</v>
      </c>
      <c r="B149" s="158" t="s">
        <v>6595</v>
      </c>
      <c r="C149" s="158" t="s">
        <v>6596</v>
      </c>
      <c r="D149" s="158" t="s">
        <v>5373</v>
      </c>
      <c r="E149" s="159">
        <v>7013327884</v>
      </c>
      <c r="F149" s="158"/>
      <c r="G149" s="159">
        <v>9490659059</v>
      </c>
      <c r="H149" s="158" t="s">
        <v>6597</v>
      </c>
      <c r="I149" s="158"/>
      <c r="J149" s="158"/>
      <c r="K149" s="158"/>
      <c r="L149" s="158"/>
      <c r="M149" s="161" t="s">
        <v>6313</v>
      </c>
      <c r="N149" s="161" t="s">
        <v>6593</v>
      </c>
      <c r="O149" s="161" t="s">
        <v>6594</v>
      </c>
      <c r="P149" s="161"/>
    </row>
    <row r="150" spans="1:16">
      <c r="A150" s="157">
        <v>149</v>
      </c>
      <c r="B150" s="158" t="s">
        <v>6598</v>
      </c>
      <c r="C150" s="158" t="s">
        <v>6599</v>
      </c>
      <c r="D150" s="158" t="s">
        <v>5373</v>
      </c>
      <c r="E150" s="159">
        <v>8309534825</v>
      </c>
      <c r="F150" s="160">
        <v>9676869570</v>
      </c>
      <c r="G150" s="159">
        <v>9490385207</v>
      </c>
      <c r="H150" s="158" t="s">
        <v>6600</v>
      </c>
      <c r="I150" s="158"/>
      <c r="J150" s="158"/>
      <c r="K150" s="158"/>
      <c r="L150" s="158"/>
      <c r="M150" s="299" t="s">
        <v>6200</v>
      </c>
      <c r="N150" s="300"/>
      <c r="O150" s="161"/>
      <c r="P150" s="161" t="s">
        <v>6601</v>
      </c>
    </row>
    <row r="151" spans="1:16">
      <c r="A151" s="157">
        <v>150</v>
      </c>
      <c r="B151" s="158" t="s">
        <v>6602</v>
      </c>
      <c r="C151" s="158" t="s">
        <v>6603</v>
      </c>
      <c r="D151" s="158" t="s">
        <v>5373</v>
      </c>
      <c r="E151" s="159">
        <v>8008903478</v>
      </c>
      <c r="F151" s="160">
        <v>9640718898</v>
      </c>
      <c r="G151" s="159">
        <v>9885645920</v>
      </c>
      <c r="H151" s="158" t="s">
        <v>6604</v>
      </c>
      <c r="I151" s="158"/>
      <c r="J151" s="158"/>
      <c r="K151" s="158"/>
      <c r="L151" s="158"/>
      <c r="M151" s="299" t="s">
        <v>6200</v>
      </c>
      <c r="N151" s="300"/>
      <c r="O151" s="161"/>
      <c r="P151" s="161"/>
    </row>
    <row r="152" spans="1:16">
      <c r="A152" s="157">
        <v>151</v>
      </c>
      <c r="B152" s="158" t="s">
        <v>6605</v>
      </c>
      <c r="C152" s="158" t="s">
        <v>6606</v>
      </c>
      <c r="D152" s="158" t="s">
        <v>5373</v>
      </c>
      <c r="E152" s="159">
        <v>9849986816</v>
      </c>
      <c r="F152" s="158"/>
      <c r="G152" s="159"/>
      <c r="H152" s="158" t="s">
        <v>6607</v>
      </c>
      <c r="I152" s="158" t="s">
        <v>6608</v>
      </c>
      <c r="J152" s="158" t="s">
        <v>6609</v>
      </c>
      <c r="K152" s="158" t="s">
        <v>4579</v>
      </c>
      <c r="L152" s="158"/>
      <c r="M152" s="299" t="s">
        <v>6313</v>
      </c>
      <c r="N152" s="300"/>
      <c r="O152" s="161"/>
      <c r="P152" s="161"/>
    </row>
    <row r="153" spans="1:16">
      <c r="A153" s="157">
        <v>152</v>
      </c>
      <c r="B153" s="158" t="s">
        <v>6610</v>
      </c>
      <c r="C153" s="158" t="s">
        <v>6611</v>
      </c>
      <c r="D153" s="158" t="s">
        <v>5373</v>
      </c>
      <c r="E153" s="159">
        <v>9642818300</v>
      </c>
      <c r="F153" s="160">
        <v>8555070654</v>
      </c>
      <c r="G153" s="159">
        <v>9966992411</v>
      </c>
      <c r="H153" s="158" t="s">
        <v>6612</v>
      </c>
      <c r="I153" s="158" t="s">
        <v>6608</v>
      </c>
      <c r="J153" s="158" t="s">
        <v>2802</v>
      </c>
      <c r="K153" s="158" t="s">
        <v>4579</v>
      </c>
      <c r="L153" s="158" t="s">
        <v>6081</v>
      </c>
      <c r="M153" s="161" t="s">
        <v>6081</v>
      </c>
      <c r="N153" s="161"/>
      <c r="O153" s="161"/>
      <c r="P153" s="161"/>
    </row>
    <row r="154" spans="1:16">
      <c r="A154" s="157">
        <v>153</v>
      </c>
      <c r="B154" s="158" t="s">
        <v>6613</v>
      </c>
      <c r="C154" s="158" t="s">
        <v>6614</v>
      </c>
      <c r="D154" s="158" t="s">
        <v>5601</v>
      </c>
      <c r="E154" s="159">
        <v>9703422640</v>
      </c>
      <c r="F154" s="158"/>
      <c r="G154" s="159">
        <v>9849262428</v>
      </c>
      <c r="H154" s="158" t="s">
        <v>6615</v>
      </c>
      <c r="I154" s="158" t="s">
        <v>6616</v>
      </c>
      <c r="J154" s="158" t="s">
        <v>6617</v>
      </c>
      <c r="K154" s="158"/>
      <c r="L154" s="158" t="s">
        <v>6081</v>
      </c>
      <c r="M154" s="161" t="s">
        <v>6081</v>
      </c>
      <c r="N154" s="161"/>
      <c r="O154" s="161"/>
      <c r="P154" s="161" t="s">
        <v>4579</v>
      </c>
    </row>
    <row r="155" spans="1:16">
      <c r="A155" s="157">
        <v>154</v>
      </c>
      <c r="B155" s="158" t="s">
        <v>6618</v>
      </c>
      <c r="C155" s="158" t="s">
        <v>6619</v>
      </c>
      <c r="D155" s="158" t="s">
        <v>5601</v>
      </c>
      <c r="E155" s="159">
        <v>8309228856</v>
      </c>
      <c r="F155" s="158"/>
      <c r="G155" s="159">
        <v>9948151909</v>
      </c>
      <c r="H155" s="158" t="s">
        <v>6620</v>
      </c>
      <c r="I155" s="158"/>
      <c r="J155" s="158"/>
      <c r="K155" s="158"/>
      <c r="L155" s="158"/>
      <c r="M155" s="161" t="s">
        <v>6243</v>
      </c>
      <c r="N155" s="161"/>
      <c r="O155" s="161"/>
      <c r="P155" s="161" t="s">
        <v>4579</v>
      </c>
    </row>
    <row r="156" spans="1:16">
      <c r="A156" s="157">
        <v>155</v>
      </c>
      <c r="B156" s="158" t="s">
        <v>6621</v>
      </c>
      <c r="C156" s="158" t="s">
        <v>6622</v>
      </c>
      <c r="D156" s="158" t="s">
        <v>5373</v>
      </c>
      <c r="E156" s="159">
        <v>8886787482</v>
      </c>
      <c r="F156" s="160">
        <v>8309934612</v>
      </c>
      <c r="G156" s="159">
        <v>9000082331</v>
      </c>
      <c r="H156" s="158" t="s">
        <v>6623</v>
      </c>
      <c r="I156" s="158" t="s">
        <v>6624</v>
      </c>
      <c r="J156" s="158" t="s">
        <v>6625</v>
      </c>
      <c r="K156" s="158" t="s">
        <v>4579</v>
      </c>
      <c r="L156" s="158"/>
      <c r="M156" s="161" t="s">
        <v>6243</v>
      </c>
      <c r="N156" s="161"/>
      <c r="O156" s="299" t="s">
        <v>4579</v>
      </c>
      <c r="P156" s="300"/>
    </row>
    <row r="157" spans="1:16">
      <c r="A157" s="157">
        <v>156</v>
      </c>
      <c r="B157" s="158" t="s">
        <v>6626</v>
      </c>
      <c r="C157" s="158" t="s">
        <v>6627</v>
      </c>
      <c r="D157" s="158" t="s">
        <v>5601</v>
      </c>
      <c r="E157" s="159">
        <v>9966070522</v>
      </c>
      <c r="F157" s="160">
        <v>9014473481</v>
      </c>
      <c r="G157" s="159">
        <v>9966664857</v>
      </c>
      <c r="H157" s="158" t="s">
        <v>6628</v>
      </c>
      <c r="I157" s="158" t="s">
        <v>6629</v>
      </c>
      <c r="J157" s="158" t="s">
        <v>2802</v>
      </c>
      <c r="K157" s="158" t="s">
        <v>4579</v>
      </c>
      <c r="L157" s="158"/>
      <c r="M157" s="299" t="s">
        <v>6137</v>
      </c>
      <c r="N157" s="300"/>
      <c r="O157" s="161"/>
      <c r="P157" s="161"/>
    </row>
    <row r="158" spans="1:16">
      <c r="A158" s="157">
        <v>157</v>
      </c>
      <c r="B158" s="158" t="s">
        <v>6630</v>
      </c>
      <c r="C158" s="158" t="s">
        <v>6631</v>
      </c>
      <c r="D158" s="158"/>
      <c r="E158" s="159"/>
      <c r="F158" s="158"/>
      <c r="G158" s="159"/>
      <c r="H158" s="158"/>
      <c r="I158" s="158"/>
      <c r="J158" s="158"/>
      <c r="K158" s="158"/>
      <c r="L158" s="158"/>
      <c r="M158" s="299" t="s">
        <v>6313</v>
      </c>
      <c r="N158" s="300"/>
      <c r="O158" s="161"/>
      <c r="P158" s="161"/>
    </row>
    <row r="159" spans="1:16">
      <c r="A159" s="157">
        <v>158</v>
      </c>
      <c r="B159" s="158" t="s">
        <v>6632</v>
      </c>
      <c r="C159" s="158" t="s">
        <v>6633</v>
      </c>
      <c r="D159" s="158" t="s">
        <v>6060</v>
      </c>
      <c r="E159" s="159">
        <v>9492928166</v>
      </c>
      <c r="F159" s="160">
        <v>9848347885</v>
      </c>
      <c r="G159" s="159">
        <v>9849561818</v>
      </c>
      <c r="H159" s="158" t="s">
        <v>6634</v>
      </c>
      <c r="I159" s="158"/>
      <c r="J159" s="158"/>
      <c r="K159" s="158"/>
      <c r="L159" s="158"/>
      <c r="M159" s="299" t="s">
        <v>6635</v>
      </c>
      <c r="N159" s="300"/>
      <c r="O159" s="161"/>
      <c r="P159" s="161" t="s">
        <v>4579</v>
      </c>
    </row>
    <row r="160" spans="1:16">
      <c r="A160" s="157">
        <v>159</v>
      </c>
      <c r="B160" s="158" t="s">
        <v>6636</v>
      </c>
      <c r="C160" s="158" t="s">
        <v>6637</v>
      </c>
      <c r="D160" s="158"/>
      <c r="E160" s="159"/>
      <c r="F160" s="158"/>
      <c r="G160" s="159"/>
      <c r="H160" s="158"/>
      <c r="I160" s="158"/>
      <c r="J160" s="158"/>
      <c r="K160" s="158"/>
      <c r="L160" s="158"/>
      <c r="M160" s="299" t="s">
        <v>6313</v>
      </c>
      <c r="N160" s="300"/>
      <c r="O160" s="161"/>
      <c r="P160" s="161"/>
    </row>
    <row r="161" spans="1:16">
      <c r="A161" s="157">
        <v>160</v>
      </c>
      <c r="B161" s="158" t="s">
        <v>6638</v>
      </c>
      <c r="C161" s="158" t="s">
        <v>6639</v>
      </c>
      <c r="D161" s="158" t="s">
        <v>5373</v>
      </c>
      <c r="E161" s="159">
        <v>8686256173</v>
      </c>
      <c r="F161" s="158"/>
      <c r="G161" s="159">
        <v>9394838440</v>
      </c>
      <c r="H161" s="158" t="s">
        <v>6640</v>
      </c>
      <c r="I161" s="158" t="s">
        <v>6608</v>
      </c>
      <c r="J161" s="158" t="s">
        <v>6641</v>
      </c>
      <c r="K161" s="158"/>
      <c r="L161" s="158" t="s">
        <v>6081</v>
      </c>
      <c r="M161" s="161" t="s">
        <v>6081</v>
      </c>
      <c r="N161" s="161"/>
      <c r="O161" s="161"/>
      <c r="P161" s="161"/>
    </row>
    <row r="162" spans="1:16">
      <c r="A162" s="157">
        <v>161</v>
      </c>
      <c r="B162" s="158" t="s">
        <v>6642</v>
      </c>
      <c r="C162" s="158" t="s">
        <v>6643</v>
      </c>
      <c r="D162" s="158" t="s">
        <v>908</v>
      </c>
      <c r="E162" s="159">
        <v>9100483235</v>
      </c>
      <c r="F162" s="160">
        <v>9542215230</v>
      </c>
      <c r="G162" s="159">
        <v>9949911235</v>
      </c>
      <c r="H162" s="158" t="s">
        <v>6644</v>
      </c>
      <c r="I162" s="158"/>
      <c r="J162" s="158"/>
      <c r="K162" s="158"/>
      <c r="L162" s="158"/>
      <c r="M162" s="299" t="s">
        <v>6200</v>
      </c>
      <c r="N162" s="300"/>
      <c r="O162" s="161"/>
      <c r="P162" s="161"/>
    </row>
    <row r="163" spans="1:16">
      <c r="A163" s="157">
        <v>162</v>
      </c>
      <c r="B163" s="158" t="s">
        <v>6645</v>
      </c>
      <c r="C163" s="158" t="s">
        <v>6646</v>
      </c>
      <c r="D163" s="158" t="s">
        <v>5373</v>
      </c>
      <c r="E163" s="159">
        <v>8500384787</v>
      </c>
      <c r="F163" s="158"/>
      <c r="G163" s="159">
        <v>9490243933</v>
      </c>
      <c r="H163" s="158" t="s">
        <v>6647</v>
      </c>
      <c r="I163" s="158" t="s">
        <v>6608</v>
      </c>
      <c r="J163" s="158" t="s">
        <v>2802</v>
      </c>
      <c r="K163" s="158" t="s">
        <v>6456</v>
      </c>
      <c r="L163" s="158"/>
      <c r="M163" s="161" t="s">
        <v>6243</v>
      </c>
      <c r="N163" s="161"/>
      <c r="O163" s="161"/>
      <c r="P163" s="161"/>
    </row>
    <row r="164" spans="1:16">
      <c r="A164" s="157">
        <v>163</v>
      </c>
      <c r="B164" s="158" t="s">
        <v>6648</v>
      </c>
      <c r="C164" s="158" t="s">
        <v>6649</v>
      </c>
      <c r="D164" s="158" t="s">
        <v>5373</v>
      </c>
      <c r="E164" s="159">
        <v>8309250504</v>
      </c>
      <c r="F164" s="158"/>
      <c r="G164" s="159">
        <v>9550644395</v>
      </c>
      <c r="H164" s="158" t="s">
        <v>6650</v>
      </c>
      <c r="I164" s="158" t="s">
        <v>6608</v>
      </c>
      <c r="J164" s="158" t="s">
        <v>2802</v>
      </c>
      <c r="K164" s="158" t="s">
        <v>6456</v>
      </c>
      <c r="L164" s="158" t="s">
        <v>6081</v>
      </c>
      <c r="M164" s="161" t="s">
        <v>6081</v>
      </c>
      <c r="N164" s="161"/>
      <c r="O164" s="161"/>
      <c r="P164" s="161"/>
    </row>
    <row r="165" spans="1:16">
      <c r="A165" s="157">
        <v>164</v>
      </c>
      <c r="B165" s="158" t="s">
        <v>6651</v>
      </c>
      <c r="C165" s="158" t="s">
        <v>6652</v>
      </c>
      <c r="D165" s="158"/>
      <c r="E165" s="159"/>
      <c r="F165" s="158"/>
      <c r="G165" s="159"/>
      <c r="H165" s="158"/>
      <c r="I165" s="158"/>
      <c r="J165" s="158"/>
      <c r="K165" s="158"/>
      <c r="L165" s="158"/>
      <c r="M165" s="299" t="s">
        <v>6313</v>
      </c>
      <c r="N165" s="300"/>
      <c r="O165" s="161"/>
      <c r="P165" s="161"/>
    </row>
    <row r="166" spans="1:16">
      <c r="A166" s="157">
        <v>165</v>
      </c>
      <c r="B166" s="158" t="s">
        <v>6653</v>
      </c>
      <c r="C166" s="158" t="s">
        <v>6654</v>
      </c>
      <c r="D166" s="158" t="s">
        <v>5601</v>
      </c>
      <c r="E166" s="159">
        <v>8886163369</v>
      </c>
      <c r="F166" s="158"/>
      <c r="G166" s="159">
        <v>9441915439</v>
      </c>
      <c r="H166" s="158" t="s">
        <v>6655</v>
      </c>
      <c r="I166" s="158"/>
      <c r="J166" s="158"/>
      <c r="K166" s="158"/>
      <c r="L166" s="158"/>
      <c r="M166" s="161" t="s">
        <v>6243</v>
      </c>
      <c r="N166" s="161"/>
      <c r="O166" s="161"/>
      <c r="P166" s="161"/>
    </row>
    <row r="167" spans="1:16">
      <c r="A167" s="157">
        <v>166</v>
      </c>
      <c r="B167" s="158" t="s">
        <v>6656</v>
      </c>
      <c r="C167" s="158" t="s">
        <v>6657</v>
      </c>
      <c r="D167" s="158" t="s">
        <v>5373</v>
      </c>
      <c r="E167" s="159">
        <v>9553635694</v>
      </c>
      <c r="F167" s="160">
        <v>9398251788</v>
      </c>
      <c r="G167" s="159">
        <v>9052277547</v>
      </c>
      <c r="H167" s="158" t="s">
        <v>6658</v>
      </c>
      <c r="I167" s="158" t="s">
        <v>6608</v>
      </c>
      <c r="J167" s="158" t="s">
        <v>6659</v>
      </c>
      <c r="K167" s="158" t="s">
        <v>4391</v>
      </c>
      <c r="L167" s="158"/>
      <c r="M167" s="299" t="s">
        <v>6281</v>
      </c>
      <c r="N167" s="300"/>
      <c r="O167" s="161"/>
      <c r="P167" s="161"/>
    </row>
    <row r="168" spans="1:16">
      <c r="A168" s="157">
        <v>167</v>
      </c>
      <c r="B168" s="158" t="s">
        <v>6660</v>
      </c>
      <c r="C168" s="158" t="s">
        <v>6661</v>
      </c>
      <c r="D168" s="158" t="s">
        <v>5421</v>
      </c>
      <c r="E168" s="159">
        <v>8985898485</v>
      </c>
      <c r="F168" s="158"/>
      <c r="G168" s="159"/>
      <c r="H168" s="158" t="s">
        <v>6662</v>
      </c>
      <c r="I168" s="158" t="s">
        <v>2768</v>
      </c>
      <c r="J168" s="158" t="s">
        <v>6663</v>
      </c>
      <c r="K168" s="158" t="s">
        <v>6664</v>
      </c>
      <c r="L168" s="158"/>
      <c r="M168" s="161"/>
      <c r="N168" s="161"/>
      <c r="O168" s="161"/>
      <c r="P168" s="161"/>
    </row>
    <row r="169" spans="1:16">
      <c r="A169" s="157">
        <v>168</v>
      </c>
      <c r="B169" s="158" t="s">
        <v>6665</v>
      </c>
      <c r="C169" s="158" t="s">
        <v>6666</v>
      </c>
      <c r="D169" s="158" t="s">
        <v>5373</v>
      </c>
      <c r="E169" s="159">
        <v>9966596353</v>
      </c>
      <c r="F169" s="158"/>
      <c r="G169" s="159"/>
      <c r="H169" s="158" t="s">
        <v>6667</v>
      </c>
      <c r="I169" s="158" t="s">
        <v>6608</v>
      </c>
      <c r="J169" s="158" t="s">
        <v>2802</v>
      </c>
      <c r="K169" s="158" t="s">
        <v>4184</v>
      </c>
      <c r="L169" s="158"/>
      <c r="M169" s="161" t="s">
        <v>6243</v>
      </c>
      <c r="N169" s="161"/>
      <c r="O169" s="161"/>
      <c r="P169" s="161"/>
    </row>
    <row r="170" spans="1:16">
      <c r="A170" s="157">
        <v>169</v>
      </c>
      <c r="B170" s="158" t="s">
        <v>6668</v>
      </c>
      <c r="C170" s="158" t="s">
        <v>6669</v>
      </c>
      <c r="D170" s="158" t="s">
        <v>5601</v>
      </c>
      <c r="E170" s="159">
        <v>7680080027</v>
      </c>
      <c r="F170" s="160">
        <v>8919896349</v>
      </c>
      <c r="G170" s="159">
        <v>8096002345</v>
      </c>
      <c r="H170" s="158" t="s">
        <v>6670</v>
      </c>
      <c r="I170" s="158" t="s">
        <v>6608</v>
      </c>
      <c r="J170" s="158" t="s">
        <v>2802</v>
      </c>
      <c r="K170" s="158" t="s">
        <v>6456</v>
      </c>
      <c r="L170" s="158"/>
      <c r="M170" s="161" t="s">
        <v>6243</v>
      </c>
      <c r="N170" s="161"/>
      <c r="O170" s="161"/>
      <c r="P170" s="161"/>
    </row>
    <row r="171" spans="1:16">
      <c r="A171" s="157">
        <v>170</v>
      </c>
      <c r="B171" s="158" t="s">
        <v>6671</v>
      </c>
      <c r="C171" s="158" t="s">
        <v>6672</v>
      </c>
      <c r="D171" s="158"/>
      <c r="E171" s="159"/>
      <c r="F171" s="158"/>
      <c r="G171" s="159"/>
      <c r="H171" s="158"/>
      <c r="I171" s="158"/>
      <c r="J171" s="158"/>
      <c r="K171" s="158"/>
      <c r="L171" s="158"/>
      <c r="M171" s="161" t="s">
        <v>6243</v>
      </c>
      <c r="N171" s="161"/>
      <c r="O171" s="161"/>
      <c r="P171" s="161"/>
    </row>
    <row r="172" spans="1:16">
      <c r="A172" s="157">
        <v>171</v>
      </c>
      <c r="B172" s="158" t="s">
        <v>6673</v>
      </c>
      <c r="C172" s="158" t="s">
        <v>6674</v>
      </c>
      <c r="D172" s="158" t="s">
        <v>6060</v>
      </c>
      <c r="E172" s="159">
        <v>8639155399</v>
      </c>
      <c r="F172" s="160">
        <v>8333885413</v>
      </c>
      <c r="G172" s="159">
        <v>9490723811</v>
      </c>
      <c r="H172" s="158" t="s">
        <v>6675</v>
      </c>
      <c r="I172" s="158" t="s">
        <v>6608</v>
      </c>
      <c r="J172" s="158" t="s">
        <v>3971</v>
      </c>
      <c r="K172" s="158" t="s">
        <v>6676</v>
      </c>
      <c r="L172" s="158" t="s">
        <v>6081</v>
      </c>
      <c r="M172" s="161" t="s">
        <v>6081</v>
      </c>
      <c r="N172" s="161"/>
      <c r="O172" s="161"/>
      <c r="P172" s="161"/>
    </row>
    <row r="173" spans="1:16">
      <c r="A173" s="157">
        <v>172</v>
      </c>
      <c r="B173" s="158" t="s">
        <v>6677</v>
      </c>
      <c r="C173" s="158" t="s">
        <v>6678</v>
      </c>
      <c r="D173" s="158" t="s">
        <v>6060</v>
      </c>
      <c r="E173" s="159">
        <v>8297972277</v>
      </c>
      <c r="F173" s="160">
        <v>8555946711</v>
      </c>
      <c r="G173" s="159">
        <v>9951128076</v>
      </c>
      <c r="H173" s="158" t="s">
        <v>6679</v>
      </c>
      <c r="I173" s="158" t="s">
        <v>6608</v>
      </c>
      <c r="J173" s="158" t="s">
        <v>2802</v>
      </c>
      <c r="K173" s="158" t="s">
        <v>4391</v>
      </c>
      <c r="L173" s="158"/>
      <c r="M173" s="299" t="s">
        <v>6281</v>
      </c>
      <c r="N173" s="300"/>
      <c r="O173" s="161"/>
      <c r="P173" s="161"/>
    </row>
    <row r="174" spans="1:16">
      <c r="A174" s="157">
        <v>173</v>
      </c>
      <c r="B174" s="158" t="s">
        <v>6680</v>
      </c>
      <c r="C174" s="158" t="s">
        <v>6681</v>
      </c>
      <c r="D174" s="158" t="s">
        <v>6060</v>
      </c>
      <c r="E174" s="159">
        <v>9010335026</v>
      </c>
      <c r="F174" s="160">
        <v>7013380075</v>
      </c>
      <c r="G174" s="159">
        <v>8977117832</v>
      </c>
      <c r="H174" s="158" t="s">
        <v>6682</v>
      </c>
      <c r="I174" s="158"/>
      <c r="J174" s="158"/>
      <c r="K174" s="158"/>
      <c r="L174" s="158"/>
      <c r="M174" s="299" t="s">
        <v>6137</v>
      </c>
      <c r="N174" s="300"/>
      <c r="O174" s="161"/>
      <c r="P174" s="161"/>
    </row>
    <row r="175" spans="1:16">
      <c r="A175" s="157">
        <v>174</v>
      </c>
      <c r="B175" s="158" t="s">
        <v>6683</v>
      </c>
      <c r="C175" s="158" t="s">
        <v>6684</v>
      </c>
      <c r="D175" s="158" t="s">
        <v>6115</v>
      </c>
      <c r="E175" s="159">
        <v>9490858700</v>
      </c>
      <c r="F175" s="158"/>
      <c r="G175" s="159">
        <v>9441523700</v>
      </c>
      <c r="H175" s="158" t="s">
        <v>6685</v>
      </c>
      <c r="I175" s="158"/>
      <c r="J175" s="158"/>
      <c r="K175" s="158"/>
      <c r="L175" s="158"/>
      <c r="M175" s="299" t="s">
        <v>6686</v>
      </c>
      <c r="N175" s="300"/>
      <c r="O175" s="161"/>
      <c r="P175" s="161"/>
    </row>
    <row r="176" spans="1:16">
      <c r="A176" s="157">
        <v>175</v>
      </c>
      <c r="B176" s="158" t="s">
        <v>6687</v>
      </c>
      <c r="C176" s="158" t="s">
        <v>6688</v>
      </c>
      <c r="D176" s="158" t="s">
        <v>6060</v>
      </c>
      <c r="E176" s="159">
        <v>7036867761</v>
      </c>
      <c r="F176" s="160">
        <v>7989983904</v>
      </c>
      <c r="G176" s="159">
        <v>9493980121</v>
      </c>
      <c r="H176" s="158" t="s">
        <v>6689</v>
      </c>
      <c r="I176" s="158"/>
      <c r="J176" s="158"/>
      <c r="K176" s="158"/>
      <c r="L176" s="158"/>
      <c r="M176" s="161" t="s">
        <v>6243</v>
      </c>
      <c r="N176" s="161" t="s">
        <v>6690</v>
      </c>
      <c r="O176" s="161" t="s">
        <v>6691</v>
      </c>
      <c r="P176" s="161"/>
    </row>
    <row r="177" spans="1:16">
      <c r="A177" s="157">
        <v>176</v>
      </c>
      <c r="B177" s="158" t="s">
        <v>6692</v>
      </c>
      <c r="C177" s="158" t="s">
        <v>6693</v>
      </c>
      <c r="D177" s="158" t="s">
        <v>6060</v>
      </c>
      <c r="E177" s="159">
        <v>7989367111</v>
      </c>
      <c r="F177" s="160">
        <v>8106931160</v>
      </c>
      <c r="G177" s="159">
        <v>9848678417</v>
      </c>
      <c r="H177" s="158" t="s">
        <v>6694</v>
      </c>
      <c r="I177" s="165" t="s">
        <v>6695</v>
      </c>
      <c r="J177" s="158" t="s">
        <v>6696</v>
      </c>
      <c r="K177" s="158" t="s">
        <v>6456</v>
      </c>
      <c r="L177" s="158" t="s">
        <v>6081</v>
      </c>
      <c r="M177" s="161" t="s">
        <v>6081</v>
      </c>
      <c r="N177" s="161"/>
      <c r="O177" s="161"/>
      <c r="P177" s="161"/>
    </row>
    <row r="178" spans="1:16">
      <c r="A178" s="157">
        <v>177</v>
      </c>
      <c r="B178" s="158" t="s">
        <v>6697</v>
      </c>
      <c r="C178" s="158" t="s">
        <v>6698</v>
      </c>
      <c r="D178" s="158" t="s">
        <v>5810</v>
      </c>
      <c r="E178" s="159">
        <v>8074322951</v>
      </c>
      <c r="F178" s="160">
        <v>8886810606</v>
      </c>
      <c r="G178" s="159">
        <v>9966459802</v>
      </c>
      <c r="H178" s="158" t="s">
        <v>6699</v>
      </c>
      <c r="I178" s="158" t="s">
        <v>2768</v>
      </c>
      <c r="J178" s="158"/>
      <c r="K178" s="158" t="s">
        <v>6700</v>
      </c>
      <c r="L178" s="158"/>
      <c r="M178" s="299" t="s">
        <v>6276</v>
      </c>
      <c r="N178" s="300"/>
      <c r="O178" s="161"/>
      <c r="P178" s="161"/>
    </row>
    <row r="179" spans="1:16">
      <c r="A179" s="157">
        <v>178</v>
      </c>
      <c r="B179" s="158" t="s">
        <v>6701</v>
      </c>
      <c r="C179" s="158" t="s">
        <v>6702</v>
      </c>
      <c r="D179" s="158" t="s">
        <v>5373</v>
      </c>
      <c r="E179" s="159">
        <v>8309166389</v>
      </c>
      <c r="F179" s="158"/>
      <c r="G179" s="159"/>
      <c r="H179" s="158" t="s">
        <v>6703</v>
      </c>
      <c r="I179" s="158"/>
      <c r="J179" s="158"/>
      <c r="K179" s="158"/>
      <c r="L179" s="158"/>
      <c r="M179" s="161" t="s">
        <v>6243</v>
      </c>
      <c r="N179" s="161"/>
      <c r="O179" s="161"/>
      <c r="P179" s="161"/>
    </row>
    <row r="180" spans="1:16">
      <c r="A180" s="157">
        <v>179</v>
      </c>
      <c r="B180" s="158" t="s">
        <v>6704</v>
      </c>
      <c r="C180" s="158" t="s">
        <v>6705</v>
      </c>
      <c r="D180" s="158" t="s">
        <v>5810</v>
      </c>
      <c r="E180" s="159">
        <v>9502850763</v>
      </c>
      <c r="F180" s="158"/>
      <c r="G180" s="159">
        <v>9490195908</v>
      </c>
      <c r="H180" s="165" t="s">
        <v>6706</v>
      </c>
      <c r="I180" s="158" t="s">
        <v>6707</v>
      </c>
      <c r="J180" s="158" t="s">
        <v>4595</v>
      </c>
      <c r="K180" s="158"/>
      <c r="L180" s="158"/>
      <c r="M180" s="161" t="s">
        <v>6243</v>
      </c>
      <c r="N180" s="161"/>
      <c r="O180" s="161"/>
      <c r="P180" s="161"/>
    </row>
    <row r="181" spans="1:16">
      <c r="A181" s="157">
        <v>180</v>
      </c>
      <c r="B181" s="158" t="s">
        <v>6708</v>
      </c>
      <c r="C181" s="158" t="s">
        <v>6709</v>
      </c>
      <c r="D181" s="158" t="s">
        <v>6710</v>
      </c>
      <c r="E181" s="159">
        <v>7093569977</v>
      </c>
      <c r="F181" s="158"/>
      <c r="G181" s="159">
        <v>8985617975</v>
      </c>
      <c r="H181" s="158" t="s">
        <v>6711</v>
      </c>
      <c r="I181" s="158" t="s">
        <v>6712</v>
      </c>
      <c r="J181" s="158" t="s">
        <v>2802</v>
      </c>
      <c r="K181" s="158" t="s">
        <v>6293</v>
      </c>
      <c r="L181" s="158"/>
      <c r="M181" s="299" t="s">
        <v>6137</v>
      </c>
      <c r="N181" s="300"/>
      <c r="O181" s="161"/>
      <c r="P181" s="161"/>
    </row>
    <row r="182" spans="1:16">
      <c r="A182" s="157">
        <v>181</v>
      </c>
      <c r="B182" s="158" t="s">
        <v>6713</v>
      </c>
      <c r="C182" s="158" t="s">
        <v>6714</v>
      </c>
      <c r="D182" s="158" t="s">
        <v>6060</v>
      </c>
      <c r="E182" s="159">
        <v>7659904800</v>
      </c>
      <c r="F182" s="160">
        <v>8919852458</v>
      </c>
      <c r="G182" s="159">
        <v>9948506565</v>
      </c>
      <c r="H182" s="158" t="s">
        <v>6715</v>
      </c>
      <c r="I182" s="158"/>
      <c r="J182" s="158"/>
      <c r="K182" s="158"/>
      <c r="L182" s="158"/>
      <c r="M182" s="161" t="s">
        <v>6243</v>
      </c>
      <c r="N182" s="161"/>
      <c r="O182" s="161"/>
      <c r="P182" s="161"/>
    </row>
    <row r="183" spans="1:16">
      <c r="A183" s="157">
        <v>182</v>
      </c>
      <c r="B183" s="158" t="s">
        <v>6716</v>
      </c>
      <c r="C183" s="158" t="s">
        <v>6717</v>
      </c>
      <c r="D183" s="158" t="s">
        <v>6060</v>
      </c>
      <c r="E183" s="159">
        <v>8096828368</v>
      </c>
      <c r="F183" s="160">
        <v>9666826667</v>
      </c>
      <c r="G183" s="159">
        <v>9441715171</v>
      </c>
      <c r="H183" s="158" t="s">
        <v>6718</v>
      </c>
      <c r="I183" s="158"/>
      <c r="J183" s="158"/>
      <c r="K183" s="158"/>
      <c r="L183" s="158"/>
      <c r="M183" s="161" t="s">
        <v>6243</v>
      </c>
      <c r="N183" s="161"/>
      <c r="O183" s="161"/>
      <c r="P183" s="161"/>
    </row>
    <row r="184" spans="1:16">
      <c r="A184" s="157">
        <v>183</v>
      </c>
      <c r="B184" s="158" t="s">
        <v>6719</v>
      </c>
      <c r="C184" s="158" t="s">
        <v>6720</v>
      </c>
      <c r="D184" s="158"/>
      <c r="E184" s="159"/>
      <c r="F184" s="158"/>
      <c r="G184" s="159"/>
      <c r="H184" s="158"/>
      <c r="I184" s="158"/>
      <c r="J184" s="158"/>
      <c r="K184" s="158"/>
      <c r="L184" s="158"/>
      <c r="M184" s="299" t="s">
        <v>6313</v>
      </c>
      <c r="N184" s="300"/>
      <c r="O184" s="161"/>
      <c r="P184" s="161"/>
    </row>
    <row r="185" spans="1:16">
      <c r="A185" s="157">
        <v>184</v>
      </c>
      <c r="B185" s="158" t="s">
        <v>6721</v>
      </c>
      <c r="C185" s="158" t="s">
        <v>6722</v>
      </c>
      <c r="D185" s="158" t="s">
        <v>5373</v>
      </c>
      <c r="E185" s="159">
        <v>8919670461</v>
      </c>
      <c r="F185" s="160">
        <v>9989110632</v>
      </c>
      <c r="G185" s="159">
        <v>9866855246</v>
      </c>
      <c r="H185" s="158" t="s">
        <v>6723</v>
      </c>
      <c r="I185" s="158" t="s">
        <v>6724</v>
      </c>
      <c r="J185" s="158" t="s">
        <v>6725</v>
      </c>
      <c r="K185" s="158" t="s">
        <v>4391</v>
      </c>
      <c r="L185" s="158"/>
      <c r="M185" s="299" t="s">
        <v>6726</v>
      </c>
      <c r="N185" s="300"/>
      <c r="O185" s="161"/>
      <c r="P185" s="161"/>
    </row>
    <row r="186" spans="1:16">
      <c r="A186" s="157">
        <v>185</v>
      </c>
      <c r="B186" s="158" t="s">
        <v>6727</v>
      </c>
      <c r="C186" s="158" t="s">
        <v>6728</v>
      </c>
      <c r="D186" s="158" t="s">
        <v>6060</v>
      </c>
      <c r="E186" s="159">
        <v>9701969972</v>
      </c>
      <c r="F186" s="160">
        <v>9701509763</v>
      </c>
      <c r="G186" s="159"/>
      <c r="H186" s="158" t="s">
        <v>6729</v>
      </c>
      <c r="I186" s="158" t="s">
        <v>6730</v>
      </c>
      <c r="J186" s="158" t="s">
        <v>6731</v>
      </c>
      <c r="K186" s="158" t="s">
        <v>4391</v>
      </c>
      <c r="L186" s="158"/>
      <c r="M186" s="299" t="s">
        <v>6200</v>
      </c>
      <c r="N186" s="300"/>
      <c r="O186" s="161"/>
      <c r="P186" s="161"/>
    </row>
    <row r="187" spans="1:16">
      <c r="A187" s="157">
        <v>186</v>
      </c>
      <c r="B187" s="158" t="s">
        <v>6732</v>
      </c>
      <c r="C187" s="158" t="s">
        <v>6733</v>
      </c>
      <c r="D187" s="158" t="s">
        <v>6060</v>
      </c>
      <c r="E187" s="159">
        <v>9494220273</v>
      </c>
      <c r="F187" s="160">
        <v>9493702290</v>
      </c>
      <c r="G187" s="159"/>
      <c r="H187" s="158" t="s">
        <v>6734</v>
      </c>
      <c r="I187" s="158" t="s">
        <v>6735</v>
      </c>
      <c r="J187" s="158" t="s">
        <v>6696</v>
      </c>
      <c r="K187" s="158" t="s">
        <v>6736</v>
      </c>
      <c r="L187" s="158"/>
      <c r="M187" s="161" t="s">
        <v>6243</v>
      </c>
      <c r="N187" s="161"/>
      <c r="O187" s="161"/>
      <c r="P187" s="161"/>
    </row>
    <row r="188" spans="1:16">
      <c r="A188" s="157">
        <v>187</v>
      </c>
      <c r="B188" s="158" t="s">
        <v>6737</v>
      </c>
      <c r="C188" s="158" t="s">
        <v>6738</v>
      </c>
      <c r="D188" s="158" t="s">
        <v>6060</v>
      </c>
      <c r="E188" s="159">
        <v>7396189321</v>
      </c>
      <c r="F188" s="160">
        <v>8332934213</v>
      </c>
      <c r="G188" s="159">
        <v>9885906376</v>
      </c>
      <c r="H188" s="158" t="s">
        <v>6739</v>
      </c>
      <c r="I188" s="158" t="s">
        <v>6740</v>
      </c>
      <c r="J188" s="158" t="s">
        <v>6741</v>
      </c>
      <c r="K188" s="158" t="s">
        <v>4391</v>
      </c>
      <c r="L188" s="158"/>
      <c r="M188" s="299" t="s">
        <v>6137</v>
      </c>
      <c r="N188" s="300"/>
      <c r="O188" s="161"/>
      <c r="P188" s="161"/>
    </row>
    <row r="189" spans="1:16">
      <c r="A189" s="157">
        <v>188</v>
      </c>
      <c r="B189" s="158" t="s">
        <v>6742</v>
      </c>
      <c r="C189" s="158" t="s">
        <v>6743</v>
      </c>
      <c r="D189" s="158"/>
      <c r="E189" s="159"/>
      <c r="F189" s="158"/>
      <c r="G189" s="159"/>
      <c r="H189" s="158"/>
      <c r="I189" s="158"/>
      <c r="J189" s="158"/>
      <c r="K189" s="158"/>
      <c r="L189" s="158"/>
      <c r="M189" s="299" t="s">
        <v>6313</v>
      </c>
      <c r="N189" s="300"/>
      <c r="O189" s="161"/>
      <c r="P189" s="161"/>
    </row>
    <row r="190" spans="1:16">
      <c r="A190" s="157">
        <v>189</v>
      </c>
      <c r="B190" s="158" t="s">
        <v>6744</v>
      </c>
      <c r="C190" s="158" t="s">
        <v>6745</v>
      </c>
      <c r="D190" s="158" t="s">
        <v>5373</v>
      </c>
      <c r="E190" s="159">
        <v>9985113115</v>
      </c>
      <c r="F190" s="160">
        <v>9052200057</v>
      </c>
      <c r="G190" s="159">
        <v>9492346093</v>
      </c>
      <c r="H190" s="158" t="s">
        <v>6746</v>
      </c>
      <c r="I190" s="158"/>
      <c r="J190" s="158"/>
      <c r="K190" s="158"/>
      <c r="L190" s="158"/>
      <c r="M190" s="161" t="s">
        <v>6243</v>
      </c>
      <c r="N190" s="161"/>
      <c r="O190" s="161"/>
      <c r="P190" s="161"/>
    </row>
    <row r="191" spans="1:16">
      <c r="A191" s="157">
        <v>190</v>
      </c>
      <c r="B191" s="158" t="s">
        <v>6747</v>
      </c>
      <c r="C191" s="158" t="s">
        <v>6748</v>
      </c>
      <c r="D191" s="158" t="s">
        <v>5373</v>
      </c>
      <c r="E191" s="159">
        <v>9701722508</v>
      </c>
      <c r="F191" s="160">
        <v>9346557596</v>
      </c>
      <c r="G191" s="159">
        <v>9848452423</v>
      </c>
      <c r="H191" s="158" t="s">
        <v>6749</v>
      </c>
      <c r="I191" s="158"/>
      <c r="J191" s="158"/>
      <c r="K191" s="158"/>
      <c r="L191" s="158" t="s">
        <v>6081</v>
      </c>
      <c r="M191" s="161" t="s">
        <v>6081</v>
      </c>
      <c r="N191" s="161"/>
      <c r="O191" s="161"/>
      <c r="P191" s="161"/>
    </row>
    <row r="192" spans="1:16">
      <c r="A192" s="157">
        <v>191</v>
      </c>
      <c r="B192" s="158" t="s">
        <v>6750</v>
      </c>
      <c r="C192" s="158" t="s">
        <v>6751</v>
      </c>
      <c r="D192" s="158"/>
      <c r="E192" s="159"/>
      <c r="F192" s="158"/>
      <c r="G192" s="159"/>
      <c r="H192" s="158"/>
      <c r="I192" s="158"/>
      <c r="J192" s="158"/>
      <c r="K192" s="158"/>
      <c r="L192" s="158"/>
      <c r="M192" s="299" t="s">
        <v>6313</v>
      </c>
      <c r="N192" s="300"/>
      <c r="O192" s="161"/>
      <c r="P192" s="161"/>
    </row>
    <row r="193" spans="1:16">
      <c r="A193" s="157">
        <v>192</v>
      </c>
      <c r="B193" s="158" t="s">
        <v>6752</v>
      </c>
      <c r="C193" s="158" t="s">
        <v>6753</v>
      </c>
      <c r="D193" s="158" t="s">
        <v>6060</v>
      </c>
      <c r="E193" s="159">
        <v>9550556618</v>
      </c>
      <c r="F193" s="160">
        <v>7901001716</v>
      </c>
      <c r="G193" s="159">
        <v>9949934209</v>
      </c>
      <c r="H193" s="158" t="s">
        <v>6754</v>
      </c>
      <c r="I193" s="158"/>
      <c r="J193" s="158"/>
      <c r="K193" s="158"/>
      <c r="L193" s="158" t="s">
        <v>6130</v>
      </c>
      <c r="M193" s="161" t="s">
        <v>6130</v>
      </c>
      <c r="N193" s="161" t="s">
        <v>6755</v>
      </c>
      <c r="O193" s="299" t="s">
        <v>6756</v>
      </c>
      <c r="P193" s="300"/>
    </row>
    <row r="194" spans="1:16">
      <c r="A194" s="157">
        <v>193</v>
      </c>
      <c r="B194" s="158" t="s">
        <v>6757</v>
      </c>
      <c r="C194" s="158" t="s">
        <v>6758</v>
      </c>
      <c r="D194" s="158" t="s">
        <v>5601</v>
      </c>
      <c r="E194" s="159">
        <v>9701331745</v>
      </c>
      <c r="F194" s="160">
        <v>8639411516</v>
      </c>
      <c r="G194" s="159">
        <v>9951587815</v>
      </c>
      <c r="H194" s="158" t="s">
        <v>6759</v>
      </c>
      <c r="I194" s="158"/>
      <c r="J194" s="158"/>
      <c r="K194" s="158"/>
      <c r="L194" s="158"/>
      <c r="M194" s="299" t="s">
        <v>6200</v>
      </c>
      <c r="N194" s="300"/>
      <c r="O194" s="161"/>
      <c r="P194" s="161"/>
    </row>
    <row r="195" spans="1:16">
      <c r="A195" s="157">
        <v>194</v>
      </c>
      <c r="B195" s="158" t="s">
        <v>6760</v>
      </c>
      <c r="C195" s="158" t="s">
        <v>6761</v>
      </c>
      <c r="D195" s="158" t="s">
        <v>5373</v>
      </c>
      <c r="E195" s="159">
        <v>9133208475</v>
      </c>
      <c r="F195" s="160">
        <v>9705337470</v>
      </c>
      <c r="G195" s="159">
        <v>9705337470</v>
      </c>
      <c r="H195" s="158" t="s">
        <v>6762</v>
      </c>
      <c r="I195" s="158" t="s">
        <v>6763</v>
      </c>
      <c r="J195" s="158" t="s">
        <v>6764</v>
      </c>
      <c r="K195" s="158" t="s">
        <v>4391</v>
      </c>
      <c r="L195" s="158"/>
      <c r="M195" s="299" t="s">
        <v>6137</v>
      </c>
      <c r="N195" s="300"/>
      <c r="O195" s="161"/>
      <c r="P195" s="161"/>
    </row>
    <row r="196" spans="1:16">
      <c r="A196" s="157">
        <v>195</v>
      </c>
      <c r="B196" s="158" t="s">
        <v>6765</v>
      </c>
      <c r="C196" s="158" t="s">
        <v>6766</v>
      </c>
      <c r="D196" s="158" t="s">
        <v>5810</v>
      </c>
      <c r="E196" s="159">
        <v>9133059505</v>
      </c>
      <c r="F196" s="160">
        <v>6303023393</v>
      </c>
      <c r="G196" s="159">
        <v>9494264810</v>
      </c>
      <c r="H196" s="158" t="s">
        <v>6767</v>
      </c>
      <c r="I196" s="158" t="s">
        <v>6768</v>
      </c>
      <c r="J196" s="158"/>
      <c r="K196" s="158" t="s">
        <v>6769</v>
      </c>
      <c r="L196" s="158"/>
      <c r="M196" s="299" t="s">
        <v>6770</v>
      </c>
      <c r="N196" s="300"/>
      <c r="O196" s="161"/>
      <c r="P196" s="161"/>
    </row>
    <row r="197" spans="1:16">
      <c r="A197" s="157">
        <v>196</v>
      </c>
      <c r="B197" s="158" t="s">
        <v>6771</v>
      </c>
      <c r="C197" s="158" t="s">
        <v>6772</v>
      </c>
      <c r="D197" s="158" t="s">
        <v>6060</v>
      </c>
      <c r="E197" s="159">
        <v>9030159666</v>
      </c>
      <c r="F197" s="160">
        <v>7702606061</v>
      </c>
      <c r="G197" s="159">
        <v>9493244102</v>
      </c>
      <c r="H197" s="158" t="s">
        <v>6773</v>
      </c>
      <c r="I197" s="158"/>
      <c r="J197" s="158"/>
      <c r="K197" s="158"/>
      <c r="L197" s="158"/>
      <c r="M197" s="299" t="s">
        <v>6774</v>
      </c>
      <c r="N197" s="300"/>
      <c r="O197" s="300"/>
      <c r="P197" s="161"/>
    </row>
    <row r="198" spans="1:16">
      <c r="A198" s="157">
        <v>197</v>
      </c>
      <c r="B198" s="158" t="s">
        <v>6775</v>
      </c>
      <c r="C198" s="158" t="s">
        <v>6776</v>
      </c>
      <c r="D198" s="158" t="s">
        <v>6115</v>
      </c>
      <c r="E198" s="159">
        <v>7337045632</v>
      </c>
      <c r="F198" s="160">
        <v>8919138960</v>
      </c>
      <c r="G198" s="159">
        <v>9885900175</v>
      </c>
      <c r="H198" s="158" t="s">
        <v>6777</v>
      </c>
      <c r="I198" s="158"/>
      <c r="J198" s="158"/>
      <c r="K198" s="158"/>
      <c r="L198" s="158"/>
      <c r="M198" s="161" t="s">
        <v>6137</v>
      </c>
      <c r="N198" s="161" t="s">
        <v>6778</v>
      </c>
      <c r="O198" s="161" t="s">
        <v>6594</v>
      </c>
      <c r="P198" s="161"/>
    </row>
    <row r="199" spans="1:16">
      <c r="A199" s="157">
        <v>198</v>
      </c>
      <c r="B199" s="158" t="s">
        <v>6779</v>
      </c>
      <c r="C199" s="158" t="s">
        <v>6780</v>
      </c>
      <c r="D199" s="158" t="s">
        <v>6115</v>
      </c>
      <c r="E199" s="159">
        <v>8897537106</v>
      </c>
      <c r="F199" s="158"/>
      <c r="G199" s="159">
        <v>9440261249</v>
      </c>
      <c r="H199" s="158" t="s">
        <v>6781</v>
      </c>
      <c r="I199" s="158"/>
      <c r="J199" s="158"/>
      <c r="K199" s="158"/>
      <c r="L199" s="158"/>
      <c r="M199" s="299" t="s">
        <v>6200</v>
      </c>
      <c r="N199" s="300"/>
      <c r="O199" s="161"/>
      <c r="P199" s="161"/>
    </row>
    <row r="200" spans="1:16">
      <c r="A200" s="157">
        <v>199</v>
      </c>
      <c r="B200" s="158" t="s">
        <v>6782</v>
      </c>
      <c r="C200" s="158" t="s">
        <v>6783</v>
      </c>
      <c r="D200" s="158" t="s">
        <v>908</v>
      </c>
      <c r="E200" s="159">
        <v>8977209313</v>
      </c>
      <c r="F200" s="160">
        <v>8977209313</v>
      </c>
      <c r="G200" s="159"/>
      <c r="H200" s="158" t="s">
        <v>6784</v>
      </c>
      <c r="I200" s="158" t="s">
        <v>6473</v>
      </c>
      <c r="J200" s="158"/>
      <c r="K200" s="158"/>
      <c r="L200" s="158"/>
      <c r="M200" s="161" t="s">
        <v>6243</v>
      </c>
      <c r="N200" s="161"/>
      <c r="O200" s="161"/>
      <c r="P200" s="161"/>
    </row>
    <row r="201" spans="1:16">
      <c r="A201" s="157">
        <v>200</v>
      </c>
      <c r="B201" s="158" t="s">
        <v>6785</v>
      </c>
      <c r="C201" s="158" t="s">
        <v>6786</v>
      </c>
      <c r="D201" s="158" t="s">
        <v>908</v>
      </c>
      <c r="E201" s="159">
        <v>8919680456</v>
      </c>
      <c r="F201" s="160">
        <v>9160963269</v>
      </c>
      <c r="G201" s="159"/>
      <c r="H201" s="158" t="s">
        <v>6787</v>
      </c>
      <c r="I201" s="158"/>
      <c r="J201" s="158"/>
      <c r="K201" s="158"/>
      <c r="L201" s="158"/>
      <c r="M201" s="299" t="s">
        <v>6200</v>
      </c>
      <c r="N201" s="300"/>
      <c r="O201" s="161"/>
      <c r="P201" s="161"/>
    </row>
    <row r="202" spans="1:16">
      <c r="A202" s="157">
        <v>201</v>
      </c>
      <c r="B202" s="158" t="s">
        <v>6788</v>
      </c>
      <c r="C202" s="158" t="s">
        <v>6789</v>
      </c>
      <c r="D202" s="158"/>
      <c r="E202" s="159">
        <v>8333855181</v>
      </c>
      <c r="F202" s="158"/>
      <c r="G202" s="159">
        <v>9866569401</v>
      </c>
      <c r="H202" s="158" t="s">
        <v>6790</v>
      </c>
      <c r="I202" s="158" t="s">
        <v>6791</v>
      </c>
      <c r="J202" s="158" t="s">
        <v>4578</v>
      </c>
      <c r="K202" s="158" t="s">
        <v>4391</v>
      </c>
      <c r="L202" s="158" t="s">
        <v>6081</v>
      </c>
      <c r="M202" s="161" t="s">
        <v>6081</v>
      </c>
      <c r="N202" s="161"/>
      <c r="O202" s="161"/>
      <c r="P202" s="161"/>
    </row>
    <row r="203" spans="1:16">
      <c r="A203" s="157">
        <v>202</v>
      </c>
      <c r="B203" s="158" t="s">
        <v>6792</v>
      </c>
      <c r="C203" s="158" t="s">
        <v>6793</v>
      </c>
      <c r="D203" s="158" t="s">
        <v>908</v>
      </c>
      <c r="E203" s="159">
        <v>9494230296</v>
      </c>
      <c r="F203" s="158"/>
      <c r="G203" s="159">
        <v>9490248296</v>
      </c>
      <c r="H203" s="158" t="s">
        <v>6794</v>
      </c>
      <c r="I203" s="158" t="s">
        <v>6795</v>
      </c>
      <c r="J203" s="158" t="s">
        <v>6696</v>
      </c>
      <c r="K203" s="158" t="s">
        <v>3068</v>
      </c>
      <c r="L203" s="158" t="s">
        <v>6071</v>
      </c>
      <c r="M203" s="161" t="s">
        <v>6071</v>
      </c>
      <c r="N203" s="161"/>
      <c r="O203" s="161"/>
      <c r="P203" s="161"/>
    </row>
    <row r="204" spans="1:16">
      <c r="A204" s="157">
        <v>203</v>
      </c>
      <c r="B204" s="158" t="s">
        <v>6796</v>
      </c>
      <c r="C204" s="158" t="s">
        <v>6797</v>
      </c>
      <c r="D204" s="158" t="s">
        <v>908</v>
      </c>
      <c r="E204" s="159">
        <v>9160963269</v>
      </c>
      <c r="F204" s="160">
        <v>7780114186</v>
      </c>
      <c r="G204" s="159">
        <v>8008688146</v>
      </c>
      <c r="H204" s="158" t="s">
        <v>6798</v>
      </c>
      <c r="I204" s="158" t="s">
        <v>6473</v>
      </c>
      <c r="J204" s="158"/>
      <c r="K204" s="158"/>
      <c r="L204" s="158"/>
      <c r="M204" s="299" t="s">
        <v>6276</v>
      </c>
      <c r="N204" s="300"/>
      <c r="O204" s="161"/>
      <c r="P204" s="161"/>
    </row>
    <row r="205" spans="1:16">
      <c r="A205" s="157">
        <v>204</v>
      </c>
      <c r="B205" s="158" t="s">
        <v>6799</v>
      </c>
      <c r="C205" s="158" t="s">
        <v>6800</v>
      </c>
      <c r="D205" s="158"/>
      <c r="E205" s="159"/>
      <c r="F205" s="158"/>
      <c r="G205" s="159"/>
      <c r="H205" s="158"/>
      <c r="I205" s="158"/>
      <c r="J205" s="158"/>
      <c r="K205" s="158"/>
      <c r="L205" s="158"/>
      <c r="M205" s="299" t="s">
        <v>6313</v>
      </c>
      <c r="N205" s="300"/>
      <c r="O205" s="161"/>
      <c r="P205" s="161"/>
    </row>
    <row r="206" spans="1:16">
      <c r="A206" s="157">
        <v>205</v>
      </c>
      <c r="B206" s="158" t="s">
        <v>6801</v>
      </c>
      <c r="C206" s="158" t="s">
        <v>6802</v>
      </c>
      <c r="D206" s="158" t="s">
        <v>5601</v>
      </c>
      <c r="E206" s="159">
        <v>9490379333</v>
      </c>
      <c r="F206" s="158"/>
      <c r="G206" s="159">
        <v>9492556575</v>
      </c>
      <c r="H206" s="158" t="s">
        <v>6803</v>
      </c>
      <c r="I206" s="158" t="s">
        <v>6473</v>
      </c>
      <c r="J206" s="158"/>
      <c r="K206" s="158"/>
      <c r="L206" s="158"/>
      <c r="M206" s="299" t="s">
        <v>6200</v>
      </c>
      <c r="N206" s="300"/>
      <c r="O206" s="161"/>
      <c r="P206" s="161"/>
    </row>
    <row r="207" spans="1:16">
      <c r="A207" s="157">
        <v>206</v>
      </c>
      <c r="B207" s="158" t="s">
        <v>6804</v>
      </c>
      <c r="C207" s="158" t="s">
        <v>6805</v>
      </c>
      <c r="D207" s="158" t="s">
        <v>908</v>
      </c>
      <c r="E207" s="159">
        <v>9063652555</v>
      </c>
      <c r="F207" s="160">
        <v>7416224220</v>
      </c>
      <c r="G207" s="159"/>
      <c r="H207" s="158" t="s">
        <v>6806</v>
      </c>
      <c r="I207" s="158" t="s">
        <v>6807</v>
      </c>
      <c r="J207" s="158" t="s">
        <v>2802</v>
      </c>
      <c r="K207" s="158" t="s">
        <v>4391</v>
      </c>
      <c r="L207" s="158" t="s">
        <v>6081</v>
      </c>
      <c r="M207" s="161" t="s">
        <v>6081</v>
      </c>
      <c r="N207" s="161"/>
      <c r="O207" s="161"/>
      <c r="P207" s="161"/>
    </row>
    <row r="208" spans="1:16">
      <c r="A208" s="157">
        <v>207</v>
      </c>
      <c r="B208" s="158" t="s">
        <v>6808</v>
      </c>
      <c r="C208" s="158" t="s">
        <v>6809</v>
      </c>
      <c r="D208" s="158" t="s">
        <v>6060</v>
      </c>
      <c r="E208" s="159">
        <v>9133456446</v>
      </c>
      <c r="F208" s="158"/>
      <c r="G208" s="159">
        <v>9989268885</v>
      </c>
      <c r="H208" s="158" t="s">
        <v>6810</v>
      </c>
      <c r="I208" s="158" t="s">
        <v>6473</v>
      </c>
      <c r="J208" s="158"/>
      <c r="K208" s="158"/>
      <c r="L208" s="158"/>
      <c r="M208" s="161" t="s">
        <v>6811</v>
      </c>
      <c r="N208" s="161"/>
      <c r="O208" s="161"/>
      <c r="P208" s="161"/>
    </row>
    <row r="209" spans="1:16">
      <c r="A209" s="157">
        <v>208</v>
      </c>
      <c r="B209" s="158" t="s">
        <v>6812</v>
      </c>
      <c r="C209" s="158" t="s">
        <v>6813</v>
      </c>
      <c r="D209" s="158" t="s">
        <v>6060</v>
      </c>
      <c r="E209" s="159">
        <v>9491311325</v>
      </c>
      <c r="F209" s="160">
        <v>9246402466</v>
      </c>
      <c r="G209" s="159">
        <v>8919262849</v>
      </c>
      <c r="H209" s="158" t="s">
        <v>6814</v>
      </c>
      <c r="I209" s="158"/>
      <c r="J209" s="158"/>
      <c r="K209" s="158"/>
      <c r="L209" s="158"/>
      <c r="M209" s="299" t="s">
        <v>6200</v>
      </c>
      <c r="N209" s="300"/>
      <c r="O209" s="161"/>
      <c r="P209" s="161"/>
    </row>
    <row r="210" spans="1:16">
      <c r="A210" s="157">
        <v>209</v>
      </c>
      <c r="B210" s="158" t="s">
        <v>6815</v>
      </c>
      <c r="C210" s="158" t="s">
        <v>6816</v>
      </c>
      <c r="D210" s="158" t="s">
        <v>908</v>
      </c>
      <c r="E210" s="159">
        <v>6305189491</v>
      </c>
      <c r="F210" s="160">
        <v>9177709850</v>
      </c>
      <c r="G210" s="159">
        <v>9553516341</v>
      </c>
      <c r="H210" s="158" t="s">
        <v>6817</v>
      </c>
      <c r="I210" s="158"/>
      <c r="J210" s="158"/>
      <c r="K210" s="158"/>
      <c r="L210" s="158"/>
      <c r="M210" s="161" t="s">
        <v>6818</v>
      </c>
      <c r="N210" s="299" t="s">
        <v>6819</v>
      </c>
      <c r="O210" s="300"/>
      <c r="P210" s="161"/>
    </row>
    <row r="211" spans="1:16">
      <c r="A211" s="157">
        <v>210</v>
      </c>
      <c r="B211" s="158" t="s">
        <v>6820</v>
      </c>
      <c r="C211" s="158" t="s">
        <v>6821</v>
      </c>
      <c r="D211" s="158" t="s">
        <v>908</v>
      </c>
      <c r="E211" s="159">
        <v>8143579374</v>
      </c>
      <c r="F211" s="160">
        <v>8143579374</v>
      </c>
      <c r="G211" s="159">
        <v>9951493958</v>
      </c>
      <c r="H211" s="158" t="s">
        <v>6822</v>
      </c>
      <c r="I211" s="158" t="s">
        <v>4591</v>
      </c>
      <c r="J211" s="158" t="s">
        <v>6659</v>
      </c>
      <c r="K211" s="158" t="s">
        <v>4579</v>
      </c>
      <c r="L211" s="158"/>
      <c r="M211" s="299" t="s">
        <v>6281</v>
      </c>
      <c r="N211" s="300"/>
      <c r="O211" s="161"/>
      <c r="P211" s="161"/>
    </row>
    <row r="212" spans="1:16">
      <c r="A212" s="157">
        <v>211</v>
      </c>
      <c r="B212" s="158" t="s">
        <v>6823</v>
      </c>
      <c r="C212" s="158" t="s">
        <v>6824</v>
      </c>
      <c r="D212" s="158" t="s">
        <v>5373</v>
      </c>
      <c r="E212" s="159">
        <v>9177515529</v>
      </c>
      <c r="F212" s="158"/>
      <c r="G212" s="159">
        <v>9849201117</v>
      </c>
      <c r="H212" s="158" t="s">
        <v>6825</v>
      </c>
      <c r="I212" s="158" t="s">
        <v>6826</v>
      </c>
      <c r="J212" s="158" t="s">
        <v>6827</v>
      </c>
      <c r="K212" s="158" t="s">
        <v>6293</v>
      </c>
      <c r="L212" s="158"/>
      <c r="M212" s="299" t="s">
        <v>6281</v>
      </c>
      <c r="N212" s="300"/>
      <c r="O212" s="161"/>
      <c r="P212" s="161"/>
    </row>
    <row r="213" spans="1:16">
      <c r="A213" s="157">
        <v>212</v>
      </c>
      <c r="B213" s="158" t="s">
        <v>6828</v>
      </c>
      <c r="C213" s="158" t="s">
        <v>6829</v>
      </c>
      <c r="D213" s="158" t="s">
        <v>908</v>
      </c>
      <c r="E213" s="159">
        <v>9494836964</v>
      </c>
      <c r="F213" s="160">
        <v>9490483219</v>
      </c>
      <c r="G213" s="159">
        <v>7382607787</v>
      </c>
      <c r="H213" s="158" t="s">
        <v>6830</v>
      </c>
      <c r="I213" s="158"/>
      <c r="J213" s="158"/>
      <c r="K213" s="158"/>
      <c r="L213" s="158" t="s">
        <v>6081</v>
      </c>
      <c r="M213" s="161" t="s">
        <v>6081</v>
      </c>
      <c r="N213" s="161"/>
      <c r="O213" s="161"/>
      <c r="P213" s="161" t="s">
        <v>6831</v>
      </c>
    </row>
    <row r="214" spans="1:16">
      <c r="A214" s="157">
        <v>213</v>
      </c>
      <c r="B214" s="158" t="s">
        <v>6832</v>
      </c>
      <c r="C214" s="158" t="s">
        <v>6833</v>
      </c>
      <c r="D214" s="158" t="s">
        <v>6115</v>
      </c>
      <c r="E214" s="159">
        <v>7680830466</v>
      </c>
      <c r="F214" s="158"/>
      <c r="G214" s="159">
        <v>9676091960</v>
      </c>
      <c r="H214" s="158" t="s">
        <v>6834</v>
      </c>
      <c r="I214" s="158"/>
      <c r="J214" s="158"/>
      <c r="K214" s="158"/>
      <c r="L214" s="158"/>
      <c r="M214" s="299" t="s">
        <v>6137</v>
      </c>
      <c r="N214" s="300"/>
      <c r="O214" s="161"/>
      <c r="P214" s="161" t="s">
        <v>6831</v>
      </c>
    </row>
    <row r="215" spans="1:16">
      <c r="A215" s="157">
        <v>214</v>
      </c>
      <c r="B215" s="158" t="s">
        <v>6835</v>
      </c>
      <c r="C215" s="158" t="s">
        <v>6836</v>
      </c>
      <c r="D215" s="158" t="s">
        <v>908</v>
      </c>
      <c r="E215" s="159">
        <v>9494890147</v>
      </c>
      <c r="F215" s="158"/>
      <c r="G215" s="159">
        <v>9959579061</v>
      </c>
      <c r="H215" s="158" t="s">
        <v>6837</v>
      </c>
      <c r="I215" s="158" t="s">
        <v>4284</v>
      </c>
      <c r="J215" s="158" t="s">
        <v>2802</v>
      </c>
      <c r="K215" s="158"/>
      <c r="L215" s="158"/>
      <c r="M215" s="299" t="s">
        <v>6137</v>
      </c>
      <c r="N215" s="300"/>
      <c r="O215" s="161"/>
      <c r="P215" s="161"/>
    </row>
    <row r="216" spans="1:16">
      <c r="A216" s="157">
        <v>215</v>
      </c>
      <c r="B216" s="158" t="s">
        <v>6838</v>
      </c>
      <c r="C216" s="158" t="s">
        <v>6839</v>
      </c>
      <c r="D216" s="158"/>
      <c r="E216" s="159"/>
      <c r="F216" s="158"/>
      <c r="G216" s="159"/>
      <c r="H216" s="158"/>
      <c r="I216" s="158"/>
      <c r="J216" s="158"/>
      <c r="K216" s="158"/>
      <c r="L216" s="158"/>
      <c r="M216" s="299" t="s">
        <v>6313</v>
      </c>
      <c r="N216" s="300"/>
      <c r="O216" s="161"/>
      <c r="P216" s="161"/>
    </row>
    <row r="217" spans="1:16">
      <c r="A217" s="157">
        <v>216</v>
      </c>
      <c r="B217" s="158" t="s">
        <v>6840</v>
      </c>
      <c r="C217" s="158" t="s">
        <v>6841</v>
      </c>
      <c r="D217" s="158"/>
      <c r="E217" s="159"/>
      <c r="F217" s="158"/>
      <c r="G217" s="159"/>
      <c r="H217" s="158"/>
      <c r="I217" s="158"/>
      <c r="J217" s="158"/>
      <c r="K217" s="158"/>
      <c r="L217" s="158"/>
      <c r="M217" s="299" t="s">
        <v>6313</v>
      </c>
      <c r="N217" s="300"/>
      <c r="O217" s="161"/>
      <c r="P217" s="161"/>
    </row>
    <row r="218" spans="1:16">
      <c r="A218" s="157">
        <v>217</v>
      </c>
      <c r="B218" s="158" t="s">
        <v>6842</v>
      </c>
      <c r="C218" s="158" t="s">
        <v>6843</v>
      </c>
      <c r="D218" s="158" t="s">
        <v>5601</v>
      </c>
      <c r="E218" s="159">
        <v>8142823416</v>
      </c>
      <c r="F218" s="158"/>
      <c r="G218" s="159">
        <v>9848021145</v>
      </c>
      <c r="H218" s="158" t="s">
        <v>6844</v>
      </c>
      <c r="I218" s="158" t="s">
        <v>6845</v>
      </c>
      <c r="J218" s="158" t="s">
        <v>6846</v>
      </c>
      <c r="K218" s="158" t="s">
        <v>4579</v>
      </c>
      <c r="L218" s="158" t="s">
        <v>6057</v>
      </c>
      <c r="M218" s="161" t="s">
        <v>6057</v>
      </c>
      <c r="N218" s="161"/>
      <c r="O218" s="161"/>
      <c r="P218" s="161"/>
    </row>
    <row r="219" spans="1:16">
      <c r="A219" s="157">
        <v>218</v>
      </c>
      <c r="B219" s="158" t="s">
        <v>6847</v>
      </c>
      <c r="C219" s="158" t="s">
        <v>6848</v>
      </c>
      <c r="D219" s="158" t="s">
        <v>5810</v>
      </c>
      <c r="E219" s="159">
        <v>9515318796</v>
      </c>
      <c r="F219" s="160">
        <v>7997617902</v>
      </c>
      <c r="G219" s="159">
        <v>9849967217</v>
      </c>
      <c r="H219" s="158" t="s">
        <v>6849</v>
      </c>
      <c r="I219" s="158"/>
      <c r="J219" s="158"/>
      <c r="K219" s="158"/>
      <c r="L219" s="158"/>
      <c r="M219" s="161" t="s">
        <v>6850</v>
      </c>
      <c r="N219" s="161"/>
      <c r="O219" s="161"/>
      <c r="P219" s="161"/>
    </row>
    <row r="220" spans="1:16">
      <c r="A220" s="157">
        <v>219</v>
      </c>
      <c r="B220" s="158" t="s">
        <v>6851</v>
      </c>
      <c r="C220" s="158" t="s">
        <v>6852</v>
      </c>
      <c r="D220" s="158" t="s">
        <v>6060</v>
      </c>
      <c r="E220" s="159">
        <v>9553155422</v>
      </c>
      <c r="F220" s="160">
        <v>9866184056</v>
      </c>
      <c r="G220" s="159"/>
      <c r="H220" s="158" t="s">
        <v>6853</v>
      </c>
      <c r="I220" s="158"/>
      <c r="J220" s="158"/>
      <c r="K220" s="158"/>
      <c r="L220" s="158"/>
      <c r="M220" s="161" t="s">
        <v>6343</v>
      </c>
      <c r="N220" s="161"/>
      <c r="O220" s="161"/>
      <c r="P220" s="161"/>
    </row>
    <row r="221" spans="1:16">
      <c r="A221" s="157">
        <v>220</v>
      </c>
      <c r="B221" s="158" t="s">
        <v>6854</v>
      </c>
      <c r="C221" s="158" t="s">
        <v>6855</v>
      </c>
      <c r="D221" s="158"/>
      <c r="E221" s="159"/>
      <c r="F221" s="158"/>
      <c r="G221" s="159"/>
      <c r="H221" s="158"/>
      <c r="I221" s="158"/>
      <c r="J221" s="158"/>
      <c r="K221" s="158"/>
      <c r="L221" s="158"/>
      <c r="M221" s="161" t="s">
        <v>6243</v>
      </c>
      <c r="N221" s="161"/>
      <c r="O221" s="161"/>
      <c r="P221" s="161"/>
    </row>
    <row r="222" spans="1:16">
      <c r="A222" s="157">
        <v>221</v>
      </c>
      <c r="B222" s="158" t="s">
        <v>6856</v>
      </c>
      <c r="C222" s="158" t="s">
        <v>6857</v>
      </c>
      <c r="D222" s="158" t="s">
        <v>6115</v>
      </c>
      <c r="E222" s="159">
        <v>9985282562</v>
      </c>
      <c r="F222" s="158"/>
      <c r="G222" s="159">
        <v>9948139703</v>
      </c>
      <c r="H222" s="158" t="s">
        <v>6858</v>
      </c>
      <c r="I222" s="158"/>
      <c r="J222" s="158" t="s">
        <v>6859</v>
      </c>
      <c r="K222" s="158" t="s">
        <v>4579</v>
      </c>
      <c r="L222" s="158"/>
      <c r="M222" s="299" t="s">
        <v>6137</v>
      </c>
      <c r="N222" s="300"/>
      <c r="O222" s="161"/>
      <c r="P222" s="161"/>
    </row>
    <row r="223" spans="1:16">
      <c r="A223" s="157">
        <v>222</v>
      </c>
      <c r="B223" s="158" t="s">
        <v>6860</v>
      </c>
      <c r="C223" s="158" t="s">
        <v>6861</v>
      </c>
      <c r="D223" s="158" t="s">
        <v>6115</v>
      </c>
      <c r="E223" s="159">
        <v>9515288455</v>
      </c>
      <c r="F223" s="158"/>
      <c r="G223" s="159">
        <v>9440652755</v>
      </c>
      <c r="H223" s="158" t="s">
        <v>6862</v>
      </c>
      <c r="I223" s="158" t="s">
        <v>4591</v>
      </c>
      <c r="J223" s="158" t="s">
        <v>2802</v>
      </c>
      <c r="K223" s="158" t="s">
        <v>4579</v>
      </c>
      <c r="L223" s="158" t="s">
        <v>6081</v>
      </c>
      <c r="M223" s="161" t="s">
        <v>6081</v>
      </c>
      <c r="N223" s="161"/>
      <c r="O223" s="161"/>
      <c r="P223" s="161"/>
    </row>
    <row r="224" spans="1:16">
      <c r="A224" s="157">
        <v>223</v>
      </c>
      <c r="B224" s="158" t="s">
        <v>6863</v>
      </c>
      <c r="C224" s="158" t="s">
        <v>6864</v>
      </c>
      <c r="D224" s="158" t="s">
        <v>5810</v>
      </c>
      <c r="E224" s="159">
        <v>8886084154</v>
      </c>
      <c r="F224" s="160">
        <v>8886084154</v>
      </c>
      <c r="G224" s="159">
        <v>9542514112</v>
      </c>
      <c r="H224" s="158" t="s">
        <v>6865</v>
      </c>
      <c r="I224" s="158" t="s">
        <v>2768</v>
      </c>
      <c r="J224" s="158"/>
      <c r="K224" s="158" t="s">
        <v>6700</v>
      </c>
      <c r="L224" s="158"/>
      <c r="M224" s="161" t="s">
        <v>6243</v>
      </c>
      <c r="N224" s="161"/>
      <c r="O224" s="161"/>
      <c r="P224" s="161"/>
    </row>
    <row r="225" spans="1:16">
      <c r="A225" s="157">
        <v>224</v>
      </c>
      <c r="B225" s="158" t="s">
        <v>6866</v>
      </c>
      <c r="C225" s="158" t="s">
        <v>6867</v>
      </c>
      <c r="D225" s="158"/>
      <c r="E225" s="159"/>
      <c r="F225" s="158"/>
      <c r="G225" s="159"/>
      <c r="H225" s="158"/>
      <c r="I225" s="158"/>
      <c r="J225" s="158"/>
      <c r="K225" s="158"/>
      <c r="L225" s="158"/>
      <c r="M225" s="161" t="s">
        <v>6243</v>
      </c>
      <c r="N225" s="161"/>
      <c r="O225" s="161"/>
      <c r="P225" s="161"/>
    </row>
    <row r="226" spans="1:16">
      <c r="A226" s="157">
        <v>225</v>
      </c>
      <c r="B226" s="158" t="s">
        <v>6868</v>
      </c>
      <c r="C226" s="158" t="s">
        <v>6869</v>
      </c>
      <c r="D226" s="158" t="s">
        <v>6115</v>
      </c>
      <c r="E226" s="159">
        <v>8125577189</v>
      </c>
      <c r="F226" s="160">
        <v>9398679253</v>
      </c>
      <c r="G226" s="159">
        <v>9502995524</v>
      </c>
      <c r="H226" s="158" t="s">
        <v>6870</v>
      </c>
      <c r="I226" s="158"/>
      <c r="J226" s="158"/>
      <c r="K226" s="158"/>
      <c r="L226" s="158"/>
      <c r="M226" s="299" t="s">
        <v>6770</v>
      </c>
      <c r="N226" s="300"/>
      <c r="O226" s="161"/>
      <c r="P226" s="161"/>
    </row>
    <row r="227" spans="1:16">
      <c r="A227" s="157">
        <v>226</v>
      </c>
      <c r="B227" s="158" t="s">
        <v>6871</v>
      </c>
      <c r="C227" s="158" t="s">
        <v>6872</v>
      </c>
      <c r="D227" s="158"/>
      <c r="E227" s="159"/>
      <c r="F227" s="158"/>
      <c r="G227" s="159"/>
      <c r="H227" s="158"/>
      <c r="I227" s="158"/>
      <c r="J227" s="158"/>
      <c r="K227" s="158"/>
      <c r="L227" s="158"/>
      <c r="M227" s="299" t="s">
        <v>6313</v>
      </c>
      <c r="N227" s="300"/>
      <c r="O227" s="161"/>
      <c r="P227" s="161" t="s">
        <v>6873</v>
      </c>
    </row>
    <row r="228" spans="1:16">
      <c r="A228" s="157">
        <v>227</v>
      </c>
      <c r="B228" s="158" t="s">
        <v>6874</v>
      </c>
      <c r="C228" s="158" t="s">
        <v>6875</v>
      </c>
      <c r="D228" s="158" t="s">
        <v>5810</v>
      </c>
      <c r="E228" s="159">
        <v>9949591621</v>
      </c>
      <c r="F228" s="158"/>
      <c r="G228" s="159">
        <v>9949733936</v>
      </c>
      <c r="H228" s="158" t="s">
        <v>6876</v>
      </c>
      <c r="I228" s="158"/>
      <c r="J228" s="158"/>
      <c r="K228" s="158"/>
      <c r="L228" s="158"/>
      <c r="M228" s="299" t="s">
        <v>6281</v>
      </c>
      <c r="N228" s="300"/>
      <c r="O228" s="161"/>
      <c r="P228" s="161" t="s">
        <v>6877</v>
      </c>
    </row>
    <row r="229" spans="1:16">
      <c r="A229" s="157">
        <v>228</v>
      </c>
      <c r="B229" s="158" t="s">
        <v>6878</v>
      </c>
      <c r="C229" s="158" t="s">
        <v>6879</v>
      </c>
      <c r="D229" s="158" t="s">
        <v>6115</v>
      </c>
      <c r="E229" s="159">
        <v>9052911819</v>
      </c>
      <c r="F229" s="160">
        <v>7013157374</v>
      </c>
      <c r="G229" s="159">
        <v>9542738533</v>
      </c>
      <c r="H229" s="158" t="s">
        <v>6880</v>
      </c>
      <c r="I229" s="158"/>
      <c r="J229" s="158"/>
      <c r="K229" s="158"/>
      <c r="L229" s="158"/>
      <c r="M229" s="299" t="s">
        <v>6200</v>
      </c>
      <c r="N229" s="300"/>
      <c r="O229" s="161"/>
      <c r="P229" s="161"/>
    </row>
    <row r="230" spans="1:16">
      <c r="A230" s="157">
        <v>229</v>
      </c>
      <c r="B230" s="158" t="s">
        <v>6881</v>
      </c>
      <c r="C230" s="158" t="s">
        <v>6882</v>
      </c>
      <c r="D230" s="158" t="s">
        <v>5601</v>
      </c>
      <c r="E230" s="159">
        <v>9493075877</v>
      </c>
      <c r="F230" s="160">
        <v>9493034286</v>
      </c>
      <c r="G230" s="159">
        <v>9493034285</v>
      </c>
      <c r="H230" s="158" t="s">
        <v>6883</v>
      </c>
      <c r="I230" s="158"/>
      <c r="J230" s="158"/>
      <c r="K230" s="158"/>
      <c r="L230" s="158"/>
      <c r="M230" s="161" t="s">
        <v>6243</v>
      </c>
      <c r="N230" s="161"/>
      <c r="O230" s="161"/>
      <c r="P230" s="161"/>
    </row>
    <row r="231" spans="1:16">
      <c r="A231" s="157">
        <v>230</v>
      </c>
      <c r="B231" s="158" t="s">
        <v>6884</v>
      </c>
      <c r="C231" s="158" t="s">
        <v>6885</v>
      </c>
      <c r="D231" s="158" t="s">
        <v>6060</v>
      </c>
      <c r="E231" s="159">
        <v>8639233442</v>
      </c>
      <c r="F231" s="160">
        <v>8332053821</v>
      </c>
      <c r="G231" s="159">
        <v>9491527035</v>
      </c>
      <c r="H231" s="158" t="s">
        <v>6886</v>
      </c>
      <c r="I231" s="158"/>
      <c r="J231" s="158"/>
      <c r="K231" s="158"/>
      <c r="L231" s="158"/>
      <c r="M231" s="161" t="s">
        <v>6343</v>
      </c>
      <c r="N231" s="161"/>
      <c r="O231" s="161"/>
      <c r="P231" s="161" t="s">
        <v>6887</v>
      </c>
    </row>
    <row r="232" spans="1:16">
      <c r="A232" s="157">
        <v>231</v>
      </c>
      <c r="B232" s="158" t="s">
        <v>6888</v>
      </c>
      <c r="C232" s="158" t="s">
        <v>6889</v>
      </c>
      <c r="D232" s="158"/>
      <c r="E232" s="159"/>
      <c r="F232" s="158"/>
      <c r="G232" s="159"/>
      <c r="H232" s="158"/>
      <c r="I232" s="158" t="s">
        <v>4591</v>
      </c>
      <c r="J232" s="158" t="s">
        <v>6890</v>
      </c>
      <c r="K232" s="158" t="s">
        <v>4579</v>
      </c>
      <c r="L232" s="158"/>
      <c r="M232" s="161" t="s">
        <v>6243</v>
      </c>
      <c r="N232" s="161"/>
      <c r="O232" s="161"/>
      <c r="P232" s="161"/>
    </row>
    <row r="233" spans="1:16">
      <c r="A233" s="157">
        <v>232</v>
      </c>
      <c r="B233" s="158" t="s">
        <v>6891</v>
      </c>
      <c r="C233" s="158" t="s">
        <v>6892</v>
      </c>
      <c r="D233" s="158" t="s">
        <v>908</v>
      </c>
      <c r="E233" s="159">
        <v>9704494703</v>
      </c>
      <c r="F233" s="158"/>
      <c r="G233" s="159">
        <v>9948424947</v>
      </c>
      <c r="H233" s="158" t="s">
        <v>6893</v>
      </c>
      <c r="I233" s="158"/>
      <c r="J233" s="158"/>
      <c r="K233" s="158"/>
      <c r="L233" s="158"/>
      <c r="M233" s="299" t="s">
        <v>6137</v>
      </c>
      <c r="N233" s="300"/>
      <c r="O233" s="161"/>
      <c r="P233" s="161" t="s">
        <v>6877</v>
      </c>
    </row>
    <row r="234" spans="1:16">
      <c r="A234" s="157">
        <v>233</v>
      </c>
      <c r="B234" s="158" t="s">
        <v>6894</v>
      </c>
      <c r="C234" s="158" t="s">
        <v>6895</v>
      </c>
      <c r="D234" s="158" t="s">
        <v>5601</v>
      </c>
      <c r="E234" s="159">
        <v>9515319287</v>
      </c>
      <c r="F234" s="160">
        <v>7093078147</v>
      </c>
      <c r="G234" s="159">
        <v>8985828135</v>
      </c>
      <c r="H234" s="158" t="s">
        <v>6896</v>
      </c>
      <c r="I234" s="158"/>
      <c r="J234" s="158"/>
      <c r="K234" s="158"/>
      <c r="L234" s="158" t="s">
        <v>6081</v>
      </c>
      <c r="M234" s="161" t="s">
        <v>6081</v>
      </c>
      <c r="N234" s="161"/>
      <c r="O234" s="161"/>
      <c r="P234" s="161"/>
    </row>
    <row r="235" spans="1:16">
      <c r="A235" s="157">
        <v>234</v>
      </c>
      <c r="B235" s="158" t="s">
        <v>6897</v>
      </c>
      <c r="C235" s="158" t="s">
        <v>6898</v>
      </c>
      <c r="D235" s="158" t="s">
        <v>5373</v>
      </c>
      <c r="E235" s="159">
        <v>8790391849</v>
      </c>
      <c r="F235" s="160">
        <v>9398502219</v>
      </c>
      <c r="G235" s="159">
        <v>8790923158</v>
      </c>
      <c r="H235" s="158" t="s">
        <v>6899</v>
      </c>
      <c r="I235" s="158" t="s">
        <v>4591</v>
      </c>
      <c r="J235" s="158" t="s">
        <v>2802</v>
      </c>
      <c r="K235" s="158" t="s">
        <v>4579</v>
      </c>
      <c r="L235" s="158"/>
      <c r="M235" s="299" t="s">
        <v>6726</v>
      </c>
      <c r="N235" s="300"/>
      <c r="O235" s="161"/>
      <c r="P235" s="161"/>
    </row>
    <row r="236" spans="1:16">
      <c r="A236" s="157">
        <v>235</v>
      </c>
      <c r="B236" s="158" t="s">
        <v>6900</v>
      </c>
      <c r="C236" s="158" t="s">
        <v>6901</v>
      </c>
      <c r="D236" s="158" t="s">
        <v>5373</v>
      </c>
      <c r="E236" s="159">
        <v>9949809891</v>
      </c>
      <c r="F236" s="158"/>
      <c r="G236" s="159">
        <v>9908596926</v>
      </c>
      <c r="H236" s="158"/>
      <c r="I236" s="158"/>
      <c r="J236" s="158"/>
      <c r="K236" s="158"/>
      <c r="L236" s="158"/>
      <c r="M236" s="299" t="s">
        <v>6818</v>
      </c>
      <c r="N236" s="300"/>
      <c r="O236" s="300"/>
      <c r="P236" s="161" t="s">
        <v>6831</v>
      </c>
    </row>
    <row r="237" spans="1:16">
      <c r="A237" s="157">
        <v>236</v>
      </c>
      <c r="B237" s="158" t="s">
        <v>6902</v>
      </c>
      <c r="C237" s="158" t="s">
        <v>6903</v>
      </c>
      <c r="D237" s="158" t="s">
        <v>5810</v>
      </c>
      <c r="E237" s="159">
        <v>9440502981</v>
      </c>
      <c r="F237" s="160">
        <v>7659819993</v>
      </c>
      <c r="G237" s="159">
        <v>9441877472</v>
      </c>
      <c r="H237" s="158"/>
      <c r="I237" s="158" t="s">
        <v>6904</v>
      </c>
      <c r="J237" s="158" t="s">
        <v>6905</v>
      </c>
      <c r="K237" s="158" t="s">
        <v>4579</v>
      </c>
      <c r="L237" s="158"/>
      <c r="M237" s="299" t="s">
        <v>6818</v>
      </c>
      <c r="N237" s="300"/>
      <c r="O237" s="300"/>
      <c r="P237" s="161"/>
    </row>
    <row r="238" spans="1:16">
      <c r="A238" s="157">
        <v>237</v>
      </c>
      <c r="B238" s="158" t="s">
        <v>6906</v>
      </c>
      <c r="C238" s="158" t="s">
        <v>6907</v>
      </c>
      <c r="D238" s="158" t="s">
        <v>6060</v>
      </c>
      <c r="E238" s="159">
        <v>8464824093</v>
      </c>
      <c r="F238" s="160">
        <v>8464824093</v>
      </c>
      <c r="G238" s="159">
        <v>9885088813</v>
      </c>
      <c r="H238" s="158" t="s">
        <v>6908</v>
      </c>
      <c r="I238" s="158" t="s">
        <v>4591</v>
      </c>
      <c r="J238" s="158" t="s">
        <v>6890</v>
      </c>
      <c r="K238" s="158" t="s">
        <v>4579</v>
      </c>
      <c r="L238" s="158"/>
      <c r="M238" s="299" t="s">
        <v>6818</v>
      </c>
      <c r="N238" s="300"/>
      <c r="O238" s="300"/>
      <c r="P238" s="161"/>
    </row>
    <row r="239" spans="1:16">
      <c r="A239" s="157">
        <v>238</v>
      </c>
      <c r="B239" s="158" t="s">
        <v>6909</v>
      </c>
      <c r="C239" s="158" t="s">
        <v>6910</v>
      </c>
      <c r="D239" s="158" t="s">
        <v>908</v>
      </c>
      <c r="E239" s="159">
        <v>7382292299</v>
      </c>
      <c r="F239" s="158"/>
      <c r="G239" s="159">
        <v>8885220099</v>
      </c>
      <c r="H239" s="158" t="s">
        <v>6911</v>
      </c>
      <c r="I239" s="158"/>
      <c r="J239" s="158"/>
      <c r="K239" s="158"/>
      <c r="L239" s="158"/>
      <c r="M239" s="299" t="s">
        <v>6200</v>
      </c>
      <c r="N239" s="300"/>
      <c r="O239" s="161"/>
      <c r="P239" s="161"/>
    </row>
    <row r="240" spans="1:16">
      <c r="A240" s="157">
        <v>239</v>
      </c>
      <c r="B240" s="158" t="s">
        <v>6912</v>
      </c>
      <c r="C240" s="158" t="s">
        <v>6913</v>
      </c>
      <c r="D240" s="158" t="s">
        <v>908</v>
      </c>
      <c r="E240" s="159">
        <v>7702762778</v>
      </c>
      <c r="F240" s="160">
        <v>9966397209</v>
      </c>
      <c r="G240" s="159">
        <v>9490604775</v>
      </c>
      <c r="H240" s="158" t="s">
        <v>6914</v>
      </c>
      <c r="I240" s="158"/>
      <c r="J240" s="158"/>
      <c r="K240" s="158"/>
      <c r="L240" s="158"/>
      <c r="M240" s="299" t="s">
        <v>6200</v>
      </c>
      <c r="N240" s="300"/>
      <c r="O240" s="161"/>
      <c r="P240" s="161" t="s">
        <v>6915</v>
      </c>
    </row>
    <row r="241" spans="1:16">
      <c r="A241" s="157">
        <v>240</v>
      </c>
      <c r="B241" s="158" t="s">
        <v>6916</v>
      </c>
      <c r="C241" s="158" t="s">
        <v>6917</v>
      </c>
      <c r="D241" s="158" t="s">
        <v>5810</v>
      </c>
      <c r="E241" s="159">
        <v>8500843469</v>
      </c>
      <c r="F241" s="160">
        <v>8247481231</v>
      </c>
      <c r="G241" s="159"/>
      <c r="H241" s="158" t="s">
        <v>6918</v>
      </c>
      <c r="I241" s="158" t="s">
        <v>6919</v>
      </c>
      <c r="J241" s="158" t="s">
        <v>2802</v>
      </c>
      <c r="K241" s="158" t="s">
        <v>4579</v>
      </c>
      <c r="L241" s="158"/>
      <c r="M241" s="299" t="s">
        <v>6200</v>
      </c>
      <c r="N241" s="300"/>
      <c r="O241" s="161"/>
      <c r="P241" s="161"/>
    </row>
    <row r="242" spans="1:16">
      <c r="A242" s="157">
        <v>241</v>
      </c>
      <c r="B242" s="158" t="s">
        <v>6920</v>
      </c>
      <c r="C242" s="158" t="s">
        <v>6921</v>
      </c>
      <c r="D242" s="158" t="s">
        <v>6115</v>
      </c>
      <c r="E242" s="159">
        <v>7095714515</v>
      </c>
      <c r="F242" s="160">
        <v>8555940198</v>
      </c>
      <c r="G242" s="159">
        <v>9490312151</v>
      </c>
      <c r="H242" s="158" t="s">
        <v>6922</v>
      </c>
      <c r="I242" s="158"/>
      <c r="J242" s="158"/>
      <c r="K242" s="158"/>
      <c r="L242" s="158"/>
      <c r="M242" s="299" t="s">
        <v>6923</v>
      </c>
      <c r="N242" s="300"/>
      <c r="O242" s="161"/>
      <c r="P242" s="161" t="s">
        <v>6887</v>
      </c>
    </row>
    <row r="243" spans="1:16">
      <c r="A243" s="157">
        <v>242</v>
      </c>
      <c r="B243" s="158" t="s">
        <v>6924</v>
      </c>
      <c r="C243" s="158" t="s">
        <v>6925</v>
      </c>
      <c r="D243" s="158" t="s">
        <v>5601</v>
      </c>
      <c r="E243" s="159">
        <v>9618080624</v>
      </c>
      <c r="F243" s="160">
        <v>8639935040</v>
      </c>
      <c r="G243" s="159">
        <v>9642471522</v>
      </c>
      <c r="H243" s="158" t="s">
        <v>6926</v>
      </c>
      <c r="I243" s="158"/>
      <c r="J243" s="158"/>
      <c r="K243" s="158"/>
      <c r="L243" s="158"/>
      <c r="M243" s="299" t="s">
        <v>6200</v>
      </c>
      <c r="N243" s="300"/>
      <c r="O243" s="161"/>
      <c r="P243" s="161" t="s">
        <v>6927</v>
      </c>
    </row>
    <row r="244" spans="1:16">
      <c r="A244" s="157">
        <v>243</v>
      </c>
      <c r="B244" s="158" t="s">
        <v>6928</v>
      </c>
      <c r="C244" s="158" t="s">
        <v>6929</v>
      </c>
      <c r="D244" s="158"/>
      <c r="E244" s="159"/>
      <c r="F244" s="158"/>
      <c r="G244" s="159"/>
      <c r="H244" s="158"/>
      <c r="I244" s="158" t="s">
        <v>6930</v>
      </c>
      <c r="J244" s="158" t="s">
        <v>6931</v>
      </c>
      <c r="K244" s="158" t="s">
        <v>2803</v>
      </c>
      <c r="L244" s="158"/>
      <c r="M244" s="299" t="s">
        <v>6313</v>
      </c>
      <c r="N244" s="300"/>
      <c r="O244" s="161"/>
      <c r="P244" s="161"/>
    </row>
    <row r="245" spans="1:16">
      <c r="A245" s="157">
        <v>244</v>
      </c>
      <c r="B245" s="158" t="s">
        <v>6932</v>
      </c>
      <c r="C245" s="158" t="s">
        <v>6933</v>
      </c>
      <c r="D245" s="158" t="s">
        <v>908</v>
      </c>
      <c r="E245" s="159">
        <v>8522993861</v>
      </c>
      <c r="F245" s="160">
        <v>9951772609</v>
      </c>
      <c r="G245" s="159"/>
      <c r="H245" s="158" t="s">
        <v>6934</v>
      </c>
      <c r="I245" s="158"/>
      <c r="J245" s="158"/>
      <c r="K245" s="158"/>
      <c r="L245" s="158"/>
      <c r="M245" s="299" t="s">
        <v>6200</v>
      </c>
      <c r="N245" s="300"/>
      <c r="O245" s="161"/>
      <c r="P245" s="161" t="s">
        <v>6935</v>
      </c>
    </row>
    <row r="246" spans="1:16">
      <c r="A246" s="157">
        <v>245</v>
      </c>
      <c r="B246" s="158" t="s">
        <v>6936</v>
      </c>
      <c r="C246" s="158" t="s">
        <v>6937</v>
      </c>
      <c r="D246" s="158" t="s">
        <v>5601</v>
      </c>
      <c r="E246" s="159">
        <v>6300206888</v>
      </c>
      <c r="F246" s="160">
        <v>9848021145</v>
      </c>
      <c r="G246" s="159">
        <v>9441833655</v>
      </c>
      <c r="H246" s="158" t="s">
        <v>6938</v>
      </c>
      <c r="I246" s="158" t="s">
        <v>6930</v>
      </c>
      <c r="J246" s="158" t="s">
        <v>6931</v>
      </c>
      <c r="K246" s="158" t="s">
        <v>2803</v>
      </c>
      <c r="L246" s="158" t="s">
        <v>6071</v>
      </c>
      <c r="M246" s="161" t="s">
        <v>6071</v>
      </c>
      <c r="N246" s="161"/>
      <c r="O246" s="161"/>
      <c r="P246" s="161"/>
    </row>
    <row r="247" spans="1:16">
      <c r="A247" s="157">
        <v>246</v>
      </c>
      <c r="B247" s="158" t="s">
        <v>6939</v>
      </c>
      <c r="C247" s="158" t="s">
        <v>6940</v>
      </c>
      <c r="D247" s="158"/>
      <c r="E247" s="159"/>
      <c r="F247" s="158"/>
      <c r="G247" s="159"/>
      <c r="H247" s="158"/>
      <c r="I247" s="158"/>
      <c r="J247" s="158"/>
      <c r="K247" s="158"/>
      <c r="L247" s="158"/>
      <c r="M247" s="299" t="s">
        <v>6313</v>
      </c>
      <c r="N247" s="300"/>
      <c r="O247" s="161"/>
      <c r="P247" s="161"/>
    </row>
    <row r="248" spans="1:16">
      <c r="A248" s="157">
        <v>247</v>
      </c>
      <c r="B248" s="158" t="s">
        <v>6941</v>
      </c>
      <c r="C248" s="158" t="s">
        <v>6942</v>
      </c>
      <c r="D248" s="158" t="s">
        <v>6115</v>
      </c>
      <c r="E248" s="159">
        <v>9989848878</v>
      </c>
      <c r="F248" s="158"/>
      <c r="G248" s="159"/>
      <c r="H248" s="158" t="s">
        <v>6943</v>
      </c>
      <c r="I248" s="158"/>
      <c r="J248" s="158"/>
      <c r="K248" s="158"/>
      <c r="L248" s="158"/>
      <c r="M248" s="299" t="s">
        <v>6818</v>
      </c>
      <c r="N248" s="300"/>
      <c r="O248" s="300"/>
      <c r="P248" s="161"/>
    </row>
    <row r="249" spans="1:16">
      <c r="A249" s="157">
        <v>248</v>
      </c>
      <c r="B249" s="158" t="s">
        <v>6944</v>
      </c>
      <c r="C249" s="158" t="s">
        <v>6945</v>
      </c>
      <c r="D249" s="158"/>
      <c r="E249" s="159"/>
      <c r="F249" s="158"/>
      <c r="G249" s="159"/>
      <c r="H249" s="158"/>
      <c r="I249" s="158" t="s">
        <v>6946</v>
      </c>
      <c r="J249" s="158" t="s">
        <v>6947</v>
      </c>
      <c r="K249" s="158" t="s">
        <v>2803</v>
      </c>
      <c r="L249" s="158"/>
      <c r="M249" s="299" t="s">
        <v>6313</v>
      </c>
      <c r="N249" s="300"/>
      <c r="O249" s="161"/>
      <c r="P249" s="161"/>
    </row>
    <row r="250" spans="1:16">
      <c r="A250" s="157">
        <v>249</v>
      </c>
      <c r="B250" s="158" t="s">
        <v>6948</v>
      </c>
      <c r="C250" s="158" t="s">
        <v>6949</v>
      </c>
      <c r="D250" s="158" t="s">
        <v>6115</v>
      </c>
      <c r="E250" s="159">
        <v>7730900363</v>
      </c>
      <c r="F250" s="158"/>
      <c r="G250" s="159">
        <v>9848520363</v>
      </c>
      <c r="H250" s="158" t="s">
        <v>6950</v>
      </c>
      <c r="I250" s="158"/>
      <c r="J250" s="158"/>
      <c r="K250" s="158"/>
      <c r="L250" s="158"/>
      <c r="M250" s="161" t="s">
        <v>6313</v>
      </c>
      <c r="N250" s="161" t="s">
        <v>6951</v>
      </c>
      <c r="O250" s="161" t="s">
        <v>6952</v>
      </c>
      <c r="P250" s="161"/>
    </row>
    <row r="251" spans="1:16">
      <c r="A251" s="157">
        <v>250</v>
      </c>
      <c r="B251" s="158" t="s">
        <v>6953</v>
      </c>
      <c r="C251" s="158" t="s">
        <v>6954</v>
      </c>
      <c r="D251" s="158"/>
      <c r="E251" s="159"/>
      <c r="F251" s="158"/>
      <c r="G251" s="159"/>
      <c r="H251" s="158"/>
      <c r="I251" s="158"/>
      <c r="J251" s="158"/>
      <c r="K251" s="158"/>
      <c r="L251" s="158"/>
      <c r="M251" s="299" t="s">
        <v>6313</v>
      </c>
      <c r="N251" s="300"/>
      <c r="O251" s="161"/>
      <c r="P251" s="161"/>
    </row>
    <row r="252" spans="1:16">
      <c r="A252" s="157">
        <v>251</v>
      </c>
      <c r="B252" s="158" t="s">
        <v>6955</v>
      </c>
      <c r="C252" s="158" t="s">
        <v>6956</v>
      </c>
      <c r="D252" s="158" t="s">
        <v>6060</v>
      </c>
      <c r="E252" s="159">
        <v>7675971484</v>
      </c>
      <c r="F252" s="158"/>
      <c r="G252" s="159">
        <v>9949320199</v>
      </c>
      <c r="H252" s="158" t="s">
        <v>6957</v>
      </c>
      <c r="I252" s="158"/>
      <c r="J252" s="158"/>
      <c r="K252" s="158"/>
      <c r="L252" s="158"/>
      <c r="M252" s="299" t="s">
        <v>6137</v>
      </c>
      <c r="N252" s="300"/>
      <c r="O252" s="161"/>
      <c r="P252" s="161"/>
    </row>
    <row r="253" spans="1:16">
      <c r="A253" s="157">
        <v>252</v>
      </c>
      <c r="B253" s="158" t="s">
        <v>6958</v>
      </c>
      <c r="C253" s="158" t="s">
        <v>6959</v>
      </c>
      <c r="D253" s="158" t="s">
        <v>5810</v>
      </c>
      <c r="E253" s="159">
        <v>9666674061</v>
      </c>
      <c r="F253" s="160">
        <v>9666674062</v>
      </c>
      <c r="G253" s="159">
        <v>9010587678</v>
      </c>
      <c r="H253" s="158" t="s">
        <v>6960</v>
      </c>
      <c r="I253" s="158"/>
      <c r="J253" s="158"/>
      <c r="K253" s="158"/>
      <c r="L253" s="158"/>
      <c r="M253" s="299" t="s">
        <v>6281</v>
      </c>
      <c r="N253" s="300"/>
      <c r="O253" s="161" t="s">
        <v>6961</v>
      </c>
      <c r="P253" s="161"/>
    </row>
    <row r="254" spans="1:16">
      <c r="A254" s="157">
        <v>253</v>
      </c>
      <c r="B254" s="158" t="s">
        <v>6962</v>
      </c>
      <c r="C254" s="158" t="s">
        <v>6963</v>
      </c>
      <c r="D254" s="158" t="s">
        <v>5810</v>
      </c>
      <c r="E254" s="159">
        <v>9490612648</v>
      </c>
      <c r="F254" s="160">
        <v>9490612648</v>
      </c>
      <c r="G254" s="159">
        <v>9440060248</v>
      </c>
      <c r="H254" s="158" t="s">
        <v>6964</v>
      </c>
      <c r="I254" s="158"/>
      <c r="J254" s="158"/>
      <c r="K254" s="158"/>
      <c r="L254" s="158"/>
      <c r="M254" s="299" t="s">
        <v>6200</v>
      </c>
      <c r="N254" s="300"/>
      <c r="O254" s="161"/>
      <c r="P254" s="161"/>
    </row>
    <row r="255" spans="1:16">
      <c r="A255" s="157">
        <v>254</v>
      </c>
      <c r="B255" s="158" t="s">
        <v>6965</v>
      </c>
      <c r="C255" s="158" t="s">
        <v>6966</v>
      </c>
      <c r="D255" s="158" t="s">
        <v>5601</v>
      </c>
      <c r="E255" s="159">
        <v>8919861253</v>
      </c>
      <c r="F255" s="158"/>
      <c r="G255" s="159"/>
      <c r="H255" s="158" t="s">
        <v>6967</v>
      </c>
      <c r="I255" s="158"/>
      <c r="J255" s="158"/>
      <c r="K255" s="158"/>
      <c r="L255" s="158"/>
      <c r="M255" s="299" t="s">
        <v>6313</v>
      </c>
      <c r="N255" s="300"/>
      <c r="O255" s="161"/>
      <c r="P255" s="161"/>
    </row>
    <row r="256" spans="1:16">
      <c r="A256" s="157">
        <v>255</v>
      </c>
      <c r="B256" s="158" t="s">
        <v>6968</v>
      </c>
      <c r="C256" s="158" t="s">
        <v>6969</v>
      </c>
      <c r="D256" s="158"/>
      <c r="E256" s="159"/>
      <c r="F256" s="158"/>
      <c r="G256" s="159"/>
      <c r="H256" s="158"/>
      <c r="I256" s="158"/>
      <c r="J256" s="158"/>
      <c r="K256" s="158"/>
      <c r="L256" s="158"/>
      <c r="M256" s="299" t="s">
        <v>6313</v>
      </c>
      <c r="N256" s="300"/>
      <c r="O256" s="161"/>
      <c r="P256" s="161"/>
    </row>
    <row r="257" spans="1:16">
      <c r="A257" s="157">
        <v>256</v>
      </c>
      <c r="B257" s="158" t="s">
        <v>6970</v>
      </c>
      <c r="C257" s="158" t="s">
        <v>6971</v>
      </c>
      <c r="D257" s="158" t="s">
        <v>6115</v>
      </c>
      <c r="E257" s="159">
        <v>9032566628</v>
      </c>
      <c r="F257" s="160">
        <v>9247308333</v>
      </c>
      <c r="G257" s="159">
        <v>9032566628</v>
      </c>
      <c r="H257" s="158" t="s">
        <v>6972</v>
      </c>
      <c r="I257" s="158"/>
      <c r="J257" s="158"/>
      <c r="K257" s="158"/>
      <c r="L257" s="158"/>
      <c r="M257" s="299" t="s">
        <v>6313</v>
      </c>
      <c r="N257" s="300"/>
      <c r="O257" s="161"/>
      <c r="P257" s="161"/>
    </row>
    <row r="258" spans="1:16">
      <c r="A258" s="157">
        <v>257</v>
      </c>
      <c r="B258" s="158" t="s">
        <v>6973</v>
      </c>
      <c r="C258" s="158" t="s">
        <v>6974</v>
      </c>
      <c r="D258" s="158" t="s">
        <v>6060</v>
      </c>
      <c r="E258" s="159">
        <v>8185984598</v>
      </c>
      <c r="F258" s="160">
        <v>8185984598</v>
      </c>
      <c r="G258" s="159">
        <v>8919024096</v>
      </c>
      <c r="H258" s="158" t="s">
        <v>6975</v>
      </c>
      <c r="I258" s="158"/>
      <c r="J258" s="158"/>
      <c r="K258" s="158"/>
      <c r="L258" s="158"/>
      <c r="M258" s="299" t="s">
        <v>6818</v>
      </c>
      <c r="N258" s="300"/>
      <c r="O258" s="300"/>
      <c r="P258" s="161"/>
    </row>
    <row r="259" spans="1:16">
      <c r="A259" s="157">
        <v>258</v>
      </c>
      <c r="B259" s="158" t="s">
        <v>6976</v>
      </c>
      <c r="C259" s="158" t="s">
        <v>6977</v>
      </c>
      <c r="D259" s="158" t="s">
        <v>5601</v>
      </c>
      <c r="E259" s="159">
        <v>7893103746</v>
      </c>
      <c r="F259" s="160">
        <v>8639493733</v>
      </c>
      <c r="G259" s="159">
        <v>7799276236</v>
      </c>
      <c r="H259" s="158" t="s">
        <v>6978</v>
      </c>
      <c r="I259" s="158" t="s">
        <v>4496</v>
      </c>
      <c r="J259" s="158" t="s">
        <v>4217</v>
      </c>
      <c r="K259" s="158" t="s">
        <v>2803</v>
      </c>
      <c r="L259" s="158" t="s">
        <v>6081</v>
      </c>
      <c r="M259" s="161" t="s">
        <v>6081</v>
      </c>
      <c r="N259" s="161"/>
      <c r="O259" s="161"/>
      <c r="P259" s="161"/>
    </row>
    <row r="260" spans="1:16">
      <c r="A260" s="157">
        <v>259</v>
      </c>
      <c r="B260" s="158" t="s">
        <v>6979</v>
      </c>
      <c r="C260" s="158" t="s">
        <v>6980</v>
      </c>
      <c r="D260" s="158" t="s">
        <v>5373</v>
      </c>
      <c r="E260" s="159">
        <v>8328069228</v>
      </c>
      <c r="F260" s="160">
        <v>7093424999</v>
      </c>
      <c r="G260" s="159"/>
      <c r="H260" s="158" t="s">
        <v>6981</v>
      </c>
      <c r="I260" s="158"/>
      <c r="J260" s="158"/>
      <c r="K260" s="158"/>
      <c r="L260" s="158" t="s">
        <v>6081</v>
      </c>
      <c r="M260" s="161" t="s">
        <v>6081</v>
      </c>
      <c r="N260" s="161"/>
      <c r="O260" s="161"/>
      <c r="P260" s="161"/>
    </row>
    <row r="261" spans="1:16">
      <c r="A261" s="157">
        <v>260</v>
      </c>
      <c r="B261" s="158" t="s">
        <v>6982</v>
      </c>
      <c r="C261" s="158" t="s">
        <v>6983</v>
      </c>
      <c r="D261" s="158" t="s">
        <v>5601</v>
      </c>
      <c r="E261" s="159">
        <v>9912090125</v>
      </c>
      <c r="F261" s="160">
        <v>9553136677</v>
      </c>
      <c r="G261" s="159">
        <v>9849673344</v>
      </c>
      <c r="H261" s="158" t="s">
        <v>6984</v>
      </c>
      <c r="I261" s="158"/>
      <c r="J261" s="158"/>
      <c r="K261" s="158"/>
      <c r="L261" s="158"/>
      <c r="M261" s="299" t="s">
        <v>6200</v>
      </c>
      <c r="N261" s="300"/>
      <c r="O261" s="161"/>
      <c r="P261" s="161"/>
    </row>
    <row r="262" spans="1:16">
      <c r="A262" s="157">
        <v>261</v>
      </c>
      <c r="B262" s="158" t="s">
        <v>6985</v>
      </c>
      <c r="C262" s="158" t="s">
        <v>6986</v>
      </c>
      <c r="D262" s="158" t="s">
        <v>5810</v>
      </c>
      <c r="E262" s="159">
        <v>9966014140</v>
      </c>
      <c r="F262" s="158"/>
      <c r="G262" s="159"/>
      <c r="H262" s="158" t="s">
        <v>6987</v>
      </c>
      <c r="I262" s="158" t="s">
        <v>6988</v>
      </c>
      <c r="J262" s="158" t="s">
        <v>6989</v>
      </c>
      <c r="K262" s="158" t="s">
        <v>2803</v>
      </c>
      <c r="L262" s="158"/>
      <c r="M262" s="161" t="s">
        <v>6254</v>
      </c>
      <c r="N262" s="161"/>
      <c r="O262" s="161"/>
      <c r="P262" s="161"/>
    </row>
    <row r="263" spans="1:16">
      <c r="A263" s="157">
        <v>262</v>
      </c>
      <c r="B263" s="158" t="s">
        <v>6990</v>
      </c>
      <c r="C263" s="158" t="s">
        <v>6991</v>
      </c>
      <c r="D263" s="158" t="s">
        <v>6115</v>
      </c>
      <c r="E263" s="159">
        <v>8096181128</v>
      </c>
      <c r="F263" s="160">
        <v>9573086863</v>
      </c>
      <c r="G263" s="159">
        <v>986629334</v>
      </c>
      <c r="H263" s="158" t="s">
        <v>6992</v>
      </c>
      <c r="I263" s="158"/>
      <c r="J263" s="158"/>
      <c r="K263" s="158"/>
      <c r="L263" s="158"/>
      <c r="M263" s="161" t="s">
        <v>6818</v>
      </c>
      <c r="N263" s="299" t="s">
        <v>6993</v>
      </c>
      <c r="O263" s="300"/>
      <c r="P263" s="300"/>
    </row>
    <row r="264" spans="1:16">
      <c r="A264" s="157">
        <v>263</v>
      </c>
      <c r="B264" s="158" t="s">
        <v>6994</v>
      </c>
      <c r="C264" s="158" t="s">
        <v>6995</v>
      </c>
      <c r="D264" s="158" t="s">
        <v>5601</v>
      </c>
      <c r="E264" s="159">
        <v>9493172483</v>
      </c>
      <c r="F264" s="160">
        <v>9491272483</v>
      </c>
      <c r="G264" s="159">
        <v>9866172483</v>
      </c>
      <c r="H264" s="158" t="s">
        <v>6996</v>
      </c>
      <c r="I264" s="158"/>
      <c r="J264" s="158"/>
      <c r="K264" s="158"/>
      <c r="L264" s="158"/>
      <c r="M264" s="299" t="s">
        <v>6200</v>
      </c>
      <c r="N264" s="300"/>
      <c r="O264" s="161"/>
      <c r="P264" s="161"/>
    </row>
    <row r="265" spans="1:16">
      <c r="A265" s="157">
        <v>264</v>
      </c>
      <c r="B265" s="158" t="s">
        <v>6997</v>
      </c>
      <c r="C265" s="158" t="s">
        <v>6998</v>
      </c>
      <c r="D265" s="158" t="s">
        <v>5373</v>
      </c>
      <c r="E265" s="159">
        <v>9666726061</v>
      </c>
      <c r="F265" s="160">
        <v>9492107350</v>
      </c>
      <c r="G265" s="159"/>
      <c r="H265" s="158" t="s">
        <v>6999</v>
      </c>
      <c r="I265" s="158"/>
      <c r="J265" s="158"/>
      <c r="K265" s="158"/>
      <c r="L265" s="158"/>
      <c r="M265" s="299" t="s">
        <v>6770</v>
      </c>
      <c r="N265" s="300"/>
      <c r="O265" s="161"/>
      <c r="P265" s="161"/>
    </row>
    <row r="266" spans="1:16">
      <c r="A266" s="157">
        <v>265</v>
      </c>
      <c r="B266" s="158" t="s">
        <v>7000</v>
      </c>
      <c r="C266" s="158" t="s">
        <v>7001</v>
      </c>
      <c r="D266" s="158"/>
      <c r="E266" s="159"/>
      <c r="F266" s="158"/>
      <c r="G266" s="159"/>
      <c r="H266" s="158"/>
      <c r="I266" s="158"/>
      <c r="J266" s="158"/>
      <c r="K266" s="158"/>
      <c r="L266" s="158"/>
      <c r="M266" s="299" t="s">
        <v>6313</v>
      </c>
      <c r="N266" s="300"/>
      <c r="O266" s="161"/>
      <c r="P266" s="161"/>
    </row>
    <row r="267" spans="1:16">
      <c r="A267" s="157">
        <v>266</v>
      </c>
      <c r="B267" s="158" t="s">
        <v>7002</v>
      </c>
      <c r="C267" s="158" t="s">
        <v>7003</v>
      </c>
      <c r="D267" s="158"/>
      <c r="E267" s="159"/>
      <c r="F267" s="158"/>
      <c r="G267" s="159"/>
      <c r="H267" s="158"/>
      <c r="I267" s="158"/>
      <c r="J267" s="158"/>
      <c r="K267" s="158"/>
      <c r="L267" s="158"/>
      <c r="M267" s="299" t="s">
        <v>6313</v>
      </c>
      <c r="N267" s="300"/>
      <c r="O267" s="161"/>
      <c r="P267" s="161"/>
    </row>
    <row r="268" spans="1:16">
      <c r="A268" s="157">
        <v>267</v>
      </c>
      <c r="B268" s="158" t="s">
        <v>7004</v>
      </c>
      <c r="C268" s="158" t="s">
        <v>7005</v>
      </c>
      <c r="D268" s="158" t="s">
        <v>6060</v>
      </c>
      <c r="E268" s="159">
        <v>7997854515</v>
      </c>
      <c r="F268" s="158"/>
      <c r="G268" s="159">
        <v>9848608079</v>
      </c>
      <c r="H268" s="158" t="s">
        <v>7006</v>
      </c>
      <c r="I268" s="158"/>
      <c r="J268" s="158" t="s">
        <v>7007</v>
      </c>
      <c r="K268" s="158"/>
      <c r="L268" s="158"/>
      <c r="M268" s="161" t="s">
        <v>6850</v>
      </c>
      <c r="N268" s="161"/>
      <c r="O268" s="161"/>
      <c r="P268" s="161"/>
    </row>
    <row r="269" spans="1:16">
      <c r="A269" s="157">
        <v>268</v>
      </c>
      <c r="B269" s="158" t="s">
        <v>7008</v>
      </c>
      <c r="C269" s="158" t="s">
        <v>7009</v>
      </c>
      <c r="D269" s="158"/>
      <c r="E269" s="159"/>
      <c r="F269" s="158"/>
      <c r="G269" s="159"/>
      <c r="H269" s="158"/>
      <c r="I269" s="158"/>
      <c r="J269" s="158"/>
      <c r="K269" s="158"/>
      <c r="L269" s="158"/>
      <c r="M269" s="299" t="s">
        <v>6313</v>
      </c>
      <c r="N269" s="300"/>
      <c r="O269" s="161"/>
      <c r="P269" s="161" t="s">
        <v>7010</v>
      </c>
    </row>
    <row r="270" spans="1:16">
      <c r="A270" s="157">
        <v>269</v>
      </c>
      <c r="B270" s="158" t="s">
        <v>7011</v>
      </c>
      <c r="C270" s="158" t="s">
        <v>7012</v>
      </c>
      <c r="D270" s="158" t="s">
        <v>5601</v>
      </c>
      <c r="E270" s="159">
        <v>9494451081</v>
      </c>
      <c r="F270" s="158"/>
      <c r="G270" s="159">
        <v>8919651590</v>
      </c>
      <c r="H270" s="158" t="s">
        <v>7013</v>
      </c>
      <c r="I270" s="158"/>
      <c r="J270" s="158"/>
      <c r="K270" s="158"/>
      <c r="L270" s="158"/>
      <c r="M270" s="161" t="s">
        <v>6850</v>
      </c>
      <c r="N270" s="161"/>
      <c r="O270" s="161"/>
      <c r="P270" s="161"/>
    </row>
    <row r="271" spans="1:16">
      <c r="A271" s="157">
        <v>270</v>
      </c>
      <c r="B271" s="158" t="s">
        <v>7014</v>
      </c>
      <c r="C271" s="158" t="s">
        <v>7015</v>
      </c>
      <c r="D271" s="158" t="s">
        <v>5601</v>
      </c>
      <c r="E271" s="159">
        <v>7659086161</v>
      </c>
      <c r="F271" s="158"/>
      <c r="G271" s="159">
        <v>9247707772</v>
      </c>
      <c r="H271" s="158" t="s">
        <v>7016</v>
      </c>
      <c r="I271" s="158"/>
      <c r="J271" s="158"/>
      <c r="K271" s="158"/>
      <c r="L271" s="158"/>
      <c r="M271" s="299" t="s">
        <v>6200</v>
      </c>
      <c r="N271" s="300"/>
      <c r="O271" s="161"/>
      <c r="P271" s="161"/>
    </row>
    <row r="272" spans="1:16">
      <c r="A272" s="157">
        <v>271</v>
      </c>
      <c r="B272" s="158" t="s">
        <v>7017</v>
      </c>
      <c r="C272" s="158" t="s">
        <v>7018</v>
      </c>
      <c r="D272" s="158" t="s">
        <v>5810</v>
      </c>
      <c r="E272" s="159">
        <v>9949570662</v>
      </c>
      <c r="F272" s="160">
        <v>8247703195</v>
      </c>
      <c r="G272" s="159">
        <v>9885992429</v>
      </c>
      <c r="H272" s="158" t="s">
        <v>7019</v>
      </c>
      <c r="I272" s="158"/>
      <c r="J272" s="158"/>
      <c r="K272" s="158"/>
      <c r="L272" s="158" t="s">
        <v>6057</v>
      </c>
      <c r="M272" s="161" t="s">
        <v>6057</v>
      </c>
      <c r="N272" s="161"/>
      <c r="O272" s="161"/>
      <c r="P272" s="161"/>
    </row>
    <row r="273" spans="1:19">
      <c r="A273" s="157">
        <v>272</v>
      </c>
      <c r="B273" s="158" t="s">
        <v>7020</v>
      </c>
      <c r="C273" s="158" t="s">
        <v>7021</v>
      </c>
      <c r="D273" s="158"/>
      <c r="E273" s="159"/>
      <c r="F273" s="158"/>
      <c r="G273" s="159"/>
      <c r="H273" s="158"/>
      <c r="I273" s="158"/>
      <c r="J273" s="158"/>
      <c r="K273" s="158"/>
      <c r="L273" s="158"/>
      <c r="M273" s="299" t="s">
        <v>6313</v>
      </c>
      <c r="N273" s="300"/>
      <c r="O273" s="161"/>
      <c r="P273" s="161"/>
    </row>
    <row r="274" spans="1:19">
      <c r="A274" s="157">
        <v>273</v>
      </c>
      <c r="B274" s="158" t="s">
        <v>7022</v>
      </c>
      <c r="C274" s="158" t="s">
        <v>7023</v>
      </c>
      <c r="D274" s="158" t="s">
        <v>5601</v>
      </c>
      <c r="E274" s="159">
        <v>9502789649</v>
      </c>
      <c r="F274" s="158"/>
      <c r="G274" s="159">
        <v>9985424949</v>
      </c>
      <c r="H274" s="158" t="s">
        <v>7024</v>
      </c>
      <c r="I274" s="158"/>
      <c r="J274" s="158"/>
      <c r="K274" s="158"/>
      <c r="L274" s="158" t="s">
        <v>6081</v>
      </c>
      <c r="M274" s="161" t="s">
        <v>6081</v>
      </c>
      <c r="N274" s="161" t="s">
        <v>7025</v>
      </c>
      <c r="O274" s="161" t="s">
        <v>2906</v>
      </c>
      <c r="P274" s="161"/>
    </row>
    <row r="275" spans="1:19">
      <c r="A275" s="157">
        <v>274</v>
      </c>
      <c r="B275" s="158" t="s">
        <v>7026</v>
      </c>
      <c r="C275" s="158" t="s">
        <v>7027</v>
      </c>
      <c r="D275" s="158" t="s">
        <v>6060</v>
      </c>
      <c r="E275" s="159">
        <v>7780507359</v>
      </c>
      <c r="F275" s="160">
        <v>8500680787</v>
      </c>
      <c r="G275" s="159">
        <v>9490243933</v>
      </c>
      <c r="H275" s="158" t="s">
        <v>7028</v>
      </c>
      <c r="I275" s="158" t="s">
        <v>4299</v>
      </c>
      <c r="J275" s="158" t="s">
        <v>7029</v>
      </c>
      <c r="K275" s="158" t="s">
        <v>2803</v>
      </c>
      <c r="L275" s="158"/>
      <c r="M275" s="299" t="s">
        <v>6137</v>
      </c>
      <c r="N275" s="300"/>
      <c r="O275" s="161"/>
      <c r="P275" s="161"/>
    </row>
    <row r="276" spans="1:19">
      <c r="A276" s="157">
        <v>275</v>
      </c>
      <c r="B276" s="158" t="s">
        <v>7030</v>
      </c>
      <c r="C276" s="158" t="s">
        <v>7031</v>
      </c>
      <c r="D276" s="158" t="s">
        <v>6115</v>
      </c>
      <c r="E276" s="159">
        <v>9700885213</v>
      </c>
      <c r="F276" s="158"/>
      <c r="G276" s="159">
        <v>9866839670</v>
      </c>
      <c r="H276" s="158" t="s">
        <v>7032</v>
      </c>
      <c r="M276" s="161"/>
      <c r="N276" s="161" t="s">
        <v>7033</v>
      </c>
      <c r="O276" s="158" t="s">
        <v>2768</v>
      </c>
      <c r="P276" s="158" t="s">
        <v>7034</v>
      </c>
      <c r="Q276" s="158"/>
      <c r="R276" s="158"/>
      <c r="S276" s="19" t="s">
        <v>3991</v>
      </c>
    </row>
    <row r="277" spans="1:19">
      <c r="A277" s="157">
        <v>276</v>
      </c>
      <c r="B277" s="158" t="s">
        <v>7035</v>
      </c>
      <c r="C277" s="158" t="s">
        <v>7036</v>
      </c>
      <c r="D277" s="158" t="s">
        <v>6115</v>
      </c>
      <c r="E277" s="159">
        <v>9949420133</v>
      </c>
      <c r="F277" s="158"/>
      <c r="G277" s="159">
        <v>9848156250</v>
      </c>
      <c r="H277" s="158" t="s">
        <v>7037</v>
      </c>
      <c r="I277" s="158"/>
      <c r="J277" s="158"/>
      <c r="K277" s="158"/>
      <c r="L277" s="158"/>
      <c r="M277" s="299" t="s">
        <v>6770</v>
      </c>
      <c r="N277" s="300"/>
      <c r="O277" s="161"/>
      <c r="P277" s="161"/>
    </row>
    <row r="278" spans="1:19">
      <c r="A278" s="157">
        <v>277</v>
      </c>
      <c r="B278" s="158" t="s">
        <v>7038</v>
      </c>
      <c r="C278" s="158" t="s">
        <v>7039</v>
      </c>
      <c r="D278" s="158"/>
      <c r="E278" s="159">
        <v>8977574394</v>
      </c>
      <c r="F278" s="160">
        <v>9052450259</v>
      </c>
      <c r="G278" s="159">
        <v>9951706899</v>
      </c>
      <c r="H278" s="158" t="s">
        <v>7040</v>
      </c>
      <c r="I278" s="158" t="s">
        <v>4496</v>
      </c>
      <c r="J278" s="158" t="s">
        <v>2802</v>
      </c>
      <c r="K278" s="158" t="s">
        <v>2803</v>
      </c>
      <c r="L278" s="158"/>
      <c r="M278" s="299" t="s">
        <v>7041</v>
      </c>
      <c r="N278" s="300"/>
      <c r="O278" s="300"/>
      <c r="P278" s="161"/>
    </row>
    <row r="279" spans="1:19">
      <c r="A279" s="157">
        <v>278</v>
      </c>
      <c r="B279" s="158" t="s">
        <v>7042</v>
      </c>
      <c r="C279" s="158" t="s">
        <v>7043</v>
      </c>
      <c r="D279" s="158" t="s">
        <v>5373</v>
      </c>
      <c r="E279" s="159">
        <v>9701684611</v>
      </c>
      <c r="F279" s="160">
        <v>9701684611</v>
      </c>
      <c r="G279" s="159"/>
      <c r="H279" s="158" t="s">
        <v>7044</v>
      </c>
      <c r="I279" s="158"/>
      <c r="J279" s="158"/>
      <c r="K279" s="158"/>
      <c r="L279" s="158" t="s">
        <v>7045</v>
      </c>
      <c r="M279" s="299" t="s">
        <v>7045</v>
      </c>
      <c r="N279" s="300"/>
      <c r="O279" s="161"/>
      <c r="P279" s="161"/>
    </row>
    <row r="280" spans="1:19">
      <c r="A280" s="157">
        <v>279</v>
      </c>
      <c r="B280" s="158" t="s">
        <v>7046</v>
      </c>
      <c r="C280" s="158" t="s">
        <v>7047</v>
      </c>
      <c r="D280" s="158" t="s">
        <v>6115</v>
      </c>
      <c r="E280" s="159">
        <v>9505023920</v>
      </c>
      <c r="F280" s="158"/>
      <c r="G280" s="159">
        <v>9866724907</v>
      </c>
      <c r="H280" s="158" t="s">
        <v>7048</v>
      </c>
      <c r="I280" s="158" t="s">
        <v>3978</v>
      </c>
      <c r="J280" s="158" t="s">
        <v>2802</v>
      </c>
      <c r="K280" s="158" t="s">
        <v>2803</v>
      </c>
      <c r="L280" s="158" t="s">
        <v>6081</v>
      </c>
      <c r="M280" s="161" t="s">
        <v>6081</v>
      </c>
      <c r="N280" s="161"/>
      <c r="O280" s="161"/>
      <c r="P280" s="161"/>
    </row>
    <row r="281" spans="1:19">
      <c r="A281" s="157">
        <v>280</v>
      </c>
      <c r="B281" s="158" t="s">
        <v>7049</v>
      </c>
      <c r="C281" s="158" t="s">
        <v>7050</v>
      </c>
      <c r="D281" s="158" t="s">
        <v>5810</v>
      </c>
      <c r="E281" s="159">
        <v>7036980949</v>
      </c>
      <c r="F281" s="158"/>
      <c r="G281" s="159">
        <v>8341026225</v>
      </c>
      <c r="H281" s="158" t="s">
        <v>7051</v>
      </c>
      <c r="I281" s="158" t="s">
        <v>7052</v>
      </c>
      <c r="J281" s="158" t="s">
        <v>4534</v>
      </c>
      <c r="K281" s="158" t="s">
        <v>4383</v>
      </c>
      <c r="L281" s="158"/>
      <c r="M281" s="299" t="s">
        <v>6200</v>
      </c>
      <c r="N281" s="300"/>
      <c r="O281" s="161"/>
      <c r="P281" s="161"/>
    </row>
    <row r="282" spans="1:19">
      <c r="A282" s="157">
        <v>281</v>
      </c>
      <c r="B282" s="158" t="s">
        <v>7053</v>
      </c>
      <c r="C282" s="158" t="s">
        <v>7054</v>
      </c>
      <c r="D282" s="158" t="s">
        <v>5373</v>
      </c>
      <c r="E282" s="159">
        <v>9949840217</v>
      </c>
      <c r="F282" s="158"/>
      <c r="G282" s="159">
        <v>7981962802</v>
      </c>
      <c r="H282" s="158" t="s">
        <v>7055</v>
      </c>
      <c r="I282" s="158"/>
      <c r="J282" s="158"/>
      <c r="K282" s="158"/>
      <c r="L282" s="158"/>
      <c r="M282" s="161" t="s">
        <v>6343</v>
      </c>
      <c r="N282" s="161" t="s">
        <v>7056</v>
      </c>
      <c r="O282" s="161" t="s">
        <v>6691</v>
      </c>
      <c r="P282" s="161"/>
    </row>
    <row r="283" spans="1:19">
      <c r="A283" s="157">
        <v>282</v>
      </c>
      <c r="B283" s="158" t="s">
        <v>7057</v>
      </c>
      <c r="C283" s="158" t="s">
        <v>7058</v>
      </c>
      <c r="D283" s="158" t="s">
        <v>6060</v>
      </c>
      <c r="E283" s="159">
        <v>9553885439</v>
      </c>
      <c r="F283" s="158"/>
      <c r="G283" s="159">
        <v>9866955755</v>
      </c>
      <c r="H283" s="158" t="s">
        <v>7059</v>
      </c>
      <c r="I283" s="158"/>
      <c r="J283" s="158"/>
      <c r="K283" s="158"/>
      <c r="L283" s="158"/>
      <c r="M283" s="299" t="s">
        <v>6137</v>
      </c>
      <c r="N283" s="300"/>
      <c r="O283" s="161"/>
      <c r="P283" s="161"/>
    </row>
    <row r="284" spans="1:19">
      <c r="A284" s="157">
        <v>283</v>
      </c>
      <c r="B284" s="158" t="s">
        <v>7060</v>
      </c>
      <c r="C284" s="158" t="s">
        <v>7061</v>
      </c>
      <c r="D284" s="158" t="s">
        <v>6060</v>
      </c>
      <c r="E284" s="159">
        <v>8688666766</v>
      </c>
      <c r="F284" s="158"/>
      <c r="G284" s="159">
        <v>9393666276</v>
      </c>
      <c r="H284" s="158" t="s">
        <v>7062</v>
      </c>
      <c r="I284" s="158" t="s">
        <v>7063</v>
      </c>
      <c r="J284" s="158" t="s">
        <v>3971</v>
      </c>
      <c r="K284" s="158" t="s">
        <v>6676</v>
      </c>
      <c r="L284" s="158"/>
      <c r="M284" s="299" t="s">
        <v>6137</v>
      </c>
      <c r="N284" s="300"/>
      <c r="O284" s="161"/>
      <c r="P284" s="161"/>
    </row>
    <row r="285" spans="1:19">
      <c r="A285" s="157">
        <v>284</v>
      </c>
      <c r="B285" s="158" t="s">
        <v>7064</v>
      </c>
      <c r="C285" s="158" t="s">
        <v>7065</v>
      </c>
      <c r="D285" s="158" t="s">
        <v>5373</v>
      </c>
      <c r="E285" s="159">
        <v>9177839925</v>
      </c>
      <c r="F285" s="160">
        <v>6301102082</v>
      </c>
      <c r="G285" s="159">
        <v>9848821199</v>
      </c>
      <c r="H285" s="158" t="s">
        <v>7066</v>
      </c>
      <c r="I285" s="158" t="s">
        <v>7067</v>
      </c>
      <c r="J285" s="158" t="s">
        <v>6725</v>
      </c>
      <c r="K285" s="158" t="s">
        <v>4391</v>
      </c>
      <c r="L285" s="158" t="s">
        <v>6071</v>
      </c>
      <c r="M285" s="161" t="s">
        <v>6071</v>
      </c>
      <c r="N285" s="161"/>
      <c r="O285" s="161"/>
      <c r="P285" s="161"/>
    </row>
    <row r="286" spans="1:19">
      <c r="A286" s="157">
        <v>285</v>
      </c>
      <c r="B286" s="158" t="s">
        <v>7068</v>
      </c>
      <c r="C286" s="158" t="s">
        <v>7069</v>
      </c>
      <c r="D286" s="158" t="s">
        <v>5601</v>
      </c>
      <c r="E286" s="159">
        <v>8500945555</v>
      </c>
      <c r="F286" s="158"/>
      <c r="G286" s="159">
        <v>8142688363</v>
      </c>
      <c r="H286" s="158" t="s">
        <v>7070</v>
      </c>
      <c r="I286" s="158" t="s">
        <v>7071</v>
      </c>
      <c r="J286" s="158" t="s">
        <v>6659</v>
      </c>
      <c r="K286" s="158" t="s">
        <v>6676</v>
      </c>
      <c r="L286" s="158" t="s">
        <v>6081</v>
      </c>
      <c r="M286" s="161" t="s">
        <v>6081</v>
      </c>
      <c r="N286" s="161"/>
      <c r="O286" s="161"/>
      <c r="P286" s="161"/>
    </row>
    <row r="287" spans="1:19">
      <c r="A287" s="157">
        <v>286</v>
      </c>
      <c r="B287" s="158" t="s">
        <v>7072</v>
      </c>
      <c r="C287" s="158" t="s">
        <v>7073</v>
      </c>
      <c r="D287" s="158" t="s">
        <v>6115</v>
      </c>
      <c r="E287" s="159">
        <v>8464060260</v>
      </c>
      <c r="F287" s="160">
        <v>7396006933</v>
      </c>
      <c r="G287" s="159">
        <v>7893050150</v>
      </c>
      <c r="H287" s="158" t="s">
        <v>7074</v>
      </c>
      <c r="I287" s="158"/>
      <c r="J287" s="158"/>
      <c r="K287" s="158"/>
      <c r="L287" s="158"/>
      <c r="M287" s="161" t="s">
        <v>6343</v>
      </c>
      <c r="N287" s="161" t="s">
        <v>7075</v>
      </c>
      <c r="O287" s="161" t="s">
        <v>4300</v>
      </c>
      <c r="P287" s="161"/>
    </row>
    <row r="288" spans="1:19">
      <c r="A288" s="157">
        <v>287</v>
      </c>
      <c r="B288" s="158" t="s">
        <v>7076</v>
      </c>
      <c r="C288" s="158" t="s">
        <v>7077</v>
      </c>
      <c r="D288" s="158" t="s">
        <v>6060</v>
      </c>
      <c r="E288" s="159">
        <v>8886624242</v>
      </c>
      <c r="F288" s="160">
        <v>6303029245</v>
      </c>
      <c r="G288" s="159">
        <v>9441341177</v>
      </c>
      <c r="H288" s="158" t="s">
        <v>7078</v>
      </c>
      <c r="I288" s="158" t="s">
        <v>7079</v>
      </c>
      <c r="J288" s="158" t="s">
        <v>7080</v>
      </c>
      <c r="K288" s="158" t="s">
        <v>4383</v>
      </c>
      <c r="L288" s="158" t="s">
        <v>6081</v>
      </c>
      <c r="M288" s="161" t="s">
        <v>6081</v>
      </c>
      <c r="N288" s="161"/>
      <c r="O288" s="161"/>
      <c r="P288" s="161"/>
    </row>
    <row r="289" spans="1:16">
      <c r="A289" s="157">
        <v>288</v>
      </c>
      <c r="B289" s="158" t="s">
        <v>7081</v>
      </c>
      <c r="C289" s="158" t="s">
        <v>7082</v>
      </c>
      <c r="D289" s="158"/>
      <c r="E289" s="159"/>
      <c r="F289" s="158"/>
      <c r="G289" s="159"/>
      <c r="H289" s="158"/>
      <c r="I289" s="158"/>
      <c r="J289" s="158"/>
      <c r="K289" s="158"/>
      <c r="L289" s="158"/>
      <c r="M289" s="299" t="s">
        <v>6313</v>
      </c>
      <c r="N289" s="300"/>
      <c r="O289" s="161"/>
      <c r="P289" s="161"/>
    </row>
    <row r="290" spans="1:16">
      <c r="A290" s="157">
        <v>289</v>
      </c>
      <c r="B290" s="158" t="s">
        <v>7083</v>
      </c>
      <c r="C290" s="158" t="s">
        <v>7084</v>
      </c>
      <c r="D290" s="158" t="s">
        <v>5373</v>
      </c>
      <c r="E290" s="159">
        <v>9912735703</v>
      </c>
      <c r="F290" s="160">
        <v>9494596164</v>
      </c>
      <c r="G290" s="159">
        <v>9542869333</v>
      </c>
      <c r="H290" s="158" t="s">
        <v>7085</v>
      </c>
      <c r="I290" s="158"/>
      <c r="J290" s="158"/>
      <c r="K290" s="158"/>
      <c r="L290" s="158"/>
      <c r="M290" s="161" t="s">
        <v>6343</v>
      </c>
      <c r="N290" s="161"/>
      <c r="O290" s="161"/>
      <c r="P290" s="161"/>
    </row>
    <row r="291" spans="1:16">
      <c r="A291" s="157">
        <v>290</v>
      </c>
      <c r="B291" s="158" t="s">
        <v>7086</v>
      </c>
      <c r="C291" s="158" t="s">
        <v>7087</v>
      </c>
      <c r="D291" s="158" t="s">
        <v>5373</v>
      </c>
      <c r="E291" s="159">
        <v>89196957879</v>
      </c>
      <c r="F291" s="160">
        <v>9160453530</v>
      </c>
      <c r="G291" s="159">
        <v>7411314601</v>
      </c>
      <c r="H291" s="158" t="s">
        <v>7088</v>
      </c>
      <c r="I291" s="158" t="s">
        <v>7089</v>
      </c>
      <c r="J291" s="158" t="s">
        <v>7090</v>
      </c>
      <c r="K291" s="158" t="s">
        <v>7091</v>
      </c>
      <c r="L291" s="158" t="s">
        <v>6081</v>
      </c>
      <c r="M291" s="161" t="s">
        <v>6081</v>
      </c>
      <c r="N291" s="161"/>
      <c r="O291" s="161"/>
      <c r="P291" s="161"/>
    </row>
    <row r="292" spans="1:16">
      <c r="A292" s="157">
        <v>291</v>
      </c>
      <c r="B292" s="158" t="s">
        <v>7092</v>
      </c>
      <c r="C292" s="158" t="s">
        <v>7093</v>
      </c>
      <c r="D292" s="158" t="s">
        <v>6115</v>
      </c>
      <c r="E292" s="159">
        <v>7799335575</v>
      </c>
      <c r="F292" s="158"/>
      <c r="G292" s="159">
        <v>9849800556</v>
      </c>
      <c r="H292" s="158" t="s">
        <v>7094</v>
      </c>
      <c r="I292" s="158"/>
      <c r="J292" s="158"/>
      <c r="K292" s="158"/>
      <c r="L292" s="158"/>
      <c r="M292" s="161" t="s">
        <v>6243</v>
      </c>
      <c r="N292" s="161"/>
      <c r="O292" s="161"/>
      <c r="P292" s="161"/>
    </row>
    <row r="293" spans="1:16">
      <c r="A293" s="157">
        <v>292</v>
      </c>
      <c r="B293" s="158" t="s">
        <v>7095</v>
      </c>
      <c r="C293" s="158" t="s">
        <v>7096</v>
      </c>
      <c r="D293" s="158" t="s">
        <v>5810</v>
      </c>
      <c r="E293" s="159">
        <v>9989944863</v>
      </c>
      <c r="F293" s="160">
        <v>9493203000</v>
      </c>
      <c r="G293" s="159"/>
      <c r="H293" s="158" t="s">
        <v>7097</v>
      </c>
      <c r="I293" s="158"/>
      <c r="J293" s="158"/>
      <c r="K293" s="158"/>
      <c r="L293" s="158"/>
      <c r="M293" s="299" t="s">
        <v>6200</v>
      </c>
      <c r="N293" s="300"/>
      <c r="O293" s="161"/>
      <c r="P293" s="161"/>
    </row>
    <row r="294" spans="1:16">
      <c r="A294" s="157">
        <v>293</v>
      </c>
      <c r="B294" s="158" t="s">
        <v>7098</v>
      </c>
      <c r="C294" s="158" t="s">
        <v>7099</v>
      </c>
      <c r="D294" s="158" t="s">
        <v>5601</v>
      </c>
      <c r="E294" s="159">
        <v>8074380536</v>
      </c>
      <c r="F294" s="160">
        <v>9030557138</v>
      </c>
      <c r="G294" s="159">
        <v>9701001985</v>
      </c>
      <c r="H294" s="158" t="s">
        <v>7100</v>
      </c>
      <c r="I294" s="158"/>
      <c r="J294" s="158"/>
      <c r="K294" s="158"/>
      <c r="L294" s="158" t="s">
        <v>6071</v>
      </c>
      <c r="M294" s="161" t="s">
        <v>6071</v>
      </c>
      <c r="N294" s="161"/>
      <c r="O294" s="161"/>
      <c r="P294" s="161"/>
    </row>
    <row r="295" spans="1:16">
      <c r="A295" s="157">
        <v>294</v>
      </c>
      <c r="B295" s="158" t="s">
        <v>7101</v>
      </c>
      <c r="C295" s="158" t="s">
        <v>7102</v>
      </c>
      <c r="D295" s="158" t="s">
        <v>5601</v>
      </c>
      <c r="E295" s="159">
        <v>6303586456</v>
      </c>
      <c r="F295" s="158"/>
      <c r="G295" s="159"/>
      <c r="H295" s="158" t="s">
        <v>7103</v>
      </c>
      <c r="I295" s="158" t="s">
        <v>7104</v>
      </c>
      <c r="J295" s="158" t="s">
        <v>2802</v>
      </c>
      <c r="K295" s="158" t="s">
        <v>4391</v>
      </c>
      <c r="L295" s="158" t="s">
        <v>6081</v>
      </c>
      <c r="M295" s="161" t="s">
        <v>6081</v>
      </c>
      <c r="N295" s="161"/>
      <c r="O295" s="161"/>
      <c r="P295" s="161"/>
    </row>
    <row r="296" spans="1:16">
      <c r="A296" s="157">
        <v>295</v>
      </c>
      <c r="B296" s="158" t="s">
        <v>7105</v>
      </c>
      <c r="C296" s="158" t="s">
        <v>7106</v>
      </c>
      <c r="D296" s="158" t="s">
        <v>5601</v>
      </c>
      <c r="E296" s="159">
        <v>9133841490</v>
      </c>
      <c r="F296" s="158"/>
      <c r="G296" s="159">
        <v>9912829973</v>
      </c>
      <c r="H296" s="158" t="s">
        <v>7107</v>
      </c>
      <c r="I296" s="158" t="s">
        <v>6288</v>
      </c>
      <c r="J296" s="158" t="s">
        <v>2802</v>
      </c>
      <c r="K296" s="158" t="s">
        <v>4391</v>
      </c>
      <c r="L296" s="158" t="s">
        <v>6081</v>
      </c>
      <c r="M296" s="161" t="s">
        <v>6081</v>
      </c>
      <c r="N296" s="161"/>
      <c r="O296" s="161"/>
      <c r="P296" s="161"/>
    </row>
    <row r="297" spans="1:16">
      <c r="A297" s="157">
        <v>296</v>
      </c>
      <c r="B297" s="158" t="s">
        <v>7108</v>
      </c>
      <c r="C297" s="158" t="s">
        <v>7109</v>
      </c>
      <c r="D297" s="158" t="s">
        <v>5373</v>
      </c>
      <c r="E297" s="159">
        <v>8886897437</v>
      </c>
      <c r="F297" s="160">
        <v>8328170121</v>
      </c>
      <c r="G297" s="159">
        <v>9393558999</v>
      </c>
      <c r="H297" s="158" t="s">
        <v>7110</v>
      </c>
      <c r="I297" s="158"/>
      <c r="J297" s="158"/>
      <c r="K297" s="158"/>
      <c r="L297" s="158"/>
      <c r="M297" s="161" t="s">
        <v>6276</v>
      </c>
      <c r="N297" s="161" t="s">
        <v>7111</v>
      </c>
      <c r="O297" s="161" t="s">
        <v>3991</v>
      </c>
      <c r="P297" s="161"/>
    </row>
    <row r="298" spans="1:16">
      <c r="A298" s="157">
        <v>297</v>
      </c>
      <c r="B298" s="158" t="s">
        <v>7112</v>
      </c>
      <c r="C298" s="158" t="s">
        <v>7113</v>
      </c>
      <c r="D298" s="158" t="s">
        <v>5373</v>
      </c>
      <c r="E298" s="159">
        <v>9985903436</v>
      </c>
      <c r="F298" s="158"/>
      <c r="G298" s="159">
        <v>9640245466</v>
      </c>
      <c r="H298" s="158" t="s">
        <v>7114</v>
      </c>
      <c r="I298" s="158" t="s">
        <v>7115</v>
      </c>
      <c r="J298" s="158" t="s">
        <v>7116</v>
      </c>
      <c r="K298" s="158" t="s">
        <v>4383</v>
      </c>
      <c r="L298" s="158"/>
      <c r="M298" s="299" t="s">
        <v>6276</v>
      </c>
      <c r="N298" s="300"/>
      <c r="O298" s="161"/>
      <c r="P298" s="161"/>
    </row>
    <row r="299" spans="1:16">
      <c r="A299" s="157">
        <v>298</v>
      </c>
      <c r="B299" s="158" t="s">
        <v>7117</v>
      </c>
      <c r="C299" s="158" t="s">
        <v>7118</v>
      </c>
      <c r="D299" s="158" t="s">
        <v>5373</v>
      </c>
      <c r="E299" s="159">
        <v>9177500573</v>
      </c>
      <c r="F299" s="158"/>
      <c r="G299" s="159">
        <v>8143727473</v>
      </c>
      <c r="H299" s="158" t="s">
        <v>7119</v>
      </c>
      <c r="I299" s="158" t="s">
        <v>7120</v>
      </c>
      <c r="J299" s="158" t="s">
        <v>2802</v>
      </c>
      <c r="K299" s="158" t="s">
        <v>4391</v>
      </c>
      <c r="L299" s="158" t="s">
        <v>6081</v>
      </c>
      <c r="M299" s="161" t="s">
        <v>6081</v>
      </c>
      <c r="N299" s="161"/>
      <c r="O299" s="161"/>
      <c r="P299" s="161"/>
    </row>
    <row r="300" spans="1:16">
      <c r="A300" s="157">
        <v>299</v>
      </c>
      <c r="B300" s="158" t="s">
        <v>7121</v>
      </c>
      <c r="C300" s="158" t="s">
        <v>7122</v>
      </c>
      <c r="D300" s="158" t="s">
        <v>6115</v>
      </c>
      <c r="E300" s="159">
        <v>7995520260</v>
      </c>
      <c r="F300" s="160">
        <v>7660839126</v>
      </c>
      <c r="G300" s="159">
        <v>9676336706</v>
      </c>
      <c r="H300" s="158" t="s">
        <v>7123</v>
      </c>
      <c r="I300" s="158"/>
      <c r="J300" s="158"/>
      <c r="K300" s="158"/>
      <c r="L300" s="158"/>
      <c r="M300" s="161" t="s">
        <v>6243</v>
      </c>
      <c r="N300" s="161"/>
      <c r="O300" s="161"/>
      <c r="P300" s="161"/>
    </row>
    <row r="301" spans="1:16">
      <c r="A301" s="157">
        <v>300</v>
      </c>
      <c r="B301" s="158" t="s">
        <v>7124</v>
      </c>
      <c r="C301" s="158" t="s">
        <v>7125</v>
      </c>
      <c r="D301" s="158" t="s">
        <v>5373</v>
      </c>
      <c r="E301" s="159">
        <v>9652268780</v>
      </c>
      <c r="F301" s="160">
        <v>9663648410</v>
      </c>
      <c r="G301" s="159">
        <v>8197426026</v>
      </c>
      <c r="H301" s="158" t="s">
        <v>7126</v>
      </c>
      <c r="I301" s="158" t="s">
        <v>7127</v>
      </c>
      <c r="J301" s="158" t="s">
        <v>7128</v>
      </c>
      <c r="K301" s="158" t="s">
        <v>6736</v>
      </c>
      <c r="L301" s="158"/>
      <c r="M301" s="161" t="s">
        <v>6243</v>
      </c>
      <c r="N301" s="161"/>
      <c r="O301" s="161"/>
      <c r="P301" s="161"/>
    </row>
    <row r="302" spans="1:16">
      <c r="A302" s="157">
        <v>301</v>
      </c>
      <c r="B302" s="158" t="s">
        <v>7129</v>
      </c>
      <c r="C302" s="158" t="s">
        <v>7130</v>
      </c>
      <c r="D302" s="158" t="s">
        <v>5373</v>
      </c>
      <c r="E302" s="159">
        <v>7989366971</v>
      </c>
      <c r="F302" s="160">
        <v>7207607968</v>
      </c>
      <c r="G302" s="159"/>
      <c r="H302" s="158" t="s">
        <v>7131</v>
      </c>
      <c r="I302" s="158"/>
      <c r="J302" s="158"/>
      <c r="K302" s="158"/>
      <c r="L302" s="158"/>
      <c r="M302" s="161" t="s">
        <v>6276</v>
      </c>
      <c r="N302" s="161" t="s">
        <v>7132</v>
      </c>
      <c r="O302" s="161" t="s">
        <v>4300</v>
      </c>
      <c r="P302" s="161"/>
    </row>
    <row r="303" spans="1:16">
      <c r="A303" s="157">
        <v>302</v>
      </c>
      <c r="B303" s="158" t="s">
        <v>7133</v>
      </c>
      <c r="C303" s="158" t="s">
        <v>7134</v>
      </c>
      <c r="D303" s="158"/>
      <c r="E303" s="159"/>
      <c r="F303" s="158"/>
      <c r="G303" s="159"/>
      <c r="H303" s="158"/>
      <c r="I303" s="158"/>
      <c r="J303" s="158"/>
      <c r="K303" s="158"/>
      <c r="L303" s="158"/>
      <c r="M303" s="299" t="s">
        <v>6313</v>
      </c>
      <c r="N303" s="300"/>
      <c r="O303" s="161"/>
      <c r="P303" s="161"/>
    </row>
    <row r="304" spans="1:16">
      <c r="A304" s="157">
        <v>303</v>
      </c>
      <c r="B304" s="158" t="s">
        <v>7135</v>
      </c>
      <c r="C304" s="158" t="s">
        <v>7136</v>
      </c>
      <c r="D304" s="158" t="s">
        <v>6115</v>
      </c>
      <c r="E304" s="159">
        <v>8331983221</v>
      </c>
      <c r="F304" s="160">
        <v>8639311297</v>
      </c>
      <c r="G304" s="159">
        <v>9440684921</v>
      </c>
      <c r="H304" s="158" t="s">
        <v>7137</v>
      </c>
      <c r="I304" s="158" t="s">
        <v>7138</v>
      </c>
      <c r="J304" s="158" t="s">
        <v>2802</v>
      </c>
      <c r="K304" s="158" t="s">
        <v>6456</v>
      </c>
      <c r="L304" s="158"/>
      <c r="M304" s="299" t="s">
        <v>6281</v>
      </c>
      <c r="N304" s="300"/>
      <c r="O304" s="161"/>
      <c r="P304" s="161"/>
    </row>
    <row r="305" spans="1:16">
      <c r="A305" s="157">
        <v>304</v>
      </c>
      <c r="B305" s="158" t="s">
        <v>7139</v>
      </c>
      <c r="C305" s="158" t="s">
        <v>7140</v>
      </c>
      <c r="D305" s="158" t="s">
        <v>5373</v>
      </c>
      <c r="E305" s="159">
        <v>9490364436</v>
      </c>
      <c r="F305" s="160">
        <v>8125109516</v>
      </c>
      <c r="G305" s="159">
        <v>9492070724</v>
      </c>
      <c r="H305" s="158" t="s">
        <v>7141</v>
      </c>
      <c r="I305" s="158" t="s">
        <v>7138</v>
      </c>
      <c r="J305" s="158" t="s">
        <v>2802</v>
      </c>
      <c r="K305" s="158" t="s">
        <v>4391</v>
      </c>
      <c r="L305" s="158" t="s">
        <v>6081</v>
      </c>
      <c r="M305" s="161" t="s">
        <v>6081</v>
      </c>
      <c r="N305" s="161"/>
      <c r="O305" s="161"/>
      <c r="P305" s="161"/>
    </row>
    <row r="306" spans="1:16">
      <c r="A306" s="157">
        <v>305</v>
      </c>
      <c r="B306" s="158" t="s">
        <v>7142</v>
      </c>
      <c r="C306" s="158" t="s">
        <v>7143</v>
      </c>
      <c r="D306" s="158" t="s">
        <v>6115</v>
      </c>
      <c r="E306" s="159">
        <v>9492350745</v>
      </c>
      <c r="F306" s="160">
        <v>9182266987</v>
      </c>
      <c r="G306" s="159">
        <v>9490913505</v>
      </c>
      <c r="H306" s="158" t="s">
        <v>7144</v>
      </c>
      <c r="I306" s="158" t="s">
        <v>7138</v>
      </c>
      <c r="J306" s="158" t="s">
        <v>2802</v>
      </c>
      <c r="K306" s="158" t="s">
        <v>6676</v>
      </c>
      <c r="L306" s="158" t="s">
        <v>6081</v>
      </c>
      <c r="M306" s="161" t="s">
        <v>6081</v>
      </c>
      <c r="N306" s="161"/>
      <c r="O306" s="161"/>
      <c r="P306" s="161"/>
    </row>
    <row r="307" spans="1:16">
      <c r="A307" s="157">
        <v>306</v>
      </c>
      <c r="B307" s="158" t="s">
        <v>7145</v>
      </c>
      <c r="C307" s="158" t="s">
        <v>7146</v>
      </c>
      <c r="D307" s="158" t="s">
        <v>6115</v>
      </c>
      <c r="E307" s="159">
        <v>8341340398</v>
      </c>
      <c r="F307" s="160">
        <v>9177225026</v>
      </c>
      <c r="G307" s="159">
        <v>7075755462</v>
      </c>
      <c r="H307" s="158" t="s">
        <v>7147</v>
      </c>
      <c r="I307" s="158"/>
      <c r="J307" s="158"/>
      <c r="K307" s="158"/>
      <c r="L307" s="158"/>
      <c r="M307" s="299" t="s">
        <v>6281</v>
      </c>
      <c r="N307" s="300"/>
      <c r="O307" s="161"/>
      <c r="P307" s="161"/>
    </row>
    <row r="308" spans="1:16">
      <c r="A308" s="157">
        <v>307</v>
      </c>
      <c r="B308" s="158" t="s">
        <v>7148</v>
      </c>
      <c r="C308" s="158" t="s">
        <v>7149</v>
      </c>
      <c r="D308" s="158" t="s">
        <v>5601</v>
      </c>
      <c r="E308" s="159">
        <v>8309012168</v>
      </c>
      <c r="F308" s="160">
        <v>9849235865</v>
      </c>
      <c r="G308" s="159"/>
      <c r="H308" s="158" t="s">
        <v>7150</v>
      </c>
      <c r="I308" s="158" t="s">
        <v>7151</v>
      </c>
      <c r="J308" s="158" t="s">
        <v>2802</v>
      </c>
      <c r="K308" s="158" t="s">
        <v>4391</v>
      </c>
      <c r="L308" s="158"/>
      <c r="M308" s="161" t="s">
        <v>6243</v>
      </c>
      <c r="N308" s="161"/>
      <c r="O308" s="161"/>
      <c r="P308" s="161"/>
    </row>
    <row r="309" spans="1:16">
      <c r="A309" s="157">
        <v>308</v>
      </c>
      <c r="B309" s="158" t="s">
        <v>7152</v>
      </c>
      <c r="C309" s="158" t="s">
        <v>7153</v>
      </c>
      <c r="D309" s="158" t="s">
        <v>6060</v>
      </c>
      <c r="E309" s="159">
        <v>9704111549</v>
      </c>
      <c r="F309" s="158"/>
      <c r="G309" s="159">
        <v>9515335424</v>
      </c>
      <c r="H309" s="158" t="s">
        <v>7154</v>
      </c>
      <c r="I309" s="158" t="s">
        <v>7155</v>
      </c>
      <c r="J309" s="158" t="s">
        <v>7128</v>
      </c>
      <c r="K309" s="158" t="s">
        <v>6676</v>
      </c>
      <c r="L309" s="158" t="s">
        <v>6081</v>
      </c>
      <c r="M309" s="161" t="s">
        <v>6081</v>
      </c>
      <c r="N309" s="161"/>
      <c r="O309" s="161"/>
      <c r="P309" s="161"/>
    </row>
    <row r="310" spans="1:16">
      <c r="A310" s="157">
        <v>309</v>
      </c>
      <c r="B310" s="158" t="s">
        <v>7156</v>
      </c>
      <c r="C310" s="158" t="s">
        <v>7157</v>
      </c>
      <c r="D310" s="158" t="s">
        <v>5601</v>
      </c>
      <c r="E310" s="159">
        <v>7288992708</v>
      </c>
      <c r="F310" s="158"/>
      <c r="G310" s="159"/>
      <c r="H310" s="158" t="s">
        <v>7158</v>
      </c>
      <c r="I310" s="158" t="s">
        <v>7151</v>
      </c>
      <c r="J310" s="158" t="s">
        <v>2802</v>
      </c>
      <c r="K310" s="158" t="s">
        <v>4391</v>
      </c>
      <c r="L310" s="158" t="s">
        <v>6057</v>
      </c>
      <c r="M310" s="161" t="s">
        <v>6057</v>
      </c>
      <c r="N310" s="161"/>
      <c r="O310" s="161"/>
      <c r="P310" s="161"/>
    </row>
    <row r="311" spans="1:16">
      <c r="A311" s="157">
        <v>310</v>
      </c>
      <c r="B311" s="158" t="s">
        <v>7159</v>
      </c>
      <c r="C311" s="158" t="s">
        <v>7160</v>
      </c>
      <c r="D311" s="158" t="s">
        <v>5810</v>
      </c>
      <c r="E311" s="159">
        <v>9491874775</v>
      </c>
      <c r="F311" s="158"/>
      <c r="G311" s="159">
        <v>9490449775</v>
      </c>
      <c r="H311" s="158" t="s">
        <v>7161</v>
      </c>
      <c r="I311" s="158" t="s">
        <v>7162</v>
      </c>
      <c r="J311" s="158" t="s">
        <v>2802</v>
      </c>
      <c r="K311" s="158" t="s">
        <v>4391</v>
      </c>
      <c r="L311" s="158" t="s">
        <v>6081</v>
      </c>
      <c r="M311" s="161" t="s">
        <v>6081</v>
      </c>
      <c r="N311" s="161"/>
      <c r="O311" s="161"/>
      <c r="P311" s="161"/>
    </row>
    <row r="312" spans="1:16">
      <c r="A312" s="157">
        <v>311</v>
      </c>
      <c r="B312" s="158" t="s">
        <v>7163</v>
      </c>
      <c r="C312" s="158" t="s">
        <v>7164</v>
      </c>
      <c r="D312" s="158" t="s">
        <v>6060</v>
      </c>
      <c r="E312" s="159">
        <v>9666608624</v>
      </c>
      <c r="F312" s="160">
        <v>8919521432</v>
      </c>
      <c r="G312" s="159">
        <v>9490820885</v>
      </c>
      <c r="H312" s="158" t="s">
        <v>7165</v>
      </c>
      <c r="I312" s="158" t="s">
        <v>7166</v>
      </c>
      <c r="J312" s="158" t="s">
        <v>6659</v>
      </c>
      <c r="K312" s="158" t="s">
        <v>4391</v>
      </c>
      <c r="L312" s="158" t="s">
        <v>6081</v>
      </c>
      <c r="M312" s="161" t="s">
        <v>6081</v>
      </c>
      <c r="N312" s="161"/>
      <c r="O312" s="161"/>
      <c r="P312" s="161"/>
    </row>
    <row r="313" spans="1:16">
      <c r="A313" s="157">
        <v>312</v>
      </c>
      <c r="B313" s="158" t="s">
        <v>7167</v>
      </c>
      <c r="C313" s="158" t="s">
        <v>7168</v>
      </c>
      <c r="D313" s="158" t="s">
        <v>6060</v>
      </c>
      <c r="E313" s="159">
        <v>9160889877</v>
      </c>
      <c r="F313" s="158"/>
      <c r="G313" s="159">
        <v>9160889877</v>
      </c>
      <c r="H313" s="158" t="s">
        <v>7169</v>
      </c>
      <c r="I313" s="158" t="s">
        <v>7170</v>
      </c>
      <c r="J313" s="158"/>
      <c r="K313" s="158"/>
      <c r="L313" s="158"/>
      <c r="M313" s="299" t="s">
        <v>6137</v>
      </c>
      <c r="N313" s="300"/>
      <c r="O313" s="161"/>
      <c r="P313" s="161"/>
    </row>
    <row r="314" spans="1:16">
      <c r="A314" s="157">
        <v>313</v>
      </c>
      <c r="B314" s="158" t="s">
        <v>7171</v>
      </c>
      <c r="C314" s="158" t="s">
        <v>7172</v>
      </c>
      <c r="D314" s="158" t="s">
        <v>5373</v>
      </c>
      <c r="E314" s="159">
        <v>9000333315</v>
      </c>
      <c r="F314" s="160">
        <v>9502456444</v>
      </c>
      <c r="G314" s="159">
        <v>7207014241</v>
      </c>
      <c r="H314" s="158" t="s">
        <v>7173</v>
      </c>
      <c r="I314" s="158"/>
      <c r="J314" s="158"/>
      <c r="K314" s="158"/>
      <c r="L314" s="158"/>
      <c r="M314" s="299" t="s">
        <v>6770</v>
      </c>
      <c r="N314" s="300"/>
      <c r="O314" s="161"/>
      <c r="P314" s="161" t="s">
        <v>7174</v>
      </c>
    </row>
    <row r="315" spans="1:16">
      <c r="A315" s="157">
        <v>314</v>
      </c>
      <c r="B315" s="158" t="s">
        <v>7175</v>
      </c>
      <c r="C315" s="158" t="s">
        <v>7176</v>
      </c>
      <c r="D315" s="158" t="s">
        <v>5373</v>
      </c>
      <c r="E315" s="159">
        <v>9059393937</v>
      </c>
      <c r="F315" s="158"/>
      <c r="G315" s="159">
        <v>9494131354</v>
      </c>
      <c r="H315" s="158" t="s">
        <v>7177</v>
      </c>
      <c r="I315" s="158" t="s">
        <v>7178</v>
      </c>
      <c r="J315" s="158" t="s">
        <v>7179</v>
      </c>
      <c r="K315" s="158"/>
      <c r="L315" s="158" t="s">
        <v>7180</v>
      </c>
      <c r="M315" s="161" t="s">
        <v>6130</v>
      </c>
      <c r="N315" s="161"/>
      <c r="O315" s="161" t="s">
        <v>7181</v>
      </c>
      <c r="P315" s="161"/>
    </row>
    <row r="316" spans="1:16">
      <c r="A316" s="157">
        <v>315</v>
      </c>
      <c r="B316" s="158" t="s">
        <v>7182</v>
      </c>
      <c r="C316" s="158" t="s">
        <v>7183</v>
      </c>
      <c r="D316" s="158" t="s">
        <v>6060</v>
      </c>
      <c r="E316" s="159">
        <v>9441692166</v>
      </c>
      <c r="F316" s="158"/>
      <c r="G316" s="159"/>
      <c r="H316" s="158" t="s">
        <v>7184</v>
      </c>
      <c r="I316" s="158"/>
      <c r="J316" s="158"/>
      <c r="K316" s="158"/>
      <c r="L316" s="158" t="s">
        <v>6102</v>
      </c>
      <c r="M316" s="161" t="s">
        <v>6102</v>
      </c>
      <c r="N316" s="161"/>
      <c r="O316" s="161"/>
      <c r="P316" s="161"/>
    </row>
    <row r="317" spans="1:16">
      <c r="A317" s="157">
        <v>316</v>
      </c>
      <c r="B317" s="158" t="s">
        <v>7185</v>
      </c>
      <c r="C317" s="158" t="s">
        <v>7186</v>
      </c>
      <c r="D317" s="158" t="s">
        <v>5810</v>
      </c>
      <c r="E317" s="159">
        <v>6305530842</v>
      </c>
      <c r="F317" s="160">
        <v>9492442294</v>
      </c>
      <c r="G317" s="159">
        <v>9492442294</v>
      </c>
      <c r="H317" s="158" t="s">
        <v>7187</v>
      </c>
      <c r="I317" s="158"/>
      <c r="J317" s="158"/>
      <c r="K317" s="158"/>
      <c r="L317" s="158"/>
      <c r="M317" s="299" t="s">
        <v>6200</v>
      </c>
      <c r="N317" s="300"/>
      <c r="O317" s="161"/>
      <c r="P317" s="161"/>
    </row>
    <row r="318" spans="1:16">
      <c r="A318" s="157">
        <v>317</v>
      </c>
      <c r="B318" s="158" t="s">
        <v>7188</v>
      </c>
      <c r="C318" s="158" t="s">
        <v>7189</v>
      </c>
      <c r="D318" s="158" t="s">
        <v>6060</v>
      </c>
      <c r="E318" s="159">
        <v>8500205455</v>
      </c>
      <c r="F318" s="160">
        <v>9440348685</v>
      </c>
      <c r="G318" s="159" t="s">
        <v>7190</v>
      </c>
      <c r="H318" s="158" t="s">
        <v>7191</v>
      </c>
      <c r="I318" s="158"/>
      <c r="J318" s="158"/>
      <c r="K318" s="158"/>
      <c r="L318" s="158"/>
      <c r="M318" s="299" t="s">
        <v>6276</v>
      </c>
      <c r="N318" s="300"/>
      <c r="O318" s="161"/>
      <c r="P318" s="161"/>
    </row>
    <row r="319" spans="1:16">
      <c r="A319" s="157">
        <v>318</v>
      </c>
      <c r="B319" s="158" t="s">
        <v>7192</v>
      </c>
      <c r="C319" s="158" t="s">
        <v>7193</v>
      </c>
      <c r="D319" s="158" t="s">
        <v>6060</v>
      </c>
      <c r="E319" s="159">
        <v>9949956669</v>
      </c>
      <c r="F319" s="160">
        <v>8500244466</v>
      </c>
      <c r="G319" s="159">
        <v>9849244466</v>
      </c>
      <c r="H319" s="158" t="s">
        <v>7194</v>
      </c>
      <c r="I319" s="158"/>
      <c r="J319" s="158"/>
      <c r="K319" s="158"/>
      <c r="L319" s="158" t="s">
        <v>6081</v>
      </c>
      <c r="M319" s="161" t="s">
        <v>6081</v>
      </c>
      <c r="N319" s="161"/>
      <c r="O319" s="161"/>
      <c r="P319" s="161"/>
    </row>
    <row r="320" spans="1:16">
      <c r="A320" s="157">
        <v>319</v>
      </c>
      <c r="B320" s="158" t="s">
        <v>7195</v>
      </c>
      <c r="C320" s="158" t="s">
        <v>7196</v>
      </c>
      <c r="D320" s="158"/>
      <c r="E320" s="159"/>
      <c r="F320" s="158"/>
      <c r="G320" s="159"/>
      <c r="H320" s="158"/>
      <c r="I320" s="158"/>
      <c r="J320" s="158"/>
      <c r="K320" s="158"/>
      <c r="L320" s="158"/>
      <c r="M320" s="299" t="s">
        <v>6313</v>
      </c>
      <c r="N320" s="300"/>
      <c r="O320" s="161"/>
      <c r="P320" s="161"/>
    </row>
    <row r="321" spans="1:17">
      <c r="A321" s="157">
        <v>320</v>
      </c>
      <c r="B321" s="158" t="s">
        <v>7197</v>
      </c>
      <c r="C321" s="158" t="s">
        <v>7198</v>
      </c>
      <c r="D321" s="158" t="s">
        <v>6060</v>
      </c>
      <c r="E321" s="159">
        <v>9160103335</v>
      </c>
      <c r="F321" s="158"/>
      <c r="G321" s="159">
        <v>9440261159</v>
      </c>
      <c r="H321" s="158" t="s">
        <v>7199</v>
      </c>
      <c r="I321" s="158"/>
      <c r="J321" s="158"/>
      <c r="K321" s="158"/>
      <c r="L321" s="158"/>
      <c r="M321" s="299" t="s">
        <v>6770</v>
      </c>
      <c r="N321" s="300"/>
      <c r="O321" s="161"/>
      <c r="P321" s="161"/>
    </row>
    <row r="322" spans="1:17">
      <c r="A322" s="157">
        <v>321</v>
      </c>
      <c r="B322" s="158" t="s">
        <v>7200</v>
      </c>
      <c r="C322" s="158" t="s">
        <v>7201</v>
      </c>
      <c r="D322" s="158" t="s">
        <v>5810</v>
      </c>
      <c r="E322" s="159">
        <v>8555806382</v>
      </c>
      <c r="F322" s="160">
        <v>9100593369</v>
      </c>
      <c r="G322" s="159">
        <v>9848611817</v>
      </c>
      <c r="H322" s="158" t="s">
        <v>7202</v>
      </c>
      <c r="I322" s="158"/>
      <c r="J322" s="158"/>
      <c r="K322" s="158"/>
      <c r="L322" s="158"/>
      <c r="M322" s="299" t="s">
        <v>6281</v>
      </c>
      <c r="N322" s="300"/>
      <c r="O322" s="161"/>
      <c r="P322" s="161"/>
    </row>
    <row r="323" spans="1:17">
      <c r="A323" s="157">
        <v>322</v>
      </c>
      <c r="B323" s="158" t="s">
        <v>7203</v>
      </c>
      <c r="C323" s="158" t="s">
        <v>7204</v>
      </c>
      <c r="D323" s="158"/>
      <c r="E323" s="159"/>
      <c r="F323" s="158"/>
      <c r="G323" s="159"/>
      <c r="H323" s="158"/>
      <c r="I323" s="158"/>
      <c r="J323" s="158"/>
      <c r="K323" s="158"/>
      <c r="L323" s="158"/>
      <c r="M323" s="299" t="s">
        <v>6313</v>
      </c>
      <c r="N323" s="300"/>
      <c r="O323" s="161"/>
      <c r="P323" s="161"/>
    </row>
    <row r="324" spans="1:17">
      <c r="A324" s="157">
        <v>323</v>
      </c>
      <c r="B324" s="158" t="s">
        <v>7205</v>
      </c>
      <c r="C324" s="158" t="s">
        <v>7206</v>
      </c>
      <c r="D324" s="158" t="s">
        <v>6115</v>
      </c>
      <c r="E324" s="159">
        <v>9491746459</v>
      </c>
      <c r="F324" s="160">
        <v>8919268223</v>
      </c>
      <c r="G324" s="159">
        <v>9494046459</v>
      </c>
      <c r="H324" s="158" t="s">
        <v>7207</v>
      </c>
      <c r="I324" s="158"/>
      <c r="J324" s="158"/>
      <c r="K324" s="158"/>
      <c r="L324" s="158" t="s">
        <v>6057</v>
      </c>
      <c r="M324" s="161" t="s">
        <v>6057</v>
      </c>
      <c r="N324" s="161"/>
      <c r="O324" s="161"/>
      <c r="P324" s="161"/>
    </row>
    <row r="325" spans="1:17">
      <c r="A325" s="157">
        <v>324</v>
      </c>
      <c r="B325" s="158" t="s">
        <v>7208</v>
      </c>
      <c r="C325" s="158" t="s">
        <v>7209</v>
      </c>
      <c r="D325" s="158" t="s">
        <v>6115</v>
      </c>
      <c r="E325" s="159">
        <v>9966447201</v>
      </c>
      <c r="F325" s="158"/>
      <c r="G325" s="159">
        <v>9390730231</v>
      </c>
      <c r="H325" s="158" t="s">
        <v>7210</v>
      </c>
      <c r="I325" s="158"/>
      <c r="L325" s="158" t="s">
        <v>6102</v>
      </c>
      <c r="M325" s="161" t="s">
        <v>6102</v>
      </c>
      <c r="N325" s="158" t="s">
        <v>2768</v>
      </c>
      <c r="O325" s="158" t="s">
        <v>7211</v>
      </c>
      <c r="P325" s="161"/>
      <c r="Q325" s="19" t="s">
        <v>3991</v>
      </c>
    </row>
    <row r="326" spans="1:17">
      <c r="A326" s="157">
        <v>325</v>
      </c>
      <c r="B326" s="158" t="s">
        <v>7212</v>
      </c>
      <c r="C326" s="158" t="s">
        <v>7213</v>
      </c>
      <c r="D326" s="158" t="s">
        <v>5810</v>
      </c>
      <c r="E326" s="159">
        <v>9491433788</v>
      </c>
      <c r="F326" s="160">
        <v>9441656469</v>
      </c>
      <c r="G326" s="159">
        <v>9441149063</v>
      </c>
      <c r="H326" s="158" t="s">
        <v>7214</v>
      </c>
      <c r="I326" s="158"/>
      <c r="J326" s="158"/>
      <c r="K326" s="158"/>
      <c r="L326" s="158"/>
      <c r="M326" s="161" t="s">
        <v>6243</v>
      </c>
      <c r="N326" s="161"/>
      <c r="O326" s="161"/>
      <c r="P326" s="161"/>
    </row>
    <row r="327" spans="1:17">
      <c r="A327" s="166"/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</row>
    <row r="328" spans="1:17">
      <c r="A328" s="166"/>
      <c r="B328" s="166"/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</row>
    <row r="329" spans="1:17">
      <c r="A329" s="166"/>
      <c r="B329" s="166"/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</row>
    <row r="330" spans="1:17">
      <c r="A330" s="166"/>
      <c r="B330" s="166"/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</row>
    <row r="331" spans="1:17">
      <c r="A331" s="166"/>
      <c r="B331" s="166"/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</row>
    <row r="332" spans="1:17">
      <c r="A332" s="166"/>
      <c r="B332" s="166"/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</row>
    <row r="333" spans="1:17">
      <c r="A333" s="166"/>
      <c r="B333" s="166"/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</row>
    <row r="334" spans="1:17">
      <c r="A334" s="166"/>
      <c r="B334" s="166"/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</row>
    <row r="335" spans="1:17">
      <c r="A335" s="166"/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</row>
    <row r="336" spans="1:17">
      <c r="A336" s="166"/>
      <c r="B336" s="166"/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</row>
    <row r="337" spans="1:16">
      <c r="A337" s="166"/>
      <c r="B337" s="166"/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</row>
  </sheetData>
  <mergeCells count="126">
    <mergeCell ref="M254:N254"/>
    <mergeCell ref="M255:N255"/>
    <mergeCell ref="M256:N256"/>
    <mergeCell ref="M257:N257"/>
    <mergeCell ref="M258:O258"/>
    <mergeCell ref="M261:N261"/>
    <mergeCell ref="N263:P263"/>
    <mergeCell ref="M243:N243"/>
    <mergeCell ref="M244:N244"/>
    <mergeCell ref="M245:N245"/>
    <mergeCell ref="M247:N247"/>
    <mergeCell ref="M248:O248"/>
    <mergeCell ref="M249:N249"/>
    <mergeCell ref="M251:N251"/>
    <mergeCell ref="M252:N252"/>
    <mergeCell ref="M253:N253"/>
    <mergeCell ref="M233:N233"/>
    <mergeCell ref="M235:N235"/>
    <mergeCell ref="M236:O236"/>
    <mergeCell ref="M237:O237"/>
    <mergeCell ref="M238:O238"/>
    <mergeCell ref="M239:N239"/>
    <mergeCell ref="M240:N240"/>
    <mergeCell ref="M241:N241"/>
    <mergeCell ref="M242:N242"/>
    <mergeCell ref="O193:P193"/>
    <mergeCell ref="M194:N194"/>
    <mergeCell ref="M195:N195"/>
    <mergeCell ref="M196:N196"/>
    <mergeCell ref="M197:O197"/>
    <mergeCell ref="M199:N199"/>
    <mergeCell ref="M201:N201"/>
    <mergeCell ref="M204:N204"/>
    <mergeCell ref="M205:N205"/>
    <mergeCell ref="M314:N314"/>
    <mergeCell ref="M317:N317"/>
    <mergeCell ref="M318:N318"/>
    <mergeCell ref="M320:N320"/>
    <mergeCell ref="M321:N321"/>
    <mergeCell ref="M322:N322"/>
    <mergeCell ref="M323:N323"/>
    <mergeCell ref="M289:N289"/>
    <mergeCell ref="M293:N293"/>
    <mergeCell ref="M298:N298"/>
    <mergeCell ref="M303:N303"/>
    <mergeCell ref="M304:N304"/>
    <mergeCell ref="M307:N307"/>
    <mergeCell ref="M313:N313"/>
    <mergeCell ref="M271:N271"/>
    <mergeCell ref="M273:N273"/>
    <mergeCell ref="M275:N275"/>
    <mergeCell ref="M277:N277"/>
    <mergeCell ref="M278:O278"/>
    <mergeCell ref="M279:N279"/>
    <mergeCell ref="M281:N281"/>
    <mergeCell ref="M283:N283"/>
    <mergeCell ref="M284:N284"/>
    <mergeCell ref="M185:N185"/>
    <mergeCell ref="M186:N186"/>
    <mergeCell ref="M188:N188"/>
    <mergeCell ref="M189:N189"/>
    <mergeCell ref="M264:N264"/>
    <mergeCell ref="M265:N265"/>
    <mergeCell ref="M266:N266"/>
    <mergeCell ref="M267:N267"/>
    <mergeCell ref="M269:N269"/>
    <mergeCell ref="M192:N192"/>
    <mergeCell ref="M206:N206"/>
    <mergeCell ref="M209:N209"/>
    <mergeCell ref="N210:O210"/>
    <mergeCell ref="M211:N211"/>
    <mergeCell ref="M212:N212"/>
    <mergeCell ref="M214:N214"/>
    <mergeCell ref="M215:N215"/>
    <mergeCell ref="M216:N216"/>
    <mergeCell ref="M217:N217"/>
    <mergeCell ref="M222:N222"/>
    <mergeCell ref="M226:N226"/>
    <mergeCell ref="M227:N227"/>
    <mergeCell ref="M228:N228"/>
    <mergeCell ref="M229:N229"/>
    <mergeCell ref="M162:N162"/>
    <mergeCell ref="M165:N165"/>
    <mergeCell ref="M167:N167"/>
    <mergeCell ref="M173:N173"/>
    <mergeCell ref="M174:N174"/>
    <mergeCell ref="M175:N175"/>
    <mergeCell ref="M178:N178"/>
    <mergeCell ref="M181:N181"/>
    <mergeCell ref="M184:N184"/>
    <mergeCell ref="M146:N146"/>
    <mergeCell ref="M150:N150"/>
    <mergeCell ref="M151:N151"/>
    <mergeCell ref="M152:N152"/>
    <mergeCell ref="O156:P156"/>
    <mergeCell ref="M157:N157"/>
    <mergeCell ref="M158:N158"/>
    <mergeCell ref="M159:N159"/>
    <mergeCell ref="M160:N160"/>
    <mergeCell ref="M131:N131"/>
    <mergeCell ref="M132:N132"/>
    <mergeCell ref="M136:N136"/>
    <mergeCell ref="M137:N137"/>
    <mergeCell ref="O141:P141"/>
    <mergeCell ref="M142:N142"/>
    <mergeCell ref="O143:P143"/>
    <mergeCell ref="M144:N144"/>
    <mergeCell ref="M145:N145"/>
    <mergeCell ref="M114:N114"/>
    <mergeCell ref="M120:N120"/>
    <mergeCell ref="M121:N121"/>
    <mergeCell ref="M122:N122"/>
    <mergeCell ref="M123:N123"/>
    <mergeCell ref="M126:N126"/>
    <mergeCell ref="M127:N127"/>
    <mergeCell ref="M128:N128"/>
    <mergeCell ref="M130:N130"/>
    <mergeCell ref="I1:K1"/>
    <mergeCell ref="O66:P66"/>
    <mergeCell ref="M84:N84"/>
    <mergeCell ref="M88:N88"/>
    <mergeCell ref="M92:N92"/>
    <mergeCell ref="M96:N96"/>
    <mergeCell ref="M98:N98"/>
    <mergeCell ref="M101:N101"/>
    <mergeCell ref="M107:N107"/>
  </mergeCells>
  <hyperlinks>
    <hyperlink ref="I177" r:id="rId1" xr:uid="{00000000-0004-0000-1200-000000000000}"/>
    <hyperlink ref="H180" r:id="rId2" xr:uid="{00000000-0004-0000-12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4.44140625" defaultRowHeight="15" customHeight="1"/>
  <cols>
    <col min="1" max="1" width="8.5546875" customWidth="1"/>
    <col min="2" max="2" width="8.44140625" customWidth="1"/>
    <col min="3" max="3" width="13.109375" customWidth="1"/>
    <col min="4" max="4" width="26" customWidth="1"/>
    <col min="5" max="5" width="23.33203125" customWidth="1"/>
    <col min="6" max="6" width="23.44140625" customWidth="1"/>
    <col min="7" max="26" width="8.6640625" customWidth="1"/>
  </cols>
  <sheetData>
    <row r="1" spans="1:6" ht="14.4">
      <c r="A1" s="1">
        <v>1998</v>
      </c>
      <c r="B1" s="2"/>
      <c r="C1" s="2"/>
      <c r="D1" s="2"/>
      <c r="E1" s="2"/>
      <c r="F1" s="2"/>
    </row>
    <row r="2" spans="1:6" ht="25.2">
      <c r="A2" s="2"/>
      <c r="B2" s="3" t="s">
        <v>0</v>
      </c>
      <c r="C2" s="4" t="s">
        <v>1</v>
      </c>
      <c r="D2" s="5" t="s">
        <v>2</v>
      </c>
      <c r="E2" s="6" t="s">
        <v>3</v>
      </c>
      <c r="F2" s="5" t="s">
        <v>4</v>
      </c>
    </row>
    <row r="3" spans="1:6" ht="26.4">
      <c r="A3" s="2"/>
      <c r="B3" s="9">
        <v>1</v>
      </c>
      <c r="C3" s="15" t="s">
        <v>84</v>
      </c>
      <c r="D3" s="16" t="s">
        <v>85</v>
      </c>
      <c r="E3" s="12"/>
      <c r="F3" s="16" t="s">
        <v>86</v>
      </c>
    </row>
    <row r="4" spans="1:6" ht="26.4">
      <c r="A4" s="2"/>
      <c r="B4" s="9">
        <v>2</v>
      </c>
      <c r="C4" s="17" t="s">
        <v>87</v>
      </c>
      <c r="D4" s="16" t="s">
        <v>88</v>
      </c>
      <c r="E4" s="12"/>
      <c r="F4" s="16" t="s">
        <v>89</v>
      </c>
    </row>
    <row r="5" spans="1:6" ht="26.4">
      <c r="A5" s="2"/>
      <c r="B5" s="9">
        <v>3</v>
      </c>
      <c r="C5" s="17" t="s">
        <v>90</v>
      </c>
      <c r="D5" s="16" t="s">
        <v>91</v>
      </c>
      <c r="E5" s="12"/>
      <c r="F5" s="16" t="s">
        <v>92</v>
      </c>
    </row>
    <row r="6" spans="1:6" ht="26.4">
      <c r="A6" s="2"/>
      <c r="B6" s="9">
        <v>4</v>
      </c>
      <c r="C6" s="17" t="s">
        <v>93</v>
      </c>
      <c r="D6" s="16" t="s">
        <v>94</v>
      </c>
      <c r="E6" s="12"/>
      <c r="F6" s="18" t="str">
        <f>HYPERLINK("mailto:Saikiran_504@yahoo.com","Saikiran_504@yahoo.com")</f>
        <v>Saikiran_504@yahoo.com</v>
      </c>
    </row>
    <row r="7" spans="1:6" ht="26.4">
      <c r="A7" s="2"/>
      <c r="B7" s="9">
        <v>5</v>
      </c>
      <c r="C7" s="17" t="s">
        <v>95</v>
      </c>
      <c r="D7" s="16" t="s">
        <v>96</v>
      </c>
      <c r="E7" s="12"/>
      <c r="F7" s="16"/>
    </row>
    <row r="8" spans="1:6" ht="26.4">
      <c r="A8" s="2"/>
      <c r="B8" s="9">
        <v>6</v>
      </c>
      <c r="C8" s="17" t="s">
        <v>97</v>
      </c>
      <c r="D8" s="16" t="s">
        <v>98</v>
      </c>
      <c r="E8" s="12"/>
      <c r="F8" s="16"/>
    </row>
    <row r="9" spans="1:6" ht="26.4">
      <c r="A9" s="2"/>
      <c r="B9" s="9">
        <v>7</v>
      </c>
      <c r="C9" s="17" t="s">
        <v>99</v>
      </c>
      <c r="D9" s="16" t="s">
        <v>100</v>
      </c>
      <c r="E9" s="12"/>
      <c r="F9" s="18" t="str">
        <f>HYPERLINK("mailto:anne_rb1@yahoo.com","anne_rb1@yahoo.com")</f>
        <v>anne_rb1@yahoo.com</v>
      </c>
    </row>
    <row r="10" spans="1:6" ht="26.4">
      <c r="A10" s="2"/>
      <c r="B10" s="9">
        <v>8</v>
      </c>
      <c r="C10" s="17" t="s">
        <v>101</v>
      </c>
      <c r="D10" s="16" t="s">
        <v>102</v>
      </c>
      <c r="E10" s="12"/>
      <c r="F10" s="16" t="s">
        <v>103</v>
      </c>
    </row>
    <row r="11" spans="1:6" ht="26.4">
      <c r="A11" s="2"/>
      <c r="B11" s="9">
        <v>9</v>
      </c>
      <c r="C11" s="17" t="s">
        <v>104</v>
      </c>
      <c r="D11" s="16" t="s">
        <v>105</v>
      </c>
      <c r="E11" s="12"/>
      <c r="F11" s="18" t="str">
        <f>HYPERLINK("mailto:Prasanna_mattupalli@yahoo.co.in","Prasanna_mattupalli@yahoo.co.in")</f>
        <v>Prasanna_mattupalli@yahoo.co.in</v>
      </c>
    </row>
    <row r="12" spans="1:6" ht="26.4">
      <c r="A12" s="2"/>
      <c r="B12" s="9">
        <v>10</v>
      </c>
      <c r="C12" s="17" t="s">
        <v>106</v>
      </c>
      <c r="D12" s="16" t="s">
        <v>107</v>
      </c>
      <c r="E12" s="12"/>
      <c r="F12" s="18" t="str">
        <f>HYPERLINK("mailto:nagaprasadv@yahoo.co.in","nagaprasadv@yahoo.co.in")</f>
        <v>nagaprasadv@yahoo.co.in</v>
      </c>
    </row>
    <row r="13" spans="1:6" ht="26.4">
      <c r="A13" s="2"/>
      <c r="B13" s="9">
        <v>11</v>
      </c>
      <c r="C13" s="17" t="s">
        <v>108</v>
      </c>
      <c r="D13" s="16" t="s">
        <v>109</v>
      </c>
      <c r="E13" s="12"/>
      <c r="F13" s="18" t="str">
        <f>HYPERLINK("mailto:Srihari_r2000@yahoo.co.in","Srihari_r2000@yahoo.co.in")</f>
        <v>Srihari_r2000@yahoo.co.in</v>
      </c>
    </row>
    <row r="14" spans="1:6" ht="26.4">
      <c r="A14" s="2"/>
      <c r="B14" s="9">
        <v>12</v>
      </c>
      <c r="C14" s="17" t="s">
        <v>110</v>
      </c>
      <c r="D14" s="16" t="s">
        <v>111</v>
      </c>
      <c r="E14" s="12"/>
      <c r="F14" s="18" t="str">
        <f>HYPERLINK("mailto:Raavaava_ravi@yahoo.com","Raavaada_ravi@yahoo.com")</f>
        <v>Raavaada_ravi@yahoo.com</v>
      </c>
    </row>
    <row r="15" spans="1:6" ht="26.4">
      <c r="A15" s="2"/>
      <c r="B15" s="9">
        <v>13</v>
      </c>
      <c r="C15" s="17" t="s">
        <v>112</v>
      </c>
      <c r="D15" s="16" t="s">
        <v>113</v>
      </c>
      <c r="E15" s="12"/>
      <c r="F15" s="18" t="str">
        <f>HYPERLINK("mailto:kotiprakash@yahoo.com","kotiprakash@yahoo.com")</f>
        <v>kotiprakash@yahoo.com</v>
      </c>
    </row>
    <row r="16" spans="1:6" ht="26.4">
      <c r="A16" s="2"/>
      <c r="B16" s="9">
        <v>14</v>
      </c>
      <c r="C16" s="17" t="s">
        <v>114</v>
      </c>
      <c r="D16" s="16" t="s">
        <v>115</v>
      </c>
      <c r="E16" s="12"/>
      <c r="F16" s="16" t="s">
        <v>116</v>
      </c>
    </row>
    <row r="17" spans="1:6" ht="26.4">
      <c r="A17" s="2"/>
      <c r="B17" s="9">
        <v>15</v>
      </c>
      <c r="C17" s="17" t="s">
        <v>117</v>
      </c>
      <c r="D17" s="16" t="s">
        <v>118</v>
      </c>
      <c r="E17" s="12"/>
      <c r="F17" s="18" t="str">
        <f>HYPERLINK("mailto:saranugiri@yahoo.com","saranugiri@yahoo.com")</f>
        <v>saranugiri@yahoo.com</v>
      </c>
    </row>
    <row r="18" spans="1:6" ht="26.4">
      <c r="A18" s="2"/>
      <c r="B18" s="9">
        <v>16</v>
      </c>
      <c r="C18" s="17" t="s">
        <v>119</v>
      </c>
      <c r="D18" s="16" t="s">
        <v>120</v>
      </c>
      <c r="E18" s="12"/>
      <c r="F18" s="16" t="s">
        <v>121</v>
      </c>
    </row>
    <row r="19" spans="1:6" ht="26.4">
      <c r="A19" s="2"/>
      <c r="B19" s="9">
        <v>17</v>
      </c>
      <c r="C19" s="17" t="s">
        <v>122</v>
      </c>
      <c r="D19" s="16" t="s">
        <v>123</v>
      </c>
      <c r="E19" s="12"/>
      <c r="F19" s="18" t="str">
        <f>HYPERLINK("mailto:saidubabu@yahoo.com","saidubabu@yahoo.com")</f>
        <v>saidubabu@yahoo.com</v>
      </c>
    </row>
    <row r="20" spans="1:6" ht="26.4">
      <c r="A20" s="2"/>
      <c r="B20" s="9">
        <v>18</v>
      </c>
      <c r="C20" s="17" t="s">
        <v>124</v>
      </c>
      <c r="D20" s="16" t="s">
        <v>125</v>
      </c>
      <c r="E20" s="12"/>
      <c r="F20" s="18" t="str">
        <f>HYPERLINK("mailto:Snoopy_ss1@yahoo.com","Snoopy_ss1@yahoo.com")</f>
        <v>Snoopy_ss1@yahoo.com</v>
      </c>
    </row>
    <row r="21" spans="1:6" ht="15.75" customHeight="1">
      <c r="A21" s="2"/>
      <c r="B21" s="9">
        <v>19</v>
      </c>
      <c r="C21" s="17" t="s">
        <v>126</v>
      </c>
      <c r="D21" s="16" t="s">
        <v>127</v>
      </c>
      <c r="E21" s="12"/>
      <c r="F21" s="18" t="str">
        <f>HYPERLINK("mailto:ssraoong@yahoo.com","ssraoong@yahoo.com")</f>
        <v>ssraoong@yahoo.com</v>
      </c>
    </row>
    <row r="22" spans="1:6" ht="15.75" customHeight="1">
      <c r="A22" s="2"/>
      <c r="B22" s="9">
        <v>20</v>
      </c>
      <c r="C22" s="17" t="s">
        <v>128</v>
      </c>
      <c r="D22" s="16" t="s">
        <v>129</v>
      </c>
      <c r="E22" s="12"/>
      <c r="F22" s="18" t="str">
        <f>HYPERLINK("mailto:Nag_cheedella@yahoo.com","Nag_cheedella@yahoo.com")</f>
        <v>Nag_cheedella@yahoo.com</v>
      </c>
    </row>
    <row r="23" spans="1:6" ht="15.75" customHeight="1">
      <c r="A23" s="2"/>
      <c r="B23" s="9">
        <v>21</v>
      </c>
      <c r="C23" s="17" t="s">
        <v>130</v>
      </c>
      <c r="D23" s="16" t="s">
        <v>131</v>
      </c>
      <c r="E23" s="12"/>
      <c r="F23" s="18" t="str">
        <f>HYPERLINK("mailto:Avvari_kk@yahoo.co.in","Avvari_kk@yahoo.co.in")</f>
        <v>Avvari_kk@yahoo.co.in</v>
      </c>
    </row>
    <row r="24" spans="1:6" ht="15.75" customHeight="1">
      <c r="A24" s="2"/>
      <c r="B24" s="9">
        <v>22</v>
      </c>
      <c r="C24" s="17" t="s">
        <v>132</v>
      </c>
      <c r="D24" s="16" t="s">
        <v>133</v>
      </c>
      <c r="E24" s="12"/>
      <c r="F24" s="18" t="str">
        <f>HYPERLINK("mailto:Vamsi_dandu@yahoo.com","Vamsi_dandu@yahoo.com")</f>
        <v>Vamsi_dandu@yahoo.com</v>
      </c>
    </row>
    <row r="25" spans="1:6" ht="15.75" customHeight="1">
      <c r="A25" s="2"/>
      <c r="B25" s="9">
        <v>23</v>
      </c>
      <c r="C25" s="17" t="s">
        <v>134</v>
      </c>
      <c r="D25" s="16" t="s">
        <v>135</v>
      </c>
      <c r="E25" s="12"/>
      <c r="F25" s="18" t="str">
        <f>HYPERLINK("mailto:Phani524@yahoo.com","Phani524@yahoo.com")</f>
        <v>Phani524@yahoo.com</v>
      </c>
    </row>
    <row r="26" spans="1:6" ht="15.75" customHeight="1">
      <c r="A26" s="2"/>
      <c r="B26" s="9">
        <v>24</v>
      </c>
      <c r="C26" s="17" t="s">
        <v>136</v>
      </c>
      <c r="D26" s="16" t="s">
        <v>137</v>
      </c>
      <c r="E26" s="12"/>
      <c r="F26" s="18" t="str">
        <f>HYPERLINK("mailto:Kirankumar525@yahoo.com","Kirankumar525@yahoo.com")</f>
        <v>Kirankumar525@yahoo.com</v>
      </c>
    </row>
    <row r="27" spans="1:6" ht="15.75" customHeight="1">
      <c r="A27" s="2"/>
      <c r="B27" s="9">
        <v>25</v>
      </c>
      <c r="C27" s="17" t="s">
        <v>138</v>
      </c>
      <c r="D27" s="16" t="s">
        <v>139</v>
      </c>
      <c r="E27" s="12"/>
      <c r="F27" s="18" t="str">
        <f>HYPERLINK("mailto:mlprasannak@yahoo.co.in","mlprasannak@yahoo.co.in")</f>
        <v>mlprasannak@yahoo.co.in</v>
      </c>
    </row>
    <row r="28" spans="1:6" ht="15.75" customHeight="1">
      <c r="A28" s="2"/>
      <c r="B28" s="9">
        <v>26</v>
      </c>
      <c r="C28" s="17" t="s">
        <v>140</v>
      </c>
      <c r="D28" s="16" t="s">
        <v>141</v>
      </c>
      <c r="E28" s="12"/>
      <c r="F28" s="18" t="str">
        <f>HYPERLINK("mailto:Eswar_kintali@yahoo.co.in","Eswar_kintali@yahoo.co.in")</f>
        <v>Eswar_kintali@yahoo.co.in</v>
      </c>
    </row>
    <row r="29" spans="1:6" ht="15.75" customHeight="1">
      <c r="A29" s="2"/>
      <c r="B29" s="9">
        <v>27</v>
      </c>
      <c r="C29" s="17" t="s">
        <v>142</v>
      </c>
      <c r="D29" s="16" t="s">
        <v>143</v>
      </c>
      <c r="E29" s="12"/>
      <c r="F29" s="18" t="str">
        <f>HYPERLINK("mailto:kisu_454@yahoo.com","kisu_454@yahoo.com")</f>
        <v>kisu_454@yahoo.com</v>
      </c>
    </row>
    <row r="30" spans="1:6" ht="15.75" customHeight="1">
      <c r="A30" s="2"/>
      <c r="B30" s="9">
        <v>28</v>
      </c>
      <c r="C30" s="17" t="s">
        <v>144</v>
      </c>
      <c r="D30" s="16" t="s">
        <v>145</v>
      </c>
      <c r="E30" s="12"/>
      <c r="F30" s="18" t="str">
        <f>HYPERLINK("mailto:sriasb@yahoo.com","sriasb@yahoo.com")</f>
        <v>sriasb@yahoo.com</v>
      </c>
    </row>
    <row r="31" spans="1:6" ht="15.75" customHeight="1">
      <c r="A31" s="2"/>
      <c r="B31" s="9">
        <v>29</v>
      </c>
      <c r="C31" s="17" t="s">
        <v>146</v>
      </c>
      <c r="D31" s="16" t="s">
        <v>147</v>
      </c>
      <c r="E31" s="12"/>
      <c r="F31" s="18" t="str">
        <f>HYPERLINK("mailto:Thummuri_sai@yahoo.com","Thummuri_sai@yahoo.com")</f>
        <v>Thummuri_sai@yahoo.com</v>
      </c>
    </row>
    <row r="32" spans="1:6" ht="15.75" customHeight="1">
      <c r="A32" s="2"/>
      <c r="B32" s="9">
        <v>30</v>
      </c>
      <c r="C32" s="17" t="s">
        <v>148</v>
      </c>
      <c r="D32" s="16" t="s">
        <v>149</v>
      </c>
      <c r="E32" s="12"/>
      <c r="F32" s="16" t="s">
        <v>150</v>
      </c>
    </row>
    <row r="33" spans="1:6" ht="15.75" customHeight="1">
      <c r="A33" s="2"/>
      <c r="B33" s="9">
        <v>31</v>
      </c>
      <c r="C33" s="17" t="s">
        <v>151</v>
      </c>
      <c r="D33" s="16" t="s">
        <v>152</v>
      </c>
      <c r="E33" s="12"/>
      <c r="F33" s="16" t="s">
        <v>153</v>
      </c>
    </row>
    <row r="34" spans="1:6" ht="15.75" customHeight="1">
      <c r="A34" s="2"/>
      <c r="B34" s="9">
        <v>32</v>
      </c>
      <c r="C34" s="17" t="s">
        <v>154</v>
      </c>
      <c r="D34" s="16" t="s">
        <v>155</v>
      </c>
      <c r="E34" s="12"/>
      <c r="F34" s="16" t="s">
        <v>156</v>
      </c>
    </row>
    <row r="35" spans="1:6" ht="15.75" customHeight="1">
      <c r="A35" s="2"/>
      <c r="B35" s="9">
        <v>33</v>
      </c>
      <c r="C35" s="17" t="s">
        <v>157</v>
      </c>
      <c r="D35" s="16" t="s">
        <v>158</v>
      </c>
      <c r="E35" s="12"/>
      <c r="F35" s="18" t="str">
        <f>HYPERLINK("mailto:Silpa_k3@yahoo.co.in","Silpa_k3@yahoo.co.in")</f>
        <v>Silpa_k3@yahoo.co.in</v>
      </c>
    </row>
    <row r="36" spans="1:6" ht="15.75" customHeight="1">
      <c r="A36" s="2"/>
      <c r="B36" s="9">
        <v>34</v>
      </c>
      <c r="C36" s="17" t="s">
        <v>159</v>
      </c>
      <c r="D36" s="16" t="s">
        <v>160</v>
      </c>
      <c r="E36" s="12"/>
      <c r="F36" s="16" t="s">
        <v>161</v>
      </c>
    </row>
    <row r="37" spans="1:6" ht="15.75" customHeight="1">
      <c r="A37" s="2"/>
      <c r="B37" s="9">
        <v>35</v>
      </c>
      <c r="C37" s="17" t="s">
        <v>162</v>
      </c>
      <c r="D37" s="16" t="s">
        <v>163</v>
      </c>
      <c r="E37" s="12"/>
      <c r="F37" s="16"/>
    </row>
    <row r="38" spans="1:6" ht="15.75" customHeight="1">
      <c r="A38" s="2"/>
      <c r="B38" s="9">
        <v>36</v>
      </c>
      <c r="C38" s="17" t="s">
        <v>164</v>
      </c>
      <c r="D38" s="16" t="s">
        <v>165</v>
      </c>
      <c r="E38" s="12"/>
      <c r="F38" s="16" t="s">
        <v>166</v>
      </c>
    </row>
    <row r="39" spans="1:6" ht="15.75" customHeight="1">
      <c r="A39" s="2"/>
      <c r="B39" s="9">
        <v>37</v>
      </c>
      <c r="C39" s="17" t="s">
        <v>167</v>
      </c>
      <c r="D39" s="16" t="s">
        <v>168</v>
      </c>
      <c r="E39" s="12"/>
      <c r="F39" s="18" t="str">
        <f>HYPERLINK("mailto:Venu_538@yahoo.com","Venu_538@yahoo.com")</f>
        <v>Venu_538@yahoo.com</v>
      </c>
    </row>
    <row r="40" spans="1:6" ht="15.75" customHeight="1">
      <c r="A40" s="2"/>
      <c r="B40" s="9">
        <v>38</v>
      </c>
      <c r="C40" s="17" t="s">
        <v>169</v>
      </c>
      <c r="D40" s="16" t="s">
        <v>170</v>
      </c>
      <c r="E40" s="12"/>
      <c r="F40" s="16"/>
    </row>
    <row r="41" spans="1:6" ht="15.75" customHeight="1">
      <c r="A41" s="2"/>
      <c r="B41" s="9">
        <v>39</v>
      </c>
      <c r="C41" s="17" t="s">
        <v>171</v>
      </c>
      <c r="D41" s="16" t="s">
        <v>172</v>
      </c>
      <c r="E41" s="12"/>
      <c r="F41" s="16" t="s">
        <v>173</v>
      </c>
    </row>
    <row r="42" spans="1:6" ht="15.75" customHeight="1">
      <c r="A42" s="2"/>
      <c r="B42" s="9">
        <v>40</v>
      </c>
      <c r="C42" s="17" t="s">
        <v>174</v>
      </c>
      <c r="D42" s="16" t="s">
        <v>175</v>
      </c>
      <c r="E42" s="12"/>
      <c r="F42" s="18" t="str">
        <f>HYPERLINK("mailto:Nag_541@yahoo.com","Nag_541@yahoo.com")</f>
        <v>Nag_541@yahoo.com</v>
      </c>
    </row>
    <row r="43" spans="1:6" ht="15.75" customHeight="1">
      <c r="B43" s="9">
        <v>41</v>
      </c>
      <c r="C43" s="17" t="s">
        <v>176</v>
      </c>
      <c r="D43" s="16" t="s">
        <v>177</v>
      </c>
      <c r="E43" s="12"/>
      <c r="F43" s="18" t="str">
        <f>HYPERLINK("mailto:Pavel6@rediffmail.com","Pavel6@rediffmail.com")</f>
        <v>Pavel6@rediffmail.com</v>
      </c>
    </row>
    <row r="44" spans="1:6" ht="15.75" customHeight="1">
      <c r="B44" s="9">
        <v>42</v>
      </c>
      <c r="C44" s="17" t="s">
        <v>178</v>
      </c>
      <c r="D44" s="16" t="s">
        <v>179</v>
      </c>
      <c r="E44" s="12"/>
      <c r="F44" s="18" t="str">
        <f>HYPERLINK("mailto:Anu_pullati@yahoo.co.in","Anu_pullati@yahoo.co.in")</f>
        <v>Anu_pullati@yahoo.co.in</v>
      </c>
    </row>
    <row r="45" spans="1:6" ht="15.75" customHeight="1">
      <c r="B45" s="9">
        <v>43</v>
      </c>
      <c r="C45" s="17" t="s">
        <v>180</v>
      </c>
      <c r="D45" s="16" t="s">
        <v>181</v>
      </c>
      <c r="E45" s="12"/>
      <c r="F45" s="18" t="str">
        <f>HYPERLINK("mailto:Sindhuri9@yahoo.com","Sindhuri9@yahoo.com")</f>
        <v>Sindhuri9@yahoo.com</v>
      </c>
    </row>
    <row r="46" spans="1:6" ht="15.75" customHeight="1">
      <c r="B46" s="9">
        <v>44</v>
      </c>
      <c r="C46" s="17" t="s">
        <v>182</v>
      </c>
      <c r="D46" s="16" t="s">
        <v>183</v>
      </c>
      <c r="E46" s="12"/>
      <c r="F46" s="18" t="str">
        <f>HYPERLINK("mailto:Vijay_rock545@yahoo.co.in","Vijay_rock545@yahoo.co.in")</f>
        <v>Vijay_rock545@yahoo.co.in</v>
      </c>
    </row>
    <row r="47" spans="1:6" ht="15.75" customHeight="1">
      <c r="B47" s="9">
        <v>45</v>
      </c>
      <c r="C47" s="17" t="s">
        <v>184</v>
      </c>
      <c r="D47" s="16" t="s">
        <v>185</v>
      </c>
      <c r="E47" s="12"/>
      <c r="F47" s="16" t="s">
        <v>186</v>
      </c>
    </row>
    <row r="48" spans="1:6" ht="15.75" customHeight="1">
      <c r="B48" s="9">
        <v>46</v>
      </c>
      <c r="C48" s="17" t="s">
        <v>187</v>
      </c>
      <c r="D48" s="16" t="s">
        <v>188</v>
      </c>
      <c r="E48" s="12"/>
      <c r="F48" s="18" t="str">
        <f>HYPERLINK("mailto:Machi_raj@yahoo.com","Machi_raj@yahoo.com")</f>
        <v>Machi_raj@yahoo.com</v>
      </c>
    </row>
    <row r="49" spans="2:6" ht="15.75" customHeight="1">
      <c r="B49" s="9">
        <v>47</v>
      </c>
      <c r="C49" s="17" t="s">
        <v>189</v>
      </c>
      <c r="D49" s="16" t="s">
        <v>190</v>
      </c>
      <c r="E49" s="12"/>
      <c r="F49" s="18" t="str">
        <f>HYPERLINK("mailto:Penumuchu2002@yahoo.co.in","Penumuchu2002@yahoo.co.in")</f>
        <v>Penumuchu2002@yahoo.co.in</v>
      </c>
    </row>
    <row r="50" spans="2:6" ht="15.75" customHeight="1">
      <c r="B50" s="9">
        <v>48</v>
      </c>
      <c r="C50" s="17" t="s">
        <v>191</v>
      </c>
      <c r="D50" s="16" t="s">
        <v>192</v>
      </c>
      <c r="E50" s="12"/>
      <c r="F50" s="16"/>
    </row>
    <row r="51" spans="2:6" ht="15.75" customHeight="1">
      <c r="B51" s="9">
        <v>49</v>
      </c>
      <c r="C51" s="17" t="s">
        <v>193</v>
      </c>
      <c r="D51" s="16" t="s">
        <v>194</v>
      </c>
      <c r="E51" s="12"/>
      <c r="F51" s="18" t="str">
        <f>HYPERLINK("mailto:Bala_550@yahoo.com","Bala_550@yahoo.com")</f>
        <v>Bala_550@yahoo.com</v>
      </c>
    </row>
    <row r="52" spans="2:6" ht="15.75" customHeight="1">
      <c r="B52" s="9">
        <v>50</v>
      </c>
      <c r="C52" s="17" t="s">
        <v>195</v>
      </c>
      <c r="D52" s="16" t="s">
        <v>196</v>
      </c>
      <c r="E52" s="12"/>
      <c r="F52" s="16" t="s">
        <v>197</v>
      </c>
    </row>
    <row r="53" spans="2:6" ht="15.75" customHeight="1">
      <c r="B53" s="9">
        <v>51</v>
      </c>
      <c r="C53" s="17" t="s">
        <v>198</v>
      </c>
      <c r="D53" s="16" t="s">
        <v>199</v>
      </c>
      <c r="E53" s="12"/>
      <c r="F53" s="16" t="s">
        <v>200</v>
      </c>
    </row>
    <row r="54" spans="2:6" ht="15.75" customHeight="1">
      <c r="B54" s="9">
        <v>52</v>
      </c>
      <c r="C54" s="17" t="s">
        <v>201</v>
      </c>
      <c r="D54" s="16" t="s">
        <v>202</v>
      </c>
      <c r="E54" s="12"/>
      <c r="F54" s="16" t="s">
        <v>203</v>
      </c>
    </row>
    <row r="55" spans="2:6" ht="15.75" customHeight="1">
      <c r="B55" s="9">
        <v>53</v>
      </c>
      <c r="C55" s="17" t="s">
        <v>204</v>
      </c>
      <c r="D55" s="16" t="s">
        <v>205</v>
      </c>
      <c r="E55" s="12"/>
      <c r="F55" s="18" t="str">
        <f>HYPERLINK("mailto:Jd_brr@rediffmail.com","Jd_brr@rediffmail.com")</f>
        <v>Jd_brr@rediffmail.com</v>
      </c>
    </row>
    <row r="56" spans="2:6" ht="15.75" customHeight="1">
      <c r="B56" s="9">
        <v>54</v>
      </c>
      <c r="C56" s="17" t="s">
        <v>206</v>
      </c>
      <c r="D56" s="16" t="s">
        <v>207</v>
      </c>
      <c r="E56" s="12"/>
      <c r="F56" s="16" t="s">
        <v>208</v>
      </c>
    </row>
    <row r="57" spans="2:6" ht="15.75" customHeight="1">
      <c r="B57" s="9">
        <v>55</v>
      </c>
      <c r="C57" s="17" t="s">
        <v>209</v>
      </c>
      <c r="D57" s="16" t="s">
        <v>210</v>
      </c>
      <c r="E57" s="12"/>
      <c r="F57" s="16" t="s">
        <v>211</v>
      </c>
    </row>
    <row r="58" spans="2:6" ht="15.75" customHeight="1">
      <c r="B58" s="9">
        <v>56</v>
      </c>
      <c r="C58" s="17" t="s">
        <v>212</v>
      </c>
      <c r="D58" s="16" t="s">
        <v>213</v>
      </c>
      <c r="E58" s="12"/>
      <c r="F58" s="16" t="s">
        <v>214</v>
      </c>
    </row>
    <row r="59" spans="2:6" ht="15.75" customHeight="1">
      <c r="B59" s="9">
        <v>57</v>
      </c>
      <c r="C59" s="17" t="s">
        <v>215</v>
      </c>
      <c r="D59" s="16" t="s">
        <v>216</v>
      </c>
      <c r="E59" s="12"/>
      <c r="F59" s="16" t="s">
        <v>217</v>
      </c>
    </row>
    <row r="60" spans="2:6" ht="15.75" customHeight="1">
      <c r="B60" s="9">
        <v>58</v>
      </c>
      <c r="C60" s="17" t="s">
        <v>218</v>
      </c>
      <c r="D60" s="16" t="s">
        <v>219</v>
      </c>
      <c r="E60" s="12"/>
      <c r="F60" s="16" t="s">
        <v>220</v>
      </c>
    </row>
    <row r="61" spans="2:6" ht="15.75" customHeight="1">
      <c r="B61" s="9">
        <v>59</v>
      </c>
      <c r="C61" s="17" t="s">
        <v>221</v>
      </c>
      <c r="D61" s="16" t="s">
        <v>222</v>
      </c>
      <c r="E61" s="12"/>
      <c r="F61" s="16" t="s">
        <v>223</v>
      </c>
    </row>
    <row r="62" spans="2:6" ht="15.75" customHeight="1">
      <c r="B62" s="9">
        <v>60</v>
      </c>
      <c r="C62" s="17" t="s">
        <v>224</v>
      </c>
      <c r="D62" s="16" t="s">
        <v>225</v>
      </c>
      <c r="E62" s="12"/>
      <c r="F62" s="16" t="s">
        <v>226</v>
      </c>
    </row>
    <row r="63" spans="2:6" ht="15.75" customHeight="1">
      <c r="B63" s="9">
        <v>61</v>
      </c>
      <c r="C63" s="17" t="s">
        <v>227</v>
      </c>
      <c r="D63" s="16" t="s">
        <v>228</v>
      </c>
      <c r="E63" s="12"/>
      <c r="F63" s="16" t="s">
        <v>229</v>
      </c>
    </row>
    <row r="64" spans="2:6" ht="15.75" customHeight="1">
      <c r="B64" s="9">
        <v>62</v>
      </c>
      <c r="C64" s="17" t="s">
        <v>230</v>
      </c>
      <c r="D64" s="16" t="s">
        <v>231</v>
      </c>
      <c r="E64" s="12"/>
      <c r="F64" s="16" t="s">
        <v>232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R482"/>
  <sheetViews>
    <sheetView topLeftCell="A57" workbookViewId="0">
      <selection activeCell="H57" sqref="H57"/>
    </sheetView>
  </sheetViews>
  <sheetFormatPr defaultColWidth="14.44140625" defaultRowHeight="15" customHeight="1"/>
  <cols>
    <col min="3" max="3" width="31" customWidth="1"/>
    <col min="5" max="5" width="20.6640625" customWidth="1"/>
    <col min="7" max="7" width="24.6640625" customWidth="1"/>
    <col min="8" max="8" width="34.88671875" customWidth="1"/>
  </cols>
  <sheetData>
    <row r="1" spans="1:18">
      <c r="A1" s="301" t="s">
        <v>0</v>
      </c>
      <c r="B1" s="301" t="s">
        <v>3925</v>
      </c>
      <c r="C1" s="301" t="s">
        <v>2</v>
      </c>
      <c r="D1" s="301" t="s">
        <v>7215</v>
      </c>
      <c r="E1" s="302" t="s">
        <v>13941</v>
      </c>
      <c r="F1" s="301" t="s">
        <v>7216</v>
      </c>
      <c r="G1" s="301" t="s">
        <v>4710</v>
      </c>
      <c r="H1" s="301" t="s">
        <v>13940</v>
      </c>
      <c r="I1" s="303" t="s">
        <v>6050</v>
      </c>
      <c r="J1" s="304"/>
      <c r="K1" s="304"/>
      <c r="L1" s="304"/>
      <c r="M1" s="304"/>
      <c r="N1" s="304"/>
      <c r="O1" s="304"/>
      <c r="P1" s="305"/>
      <c r="Q1" s="161"/>
      <c r="R1" s="161"/>
    </row>
    <row r="2" spans="1:18">
      <c r="A2" s="289"/>
      <c r="B2" s="289"/>
      <c r="C2" s="289"/>
      <c r="D2" s="289"/>
      <c r="E2" s="289"/>
      <c r="F2" s="289"/>
      <c r="G2" s="289"/>
      <c r="H2" s="289"/>
      <c r="I2" s="304" t="s">
        <v>7217</v>
      </c>
      <c r="J2" s="283"/>
      <c r="K2" s="284"/>
      <c r="L2" s="304" t="s">
        <v>7218</v>
      </c>
      <c r="M2" s="283"/>
      <c r="N2" s="283"/>
      <c r="O2" s="284"/>
      <c r="P2" s="306" t="s">
        <v>7219</v>
      </c>
      <c r="Q2" s="301" t="s">
        <v>6052</v>
      </c>
      <c r="R2" s="161"/>
    </row>
    <row r="3" spans="1:18">
      <c r="A3" s="286"/>
      <c r="B3" s="286"/>
      <c r="C3" s="286"/>
      <c r="D3" s="286"/>
      <c r="E3" s="286"/>
      <c r="F3" s="286"/>
      <c r="G3" s="286"/>
      <c r="H3" s="286"/>
      <c r="I3" s="167" t="s">
        <v>7220</v>
      </c>
      <c r="J3" s="167" t="s">
        <v>7221</v>
      </c>
      <c r="K3" s="167" t="s">
        <v>2765</v>
      </c>
      <c r="L3" s="167" t="s">
        <v>7222</v>
      </c>
      <c r="M3" s="167" t="s">
        <v>7223</v>
      </c>
      <c r="N3" s="167" t="s">
        <v>7224</v>
      </c>
      <c r="O3" s="167" t="s">
        <v>2765</v>
      </c>
      <c r="P3" s="286"/>
      <c r="Q3" s="286"/>
      <c r="R3" s="161"/>
    </row>
    <row r="4" spans="1:18">
      <c r="A4" s="168">
        <v>3</v>
      </c>
      <c r="B4" s="169" t="s">
        <v>7226</v>
      </c>
      <c r="C4" s="169" t="s">
        <v>7227</v>
      </c>
      <c r="D4" s="169" t="s">
        <v>5373</v>
      </c>
      <c r="E4" s="170">
        <v>9121603223</v>
      </c>
      <c r="F4" s="171">
        <v>9676919695</v>
      </c>
      <c r="G4" s="171">
        <v>9949750938</v>
      </c>
      <c r="H4" s="169" t="s">
        <v>7228</v>
      </c>
      <c r="I4" s="169" t="s">
        <v>7225</v>
      </c>
      <c r="J4" s="169" t="s">
        <v>7229</v>
      </c>
      <c r="K4" s="169" t="s">
        <v>2803</v>
      </c>
      <c r="L4" s="169"/>
      <c r="M4" s="169"/>
      <c r="N4" s="169"/>
      <c r="O4" s="169"/>
      <c r="P4" s="169"/>
      <c r="Q4" s="173" t="s">
        <v>6057</v>
      </c>
      <c r="R4" s="173"/>
    </row>
    <row r="5" spans="1:18">
      <c r="A5" s="168">
        <v>4</v>
      </c>
      <c r="B5" s="169" t="s">
        <v>7230</v>
      </c>
      <c r="C5" s="169" t="s">
        <v>7231</v>
      </c>
      <c r="D5" s="169" t="s">
        <v>5373</v>
      </c>
      <c r="E5" s="170">
        <v>9293551661</v>
      </c>
      <c r="F5" s="171">
        <v>6304174312</v>
      </c>
      <c r="G5" s="171">
        <v>9396493111</v>
      </c>
      <c r="H5" s="169" t="s">
        <v>7232</v>
      </c>
      <c r="I5" s="169" t="s">
        <v>7233</v>
      </c>
      <c r="J5" s="169" t="s">
        <v>2802</v>
      </c>
      <c r="K5" s="169" t="s">
        <v>2803</v>
      </c>
      <c r="L5" s="169"/>
      <c r="M5" s="169"/>
      <c r="N5" s="169"/>
      <c r="O5" s="169"/>
      <c r="P5" s="169"/>
      <c r="Q5" s="173" t="s">
        <v>6057</v>
      </c>
      <c r="R5" s="173"/>
    </row>
    <row r="6" spans="1:18">
      <c r="A6" s="168">
        <v>5</v>
      </c>
      <c r="B6" s="169" t="s">
        <v>7234</v>
      </c>
      <c r="C6" s="169" t="s">
        <v>7235</v>
      </c>
      <c r="D6" s="169" t="s">
        <v>5373</v>
      </c>
      <c r="E6" s="170">
        <v>9705278319</v>
      </c>
      <c r="F6" s="171">
        <v>6302085430</v>
      </c>
      <c r="G6" s="171">
        <v>9246453166</v>
      </c>
      <c r="H6" s="169" t="s">
        <v>7236</v>
      </c>
      <c r="I6" s="169" t="s">
        <v>7237</v>
      </c>
      <c r="J6" s="169" t="s">
        <v>3971</v>
      </c>
      <c r="K6" s="169"/>
      <c r="L6" s="169"/>
      <c r="M6" s="169"/>
      <c r="N6" s="169"/>
      <c r="O6" s="169"/>
      <c r="P6" s="169"/>
      <c r="Q6" s="173" t="s">
        <v>6071</v>
      </c>
      <c r="R6" s="173"/>
    </row>
    <row r="7" spans="1:18">
      <c r="A7" s="168">
        <v>6</v>
      </c>
      <c r="B7" s="169" t="s">
        <v>7238</v>
      </c>
      <c r="C7" s="169" t="s">
        <v>7239</v>
      </c>
      <c r="D7" s="169" t="s">
        <v>5373</v>
      </c>
      <c r="E7" s="170">
        <v>8897732127</v>
      </c>
      <c r="F7" s="171">
        <v>8317523865</v>
      </c>
      <c r="G7" s="171">
        <v>9985246279</v>
      </c>
      <c r="H7" s="169" t="s">
        <v>7240</v>
      </c>
      <c r="I7" s="169" t="s">
        <v>7241</v>
      </c>
      <c r="J7" s="169" t="s">
        <v>7242</v>
      </c>
      <c r="K7" s="169" t="s">
        <v>2874</v>
      </c>
      <c r="L7" s="169"/>
      <c r="M7" s="169"/>
      <c r="N7" s="169"/>
      <c r="O7" s="169"/>
      <c r="P7" s="169"/>
      <c r="Q7" s="173" t="s">
        <v>6071</v>
      </c>
      <c r="R7" s="173"/>
    </row>
    <row r="8" spans="1:18">
      <c r="A8" s="168">
        <v>7</v>
      </c>
      <c r="B8" s="169" t="s">
        <v>7243</v>
      </c>
      <c r="C8" s="169" t="s">
        <v>7244</v>
      </c>
      <c r="D8" s="169" t="s">
        <v>5373</v>
      </c>
      <c r="E8" s="170">
        <v>9392687770</v>
      </c>
      <c r="F8" s="171">
        <v>7702334755</v>
      </c>
      <c r="G8" s="171">
        <v>9963032279</v>
      </c>
      <c r="H8" s="169" t="s">
        <v>7245</v>
      </c>
      <c r="I8" s="169" t="s">
        <v>7246</v>
      </c>
      <c r="J8" s="169" t="s">
        <v>7247</v>
      </c>
      <c r="K8" s="169" t="s">
        <v>7248</v>
      </c>
      <c r="L8" s="169"/>
      <c r="M8" s="169"/>
      <c r="N8" s="169"/>
      <c r="O8" s="169"/>
      <c r="P8" s="169"/>
      <c r="Q8" s="173" t="s">
        <v>6081</v>
      </c>
      <c r="R8" s="173"/>
    </row>
    <row r="9" spans="1:18">
      <c r="A9" s="168">
        <v>8</v>
      </c>
      <c r="B9" s="169" t="s">
        <v>7249</v>
      </c>
      <c r="C9" s="169" t="s">
        <v>7250</v>
      </c>
      <c r="D9" s="169" t="s">
        <v>5373</v>
      </c>
      <c r="E9" s="170">
        <v>8106041742</v>
      </c>
      <c r="F9" s="169"/>
      <c r="G9" s="171">
        <v>9885144573</v>
      </c>
      <c r="H9" s="169" t="s">
        <v>7251</v>
      </c>
      <c r="I9" s="169" t="s">
        <v>7225</v>
      </c>
      <c r="J9" s="169" t="s">
        <v>2802</v>
      </c>
      <c r="K9" s="169" t="s">
        <v>2803</v>
      </c>
      <c r="L9" s="169"/>
      <c r="M9" s="169"/>
      <c r="N9" s="169"/>
      <c r="O9" s="169"/>
      <c r="P9" s="169"/>
      <c r="Q9" s="173" t="s">
        <v>6071</v>
      </c>
      <c r="R9" s="173"/>
    </row>
    <row r="10" spans="1:18">
      <c r="A10" s="168">
        <v>9</v>
      </c>
      <c r="B10" s="169" t="s">
        <v>7252</v>
      </c>
      <c r="C10" s="169" t="s">
        <v>7253</v>
      </c>
      <c r="D10" s="169" t="s">
        <v>5373</v>
      </c>
      <c r="E10" s="170">
        <v>7660802491</v>
      </c>
      <c r="F10" s="169"/>
      <c r="G10" s="171">
        <v>9573711735</v>
      </c>
      <c r="H10" s="169" t="s">
        <v>7254</v>
      </c>
      <c r="I10" s="169" t="s">
        <v>7255</v>
      </c>
      <c r="J10" s="169" t="s">
        <v>7256</v>
      </c>
      <c r="K10" s="169"/>
      <c r="L10" s="169"/>
      <c r="M10" s="169"/>
      <c r="N10" s="169"/>
      <c r="O10" s="169"/>
      <c r="P10" s="169"/>
      <c r="Q10" s="173" t="s">
        <v>6071</v>
      </c>
      <c r="R10" s="173"/>
    </row>
    <row r="11" spans="1:18">
      <c r="A11" s="168">
        <v>10</v>
      </c>
      <c r="B11" s="169" t="s">
        <v>7257</v>
      </c>
      <c r="C11" s="169" t="s">
        <v>7258</v>
      </c>
      <c r="D11" s="169" t="s">
        <v>5373</v>
      </c>
      <c r="E11" s="170">
        <v>7995151410</v>
      </c>
      <c r="F11" s="169"/>
      <c r="G11" s="171">
        <v>9866106821</v>
      </c>
      <c r="H11" s="169" t="s">
        <v>7259</v>
      </c>
      <c r="I11" s="169" t="s">
        <v>7260</v>
      </c>
      <c r="J11" s="169" t="s">
        <v>4658</v>
      </c>
      <c r="K11" s="169" t="s">
        <v>3445</v>
      </c>
      <c r="L11" s="169"/>
      <c r="M11" s="169"/>
      <c r="N11" s="169"/>
      <c r="O11" s="169"/>
      <c r="P11" s="169"/>
      <c r="Q11" s="173" t="s">
        <v>6071</v>
      </c>
      <c r="R11" s="173"/>
    </row>
    <row r="12" spans="1:18">
      <c r="A12" s="168">
        <v>11</v>
      </c>
      <c r="B12" s="169" t="s">
        <v>7261</v>
      </c>
      <c r="C12" s="169" t="s">
        <v>7262</v>
      </c>
      <c r="D12" s="169"/>
      <c r="E12" s="170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73"/>
      <c r="R12" s="173"/>
    </row>
    <row r="13" spans="1:18">
      <c r="A13" s="168">
        <v>12</v>
      </c>
      <c r="B13" s="169" t="s">
        <v>7263</v>
      </c>
      <c r="C13" s="169" t="s">
        <v>7264</v>
      </c>
      <c r="D13" s="169" t="s">
        <v>5373</v>
      </c>
      <c r="E13" s="170">
        <v>9154177723</v>
      </c>
      <c r="F13" s="171">
        <v>7569211449</v>
      </c>
      <c r="G13" s="171">
        <v>9848038120</v>
      </c>
      <c r="H13" s="169" t="s">
        <v>7265</v>
      </c>
      <c r="I13" s="169" t="s">
        <v>7225</v>
      </c>
      <c r="J13" s="169" t="s">
        <v>2802</v>
      </c>
      <c r="K13" s="169" t="s">
        <v>2803</v>
      </c>
      <c r="L13" s="169"/>
      <c r="M13" s="169"/>
      <c r="N13" s="169"/>
      <c r="O13" s="169"/>
      <c r="P13" s="169"/>
      <c r="Q13" s="173" t="s">
        <v>6057</v>
      </c>
      <c r="R13" s="173"/>
    </row>
    <row r="14" spans="1:18">
      <c r="A14" s="168">
        <v>13</v>
      </c>
      <c r="B14" s="169" t="s">
        <v>7266</v>
      </c>
      <c r="C14" s="169" t="s">
        <v>7267</v>
      </c>
      <c r="D14" s="169" t="s">
        <v>5373</v>
      </c>
      <c r="E14" s="170">
        <v>9133623259</v>
      </c>
      <c r="F14" s="171">
        <v>8886544383</v>
      </c>
      <c r="G14" s="171">
        <v>9441441481</v>
      </c>
      <c r="H14" s="169" t="s">
        <v>7268</v>
      </c>
      <c r="I14" s="169"/>
      <c r="J14" s="169"/>
      <c r="K14" s="169"/>
      <c r="L14" s="169"/>
      <c r="M14" s="169"/>
      <c r="N14" s="169"/>
      <c r="O14" s="169"/>
      <c r="P14" s="169"/>
      <c r="Q14" s="173"/>
      <c r="R14" s="173" t="s">
        <v>7269</v>
      </c>
    </row>
    <row r="15" spans="1:18">
      <c r="A15" s="168">
        <v>14</v>
      </c>
      <c r="B15" s="169" t="s">
        <v>7270</v>
      </c>
      <c r="C15" s="169" t="s">
        <v>7271</v>
      </c>
      <c r="D15" s="169" t="s">
        <v>5373</v>
      </c>
      <c r="E15" s="170">
        <v>9182752987</v>
      </c>
      <c r="F15" s="171">
        <v>7337310737</v>
      </c>
      <c r="G15" s="171">
        <v>8897732127</v>
      </c>
      <c r="H15" s="169" t="s">
        <v>7272</v>
      </c>
      <c r="I15" s="169"/>
      <c r="J15" s="169"/>
      <c r="K15" s="169"/>
      <c r="L15" s="169"/>
      <c r="M15" s="169"/>
      <c r="N15" s="169"/>
      <c r="O15" s="169"/>
      <c r="P15" s="169"/>
      <c r="Q15" s="173"/>
      <c r="R15" s="173"/>
    </row>
    <row r="16" spans="1:18">
      <c r="A16" s="168">
        <v>15</v>
      </c>
      <c r="B16" s="169" t="s">
        <v>7273</v>
      </c>
      <c r="C16" s="169" t="s">
        <v>7274</v>
      </c>
      <c r="D16" s="169" t="s">
        <v>5373</v>
      </c>
      <c r="E16" s="170">
        <v>8978035321</v>
      </c>
      <c r="F16" s="169"/>
      <c r="G16" s="171">
        <v>9494095053</v>
      </c>
      <c r="H16" s="169" t="s">
        <v>7275</v>
      </c>
      <c r="I16" s="169"/>
      <c r="J16" s="169"/>
      <c r="K16" s="169"/>
      <c r="L16" s="169" t="s">
        <v>2768</v>
      </c>
      <c r="M16" s="169"/>
      <c r="N16" s="169" t="s">
        <v>7276</v>
      </c>
      <c r="O16" s="169" t="s">
        <v>6961</v>
      </c>
      <c r="P16" s="169"/>
      <c r="Q16" s="173" t="s">
        <v>7277</v>
      </c>
      <c r="R16" s="173"/>
    </row>
    <row r="17" spans="1:18">
      <c r="A17" s="168">
        <v>16</v>
      </c>
      <c r="B17" s="169" t="s">
        <v>7278</v>
      </c>
      <c r="C17" s="169" t="s">
        <v>7279</v>
      </c>
      <c r="D17" s="169" t="s">
        <v>5373</v>
      </c>
      <c r="E17" s="170">
        <v>9490999131</v>
      </c>
      <c r="F17" s="171">
        <v>9959335994</v>
      </c>
      <c r="G17" s="171">
        <v>9492769392</v>
      </c>
      <c r="H17" s="169" t="s">
        <v>7280</v>
      </c>
      <c r="I17" s="169" t="s">
        <v>7281</v>
      </c>
      <c r="J17" s="169" t="s">
        <v>4044</v>
      </c>
      <c r="K17" s="169" t="s">
        <v>2874</v>
      </c>
      <c r="L17" s="169"/>
      <c r="M17" s="169"/>
      <c r="N17" s="169"/>
      <c r="O17" s="169"/>
      <c r="P17" s="169"/>
      <c r="Q17" s="173"/>
      <c r="R17" s="173" t="s">
        <v>7269</v>
      </c>
    </row>
    <row r="18" spans="1:18">
      <c r="A18" s="168">
        <v>17</v>
      </c>
      <c r="B18" s="169" t="s">
        <v>7282</v>
      </c>
      <c r="C18" s="169" t="s">
        <v>7283</v>
      </c>
      <c r="D18" s="169" t="s">
        <v>5373</v>
      </c>
      <c r="E18" s="170">
        <v>9642920502</v>
      </c>
      <c r="F18" s="169"/>
      <c r="G18" s="171">
        <v>7416640316</v>
      </c>
      <c r="H18" s="169" t="s">
        <v>7284</v>
      </c>
      <c r="I18" s="169" t="s">
        <v>4591</v>
      </c>
      <c r="J18" s="169" t="s">
        <v>2795</v>
      </c>
      <c r="K18" s="169" t="s">
        <v>7285</v>
      </c>
      <c r="L18" s="169"/>
      <c r="M18" s="169"/>
      <c r="N18" s="169"/>
      <c r="O18" s="169"/>
      <c r="P18" s="169"/>
      <c r="Q18" s="173" t="s">
        <v>6102</v>
      </c>
      <c r="R18" s="173"/>
    </row>
    <row r="19" spans="1:18">
      <c r="A19" s="168">
        <v>18</v>
      </c>
      <c r="B19" s="169" t="s">
        <v>7286</v>
      </c>
      <c r="C19" s="169" t="s">
        <v>7287</v>
      </c>
      <c r="D19" s="169" t="s">
        <v>5373</v>
      </c>
      <c r="E19" s="170">
        <v>7801022655</v>
      </c>
      <c r="F19" s="169"/>
      <c r="G19" s="171">
        <v>9247466849</v>
      </c>
      <c r="H19" s="169" t="s">
        <v>7288</v>
      </c>
      <c r="I19" s="169" t="s">
        <v>4591</v>
      </c>
      <c r="J19" s="169" t="s">
        <v>2795</v>
      </c>
      <c r="K19" s="169" t="s">
        <v>2874</v>
      </c>
      <c r="L19" s="169"/>
      <c r="M19" s="169"/>
      <c r="N19" s="169"/>
      <c r="O19" s="169"/>
      <c r="P19" s="169"/>
      <c r="Q19" s="173" t="s">
        <v>6102</v>
      </c>
      <c r="R19" s="173"/>
    </row>
    <row r="20" spans="1:18">
      <c r="A20" s="168">
        <v>19</v>
      </c>
      <c r="B20" s="169" t="s">
        <v>7289</v>
      </c>
      <c r="C20" s="169" t="s">
        <v>7290</v>
      </c>
      <c r="D20" s="169" t="s">
        <v>5373</v>
      </c>
      <c r="E20" s="170">
        <v>9032333182</v>
      </c>
      <c r="F20" s="171">
        <v>7337401176</v>
      </c>
      <c r="G20" s="171">
        <v>9963570417</v>
      </c>
      <c r="H20" s="169" t="s">
        <v>7291</v>
      </c>
      <c r="I20" s="169" t="s">
        <v>7292</v>
      </c>
      <c r="J20" s="169" t="s">
        <v>7293</v>
      </c>
      <c r="K20" s="169" t="s">
        <v>7248</v>
      </c>
      <c r="L20" s="169"/>
      <c r="M20" s="169"/>
      <c r="N20" s="169"/>
      <c r="O20" s="169"/>
      <c r="P20" s="169"/>
      <c r="Q20" s="173" t="s">
        <v>6071</v>
      </c>
      <c r="R20" s="173"/>
    </row>
    <row r="21" spans="1:18">
      <c r="A21" s="168">
        <v>20</v>
      </c>
      <c r="B21" s="169" t="s">
        <v>7294</v>
      </c>
      <c r="C21" s="169" t="s">
        <v>7295</v>
      </c>
      <c r="D21" s="169" t="s">
        <v>5373</v>
      </c>
      <c r="E21" s="170">
        <v>8328212959</v>
      </c>
      <c r="F21" s="171">
        <v>7330944801</v>
      </c>
      <c r="G21" s="171">
        <v>9985480526</v>
      </c>
      <c r="H21" s="169" t="s">
        <v>7296</v>
      </c>
      <c r="I21" s="169" t="s">
        <v>4089</v>
      </c>
      <c r="J21" s="169" t="s">
        <v>4553</v>
      </c>
      <c r="K21" s="169" t="s">
        <v>3068</v>
      </c>
      <c r="L21" s="169"/>
      <c r="M21" s="169"/>
      <c r="N21" s="169"/>
      <c r="O21" s="169"/>
      <c r="P21" s="169"/>
      <c r="Q21" s="173" t="s">
        <v>6102</v>
      </c>
      <c r="R21" s="173"/>
    </row>
    <row r="22" spans="1:18">
      <c r="A22" s="168">
        <v>21</v>
      </c>
      <c r="B22" s="169" t="s">
        <v>7297</v>
      </c>
      <c r="C22" s="169" t="s">
        <v>7298</v>
      </c>
      <c r="D22" s="169" t="s">
        <v>5373</v>
      </c>
      <c r="E22" s="170">
        <v>7287901998</v>
      </c>
      <c r="F22" s="171">
        <v>8919968022</v>
      </c>
      <c r="G22" s="171">
        <v>9441451815</v>
      </c>
      <c r="H22" s="169" t="s">
        <v>7299</v>
      </c>
      <c r="I22" s="169" t="s">
        <v>4345</v>
      </c>
      <c r="J22" s="169" t="s">
        <v>7300</v>
      </c>
      <c r="K22" s="169"/>
      <c r="L22" s="169"/>
      <c r="M22" s="169"/>
      <c r="N22" s="169"/>
      <c r="O22" s="169"/>
      <c r="P22" s="169"/>
      <c r="Q22" s="173" t="s">
        <v>6102</v>
      </c>
      <c r="R22" s="173"/>
    </row>
    <row r="23" spans="1:18">
      <c r="A23" s="168">
        <v>22</v>
      </c>
      <c r="B23" s="169" t="s">
        <v>7301</v>
      </c>
      <c r="C23" s="169" t="s">
        <v>7302</v>
      </c>
      <c r="D23" s="169" t="s">
        <v>5373</v>
      </c>
      <c r="E23" s="170">
        <v>8008538491</v>
      </c>
      <c r="F23" s="169"/>
      <c r="G23" s="169"/>
      <c r="H23" s="169" t="s">
        <v>7303</v>
      </c>
      <c r="I23" s="169" t="s">
        <v>6562</v>
      </c>
      <c r="J23" s="169" t="s">
        <v>7304</v>
      </c>
      <c r="K23" s="169"/>
      <c r="L23" s="169" t="s">
        <v>2767</v>
      </c>
      <c r="M23" s="169"/>
      <c r="N23" s="169" t="s">
        <v>7305</v>
      </c>
      <c r="O23" s="169" t="s">
        <v>7306</v>
      </c>
      <c r="P23" s="169"/>
      <c r="Q23" s="173" t="s">
        <v>6081</v>
      </c>
      <c r="R23" s="173"/>
    </row>
    <row r="24" spans="1:18">
      <c r="A24" s="168">
        <v>23</v>
      </c>
      <c r="B24" s="169" t="s">
        <v>7307</v>
      </c>
      <c r="C24" s="169" t="s">
        <v>7308</v>
      </c>
      <c r="D24" s="169" t="s">
        <v>5373</v>
      </c>
      <c r="E24" s="170">
        <v>9440280947</v>
      </c>
      <c r="F24" s="169"/>
      <c r="G24" s="171">
        <v>9440538743</v>
      </c>
      <c r="H24" s="169" t="s">
        <v>7309</v>
      </c>
      <c r="I24" s="169" t="s">
        <v>4299</v>
      </c>
      <c r="J24" s="169" t="s">
        <v>7310</v>
      </c>
      <c r="K24" s="169"/>
      <c r="L24" s="169"/>
      <c r="M24" s="169"/>
      <c r="N24" s="169"/>
      <c r="O24" s="169"/>
      <c r="P24" s="169"/>
      <c r="Q24" s="173" t="s">
        <v>6102</v>
      </c>
      <c r="R24" s="173"/>
    </row>
    <row r="25" spans="1:18">
      <c r="A25" s="168">
        <v>24</v>
      </c>
      <c r="B25" s="169" t="s">
        <v>7311</v>
      </c>
      <c r="C25" s="169" t="s">
        <v>7312</v>
      </c>
      <c r="D25" s="169" t="s">
        <v>5373</v>
      </c>
      <c r="E25" s="170">
        <v>9848154160</v>
      </c>
      <c r="F25" s="171">
        <v>9182049698</v>
      </c>
      <c r="G25" s="171">
        <v>9951178092</v>
      </c>
      <c r="H25" s="169" t="s">
        <v>7313</v>
      </c>
      <c r="I25" s="169" t="s">
        <v>7314</v>
      </c>
      <c r="J25" s="169" t="s">
        <v>5975</v>
      </c>
      <c r="K25" s="169" t="s">
        <v>7315</v>
      </c>
      <c r="L25" s="169"/>
      <c r="M25" s="169"/>
      <c r="N25" s="169"/>
      <c r="O25" s="169"/>
      <c r="P25" s="169" t="s">
        <v>7316</v>
      </c>
      <c r="Q25" s="173"/>
      <c r="R25" s="173"/>
    </row>
    <row r="26" spans="1:18">
      <c r="A26" s="168">
        <v>25</v>
      </c>
      <c r="B26" s="169" t="s">
        <v>7317</v>
      </c>
      <c r="C26" s="169" t="s">
        <v>7318</v>
      </c>
      <c r="D26" s="169" t="s">
        <v>5373</v>
      </c>
      <c r="E26" s="170">
        <v>8500115351</v>
      </c>
      <c r="F26" s="169"/>
      <c r="G26" s="171">
        <v>9440373251</v>
      </c>
      <c r="H26" s="169" t="s">
        <v>7319</v>
      </c>
      <c r="I26" s="169" t="s">
        <v>7225</v>
      </c>
      <c r="J26" s="169" t="s">
        <v>2802</v>
      </c>
      <c r="K26" s="169" t="s">
        <v>2803</v>
      </c>
      <c r="L26" s="169"/>
      <c r="M26" s="169"/>
      <c r="N26" s="169"/>
      <c r="O26" s="169"/>
      <c r="P26" s="169"/>
      <c r="Q26" s="173" t="s">
        <v>6071</v>
      </c>
      <c r="R26" s="173"/>
    </row>
    <row r="27" spans="1:18">
      <c r="A27" s="168">
        <v>26</v>
      </c>
      <c r="B27" s="169" t="s">
        <v>7320</v>
      </c>
      <c r="C27" s="169" t="s">
        <v>7321</v>
      </c>
      <c r="D27" s="169" t="s">
        <v>5373</v>
      </c>
      <c r="E27" s="170">
        <v>7995725852</v>
      </c>
      <c r="F27" s="169"/>
      <c r="G27" s="171">
        <v>9849283058</v>
      </c>
      <c r="H27" s="169" t="s">
        <v>7322</v>
      </c>
      <c r="I27" s="169" t="s">
        <v>6562</v>
      </c>
      <c r="J27" s="169" t="s">
        <v>7304</v>
      </c>
      <c r="K27" s="169" t="s">
        <v>3630</v>
      </c>
      <c r="L27" s="169"/>
      <c r="M27" s="169"/>
      <c r="N27" s="169"/>
      <c r="O27" s="169"/>
      <c r="P27" s="169"/>
      <c r="Q27" s="173" t="s">
        <v>6081</v>
      </c>
      <c r="R27" s="173"/>
    </row>
    <row r="28" spans="1:18">
      <c r="A28" s="168">
        <v>27</v>
      </c>
      <c r="B28" s="169" t="s">
        <v>7323</v>
      </c>
      <c r="C28" s="169" t="s">
        <v>7324</v>
      </c>
      <c r="D28" s="169" t="s">
        <v>5373</v>
      </c>
      <c r="E28" s="170">
        <v>7382150490</v>
      </c>
      <c r="F28" s="171">
        <v>7989224088</v>
      </c>
      <c r="G28" s="171">
        <v>9966304408</v>
      </c>
      <c r="H28" s="169" t="s">
        <v>7325</v>
      </c>
      <c r="I28" s="169"/>
      <c r="J28" s="169" t="s">
        <v>2795</v>
      </c>
      <c r="K28" s="169"/>
      <c r="L28" s="169"/>
      <c r="M28" s="169"/>
      <c r="N28" s="169"/>
      <c r="O28" s="169"/>
      <c r="P28" s="169"/>
      <c r="Q28" s="307" t="s">
        <v>7326</v>
      </c>
      <c r="R28" s="300"/>
    </row>
    <row r="29" spans="1:18">
      <c r="A29" s="168">
        <v>28</v>
      </c>
      <c r="B29" s="169" t="s">
        <v>7327</v>
      </c>
      <c r="C29" s="169" t="s">
        <v>7328</v>
      </c>
      <c r="D29" s="169" t="s">
        <v>5373</v>
      </c>
      <c r="E29" s="170">
        <v>9440749923</v>
      </c>
      <c r="F29" s="171">
        <v>9398405339</v>
      </c>
      <c r="G29" s="171">
        <v>9492843017</v>
      </c>
      <c r="H29" s="169" t="s">
        <v>7329</v>
      </c>
      <c r="I29" s="169" t="s">
        <v>4089</v>
      </c>
      <c r="J29" s="169" t="s">
        <v>4553</v>
      </c>
      <c r="K29" s="169" t="s">
        <v>3068</v>
      </c>
      <c r="L29" s="169"/>
      <c r="M29" s="169"/>
      <c r="N29" s="169"/>
      <c r="O29" s="169"/>
      <c r="P29" s="169"/>
      <c r="Q29" s="173" t="s">
        <v>6102</v>
      </c>
      <c r="R29" s="173"/>
    </row>
    <row r="30" spans="1:18">
      <c r="A30" s="168">
        <v>29</v>
      </c>
      <c r="B30" s="169" t="s">
        <v>7330</v>
      </c>
      <c r="C30" s="169" t="s">
        <v>7331</v>
      </c>
      <c r="D30" s="169" t="s">
        <v>5373</v>
      </c>
      <c r="E30" s="170">
        <v>7095666361</v>
      </c>
      <c r="F30" s="171">
        <v>9640331230</v>
      </c>
      <c r="G30" s="171">
        <v>9848729669</v>
      </c>
      <c r="H30" s="169"/>
      <c r="I30" s="169" t="s">
        <v>7281</v>
      </c>
      <c r="J30" s="169" t="s">
        <v>7332</v>
      </c>
      <c r="K30" s="169"/>
      <c r="L30" s="169"/>
      <c r="M30" s="169"/>
      <c r="N30" s="169"/>
      <c r="O30" s="169"/>
      <c r="P30" s="169"/>
      <c r="Q30" s="173"/>
      <c r="R30" s="173" t="s">
        <v>7269</v>
      </c>
    </row>
    <row r="31" spans="1:18">
      <c r="A31" s="174">
        <v>30</v>
      </c>
      <c r="B31" s="175" t="s">
        <v>7330</v>
      </c>
      <c r="C31" s="175" t="s">
        <v>7333</v>
      </c>
      <c r="D31" s="175" t="s">
        <v>5373</v>
      </c>
      <c r="E31" s="176">
        <v>7095666361</v>
      </c>
      <c r="F31" s="175"/>
      <c r="G31" s="177">
        <v>9848729669</v>
      </c>
      <c r="H31" s="175" t="s">
        <v>7334</v>
      </c>
      <c r="I31" s="175"/>
      <c r="J31" s="175"/>
      <c r="K31" s="175"/>
      <c r="L31" s="175"/>
      <c r="M31" s="175"/>
      <c r="N31" s="175"/>
      <c r="O31" s="175"/>
      <c r="P31" s="175"/>
      <c r="Q31" s="173"/>
      <c r="R31" s="173"/>
    </row>
    <row r="32" spans="1:18">
      <c r="A32" s="168">
        <v>31</v>
      </c>
      <c r="B32" s="169" t="s">
        <v>7335</v>
      </c>
      <c r="C32" s="169" t="s">
        <v>7336</v>
      </c>
      <c r="D32" s="169" t="s">
        <v>5373</v>
      </c>
      <c r="E32" s="170">
        <v>7981057182</v>
      </c>
      <c r="F32" s="171">
        <v>8331938651</v>
      </c>
      <c r="G32" s="171">
        <v>9866153951</v>
      </c>
      <c r="H32" s="169" t="s">
        <v>7337</v>
      </c>
      <c r="I32" s="169"/>
      <c r="J32" s="169"/>
      <c r="K32" s="169"/>
      <c r="L32" s="169"/>
      <c r="M32" s="169"/>
      <c r="N32" s="169"/>
      <c r="O32" s="169"/>
      <c r="P32" s="169"/>
      <c r="Q32" s="173"/>
      <c r="R32" s="173"/>
    </row>
    <row r="33" spans="1:18">
      <c r="A33" s="168">
        <v>32</v>
      </c>
      <c r="B33" s="169" t="s">
        <v>7338</v>
      </c>
      <c r="C33" s="169" t="s">
        <v>7339</v>
      </c>
      <c r="D33" s="169" t="s">
        <v>5373</v>
      </c>
      <c r="E33" s="170">
        <v>8297602982</v>
      </c>
      <c r="F33" s="171">
        <v>6281789684</v>
      </c>
      <c r="G33" s="171">
        <v>9908313261</v>
      </c>
      <c r="H33" s="169" t="s">
        <v>7340</v>
      </c>
      <c r="I33" s="169" t="s">
        <v>7225</v>
      </c>
      <c r="J33" s="169" t="s">
        <v>2802</v>
      </c>
      <c r="K33" s="169" t="s">
        <v>2803</v>
      </c>
      <c r="L33" s="169"/>
      <c r="M33" s="169"/>
      <c r="N33" s="169"/>
      <c r="O33" s="169"/>
      <c r="P33" s="169"/>
      <c r="Q33" s="173" t="s">
        <v>6057</v>
      </c>
      <c r="R33" s="173"/>
    </row>
    <row r="34" spans="1:18">
      <c r="A34" s="168">
        <v>33</v>
      </c>
      <c r="B34" s="169" t="s">
        <v>7341</v>
      </c>
      <c r="C34" s="169" t="s">
        <v>7342</v>
      </c>
      <c r="D34" s="169" t="s">
        <v>5373</v>
      </c>
      <c r="E34" s="170">
        <v>8186061150</v>
      </c>
      <c r="F34" s="169"/>
      <c r="G34" s="171">
        <v>9989034410</v>
      </c>
      <c r="H34" s="169" t="s">
        <v>7343</v>
      </c>
      <c r="I34" s="169"/>
      <c r="J34" s="169"/>
      <c r="K34" s="169"/>
      <c r="L34" s="169"/>
      <c r="M34" s="169"/>
      <c r="N34" s="169"/>
      <c r="O34" s="169"/>
      <c r="P34" s="169"/>
      <c r="Q34" s="173"/>
      <c r="R34" s="173"/>
    </row>
    <row r="35" spans="1:18">
      <c r="A35" s="168">
        <v>34</v>
      </c>
      <c r="B35" s="169" t="s">
        <v>7344</v>
      </c>
      <c r="C35" s="169" t="s">
        <v>7345</v>
      </c>
      <c r="D35" s="169" t="s">
        <v>5373</v>
      </c>
      <c r="E35" s="170">
        <v>8019666644</v>
      </c>
      <c r="F35" s="169"/>
      <c r="G35" s="171">
        <v>9849864174</v>
      </c>
      <c r="H35" s="169" t="s">
        <v>7346</v>
      </c>
      <c r="I35" s="169"/>
      <c r="J35" s="169"/>
      <c r="K35" s="169"/>
      <c r="L35" s="169"/>
      <c r="M35" s="169"/>
      <c r="N35" s="169"/>
      <c r="O35" s="169"/>
      <c r="P35" s="169"/>
      <c r="Q35" s="173"/>
      <c r="R35" s="173" t="s">
        <v>7347</v>
      </c>
    </row>
    <row r="36" spans="1:18">
      <c r="A36" s="168">
        <v>35</v>
      </c>
      <c r="B36" s="169" t="s">
        <v>7348</v>
      </c>
      <c r="C36" s="169" t="s">
        <v>7349</v>
      </c>
      <c r="D36" s="169" t="s">
        <v>5373</v>
      </c>
      <c r="E36" s="170">
        <v>8919294573</v>
      </c>
      <c r="F36" s="169"/>
      <c r="G36" s="171">
        <v>8142747684</v>
      </c>
      <c r="H36" s="169" t="s">
        <v>7350</v>
      </c>
      <c r="I36" s="169" t="s">
        <v>7351</v>
      </c>
      <c r="J36" s="169" t="s">
        <v>3958</v>
      </c>
      <c r="K36" s="169" t="s">
        <v>7352</v>
      </c>
      <c r="L36" s="169"/>
      <c r="M36" s="169"/>
      <c r="N36" s="169"/>
      <c r="O36" s="169"/>
      <c r="P36" s="169"/>
      <c r="Q36" s="173" t="s">
        <v>6057</v>
      </c>
      <c r="R36" s="173"/>
    </row>
    <row r="37" spans="1:18">
      <c r="A37" s="168">
        <v>36</v>
      </c>
      <c r="B37" s="169" t="s">
        <v>7353</v>
      </c>
      <c r="C37" s="169" t="s">
        <v>7354</v>
      </c>
      <c r="D37" s="169" t="s">
        <v>5373</v>
      </c>
      <c r="E37" s="170">
        <v>9030809509</v>
      </c>
      <c r="F37" s="171">
        <v>8309004090</v>
      </c>
      <c r="G37" s="171">
        <v>6303990014</v>
      </c>
      <c r="H37" s="169" t="s">
        <v>7355</v>
      </c>
      <c r="I37" s="169"/>
      <c r="J37" s="169" t="s">
        <v>2802</v>
      </c>
      <c r="K37" s="169"/>
      <c r="L37" s="169"/>
      <c r="M37" s="169"/>
      <c r="N37" s="169"/>
      <c r="O37" s="169"/>
      <c r="P37" s="169"/>
      <c r="Q37" s="173" t="s">
        <v>6057</v>
      </c>
      <c r="R37" s="173"/>
    </row>
    <row r="38" spans="1:18">
      <c r="A38" s="168">
        <v>37</v>
      </c>
      <c r="B38" s="169" t="s">
        <v>7356</v>
      </c>
      <c r="C38" s="169" t="s">
        <v>7357</v>
      </c>
      <c r="D38" s="169" t="s">
        <v>5373</v>
      </c>
      <c r="E38" s="170">
        <v>9703940684</v>
      </c>
      <c r="F38" s="169"/>
      <c r="G38" s="171">
        <v>9849105577</v>
      </c>
      <c r="H38" s="169" t="s">
        <v>7358</v>
      </c>
      <c r="I38" s="169" t="s">
        <v>7359</v>
      </c>
      <c r="J38" s="169" t="s">
        <v>7360</v>
      </c>
      <c r="K38" s="169" t="s">
        <v>3068</v>
      </c>
      <c r="L38" s="169"/>
      <c r="M38" s="169"/>
      <c r="N38" s="169"/>
      <c r="O38" s="169"/>
      <c r="P38" s="169"/>
      <c r="Q38" s="173" t="s">
        <v>6081</v>
      </c>
      <c r="R38" s="173"/>
    </row>
    <row r="39" spans="1:18">
      <c r="A39" s="168">
        <v>38</v>
      </c>
      <c r="B39" s="169" t="s">
        <v>7361</v>
      </c>
      <c r="C39" s="169" t="s">
        <v>7362</v>
      </c>
      <c r="D39" s="169" t="s">
        <v>5373</v>
      </c>
      <c r="E39" s="170">
        <v>9177427724</v>
      </c>
      <c r="F39" s="171">
        <v>8125466474</v>
      </c>
      <c r="G39" s="171">
        <v>9885507070</v>
      </c>
      <c r="H39" s="169" t="s">
        <v>7363</v>
      </c>
      <c r="I39" s="169" t="s">
        <v>7260</v>
      </c>
      <c r="J39" s="169" t="s">
        <v>4534</v>
      </c>
      <c r="K39" s="169" t="s">
        <v>3068</v>
      </c>
      <c r="L39" s="169"/>
      <c r="M39" s="169"/>
      <c r="N39" s="169"/>
      <c r="O39" s="169"/>
      <c r="P39" s="169"/>
      <c r="Q39" s="173" t="s">
        <v>6071</v>
      </c>
      <c r="R39" s="173"/>
    </row>
    <row r="40" spans="1:18">
      <c r="A40" s="168">
        <v>39</v>
      </c>
      <c r="B40" s="169" t="s">
        <v>7364</v>
      </c>
      <c r="C40" s="169" t="s">
        <v>7365</v>
      </c>
      <c r="D40" s="169" t="s">
        <v>5373</v>
      </c>
      <c r="E40" s="170">
        <v>8919016278</v>
      </c>
      <c r="F40" s="171">
        <v>9494760533</v>
      </c>
      <c r="G40" s="171">
        <v>9963150666</v>
      </c>
      <c r="H40" s="169" t="s">
        <v>7366</v>
      </c>
      <c r="I40" s="169" t="s">
        <v>7225</v>
      </c>
      <c r="J40" s="169" t="s">
        <v>7229</v>
      </c>
      <c r="K40" s="169" t="s">
        <v>2803</v>
      </c>
      <c r="L40" s="169"/>
      <c r="M40" s="169"/>
      <c r="N40" s="169"/>
      <c r="O40" s="169"/>
      <c r="P40" s="169"/>
      <c r="Q40" s="173" t="s">
        <v>6057</v>
      </c>
      <c r="R40" s="173"/>
    </row>
    <row r="41" spans="1:18">
      <c r="A41" s="168">
        <v>40</v>
      </c>
      <c r="B41" s="169" t="s">
        <v>7367</v>
      </c>
      <c r="C41" s="169" t="s">
        <v>7368</v>
      </c>
      <c r="D41" s="169" t="s">
        <v>5373</v>
      </c>
      <c r="E41" s="170">
        <v>8309590633</v>
      </c>
      <c r="F41" s="169"/>
      <c r="G41" s="171">
        <v>9676736308</v>
      </c>
      <c r="H41" s="169" t="s">
        <v>7369</v>
      </c>
      <c r="I41" s="169"/>
      <c r="J41" s="169"/>
      <c r="K41" s="169"/>
      <c r="L41" s="169"/>
      <c r="M41" s="169"/>
      <c r="N41" s="169"/>
      <c r="O41" s="169"/>
      <c r="P41" s="169"/>
      <c r="Q41" s="173"/>
      <c r="R41" s="173"/>
    </row>
    <row r="42" spans="1:18">
      <c r="A42" s="168">
        <v>41</v>
      </c>
      <c r="B42" s="169" t="s">
        <v>7370</v>
      </c>
      <c r="C42" s="169" t="s">
        <v>7371</v>
      </c>
      <c r="D42" s="169" t="s">
        <v>5373</v>
      </c>
      <c r="E42" s="170">
        <v>7981932154</v>
      </c>
      <c r="F42" s="171">
        <v>7815987240</v>
      </c>
      <c r="G42" s="171">
        <v>9441916023</v>
      </c>
      <c r="H42" s="169" t="s">
        <v>7372</v>
      </c>
      <c r="I42" s="169" t="s">
        <v>7373</v>
      </c>
      <c r="J42" s="169" t="s">
        <v>4044</v>
      </c>
      <c r="K42" s="169" t="s">
        <v>3932</v>
      </c>
      <c r="L42" s="169"/>
      <c r="M42" s="169"/>
      <c r="N42" s="169"/>
      <c r="O42" s="169"/>
      <c r="P42" s="169"/>
      <c r="Q42" s="173" t="s">
        <v>6071</v>
      </c>
      <c r="R42" s="173"/>
    </row>
    <row r="43" spans="1:18">
      <c r="A43" s="168">
        <v>42</v>
      </c>
      <c r="B43" s="169" t="s">
        <v>7374</v>
      </c>
      <c r="C43" s="169" t="s">
        <v>7375</v>
      </c>
      <c r="D43" s="169" t="s">
        <v>5373</v>
      </c>
      <c r="E43" s="170">
        <v>9490893751</v>
      </c>
      <c r="F43" s="169"/>
      <c r="G43" s="171">
        <v>8374376384</v>
      </c>
      <c r="H43" s="169" t="s">
        <v>7376</v>
      </c>
      <c r="I43" s="169"/>
      <c r="J43" s="169"/>
      <c r="K43" s="169"/>
      <c r="L43" s="169" t="s">
        <v>3358</v>
      </c>
      <c r="M43" s="169"/>
      <c r="N43" s="169" t="s">
        <v>7377</v>
      </c>
      <c r="O43" s="169" t="s">
        <v>3593</v>
      </c>
      <c r="P43" s="169"/>
      <c r="Q43" s="307" t="s">
        <v>7378</v>
      </c>
      <c r="R43" s="300"/>
    </row>
    <row r="44" spans="1:18">
      <c r="A44" s="168">
        <v>43</v>
      </c>
      <c r="B44" s="169" t="s">
        <v>7379</v>
      </c>
      <c r="C44" s="169" t="s">
        <v>7380</v>
      </c>
      <c r="D44" s="169" t="s">
        <v>5373</v>
      </c>
      <c r="E44" s="170">
        <v>9440674389</v>
      </c>
      <c r="F44" s="171">
        <v>8919721150</v>
      </c>
      <c r="G44" s="171">
        <v>9441129251</v>
      </c>
      <c r="H44" s="169" t="s">
        <v>7381</v>
      </c>
      <c r="I44" s="169" t="s">
        <v>7225</v>
      </c>
      <c r="J44" s="169" t="s">
        <v>7229</v>
      </c>
      <c r="K44" s="169" t="s">
        <v>2803</v>
      </c>
      <c r="L44" s="169"/>
      <c r="M44" s="169"/>
      <c r="N44" s="169"/>
      <c r="O44" s="169"/>
      <c r="P44" s="169"/>
      <c r="Q44" s="173"/>
      <c r="R44" s="173"/>
    </row>
    <row r="45" spans="1:18">
      <c r="A45" s="168">
        <v>44</v>
      </c>
      <c r="B45" s="169" t="s">
        <v>7382</v>
      </c>
      <c r="C45" s="169" t="s">
        <v>7383</v>
      </c>
      <c r="D45" s="169" t="s">
        <v>5373</v>
      </c>
      <c r="E45" s="170">
        <v>7981290915</v>
      </c>
      <c r="F45" s="169"/>
      <c r="G45" s="171">
        <v>9542320501</v>
      </c>
      <c r="H45" s="169" t="s">
        <v>7384</v>
      </c>
      <c r="I45" s="169" t="s">
        <v>4299</v>
      </c>
      <c r="J45" s="169" t="s">
        <v>2802</v>
      </c>
      <c r="K45" s="169" t="s">
        <v>7385</v>
      </c>
      <c r="L45" s="169"/>
      <c r="M45" s="169"/>
      <c r="N45" s="169"/>
      <c r="O45" s="169"/>
      <c r="P45" s="169"/>
      <c r="Q45" s="173" t="s">
        <v>6071</v>
      </c>
      <c r="R45" s="173"/>
    </row>
    <row r="46" spans="1:18">
      <c r="A46" s="168">
        <v>45</v>
      </c>
      <c r="B46" s="169" t="s">
        <v>7386</v>
      </c>
      <c r="C46" s="169" t="s">
        <v>7387</v>
      </c>
      <c r="D46" s="169" t="s">
        <v>5373</v>
      </c>
      <c r="E46" s="170">
        <v>8309590792</v>
      </c>
      <c r="F46" s="169"/>
      <c r="G46" s="171">
        <v>9492939753</v>
      </c>
      <c r="H46" s="169" t="s">
        <v>7388</v>
      </c>
      <c r="I46" s="169" t="s">
        <v>4299</v>
      </c>
      <c r="J46" s="169" t="s">
        <v>2795</v>
      </c>
      <c r="K46" s="169" t="s">
        <v>4002</v>
      </c>
      <c r="L46" s="169"/>
      <c r="M46" s="169"/>
      <c r="N46" s="169"/>
      <c r="O46" s="169"/>
      <c r="P46" s="169"/>
      <c r="Q46" s="173" t="s">
        <v>6102</v>
      </c>
      <c r="R46" s="173"/>
    </row>
    <row r="47" spans="1:18">
      <c r="A47" s="168">
        <v>46</v>
      </c>
      <c r="B47" s="169" t="s">
        <v>7389</v>
      </c>
      <c r="C47" s="169" t="s">
        <v>7390</v>
      </c>
      <c r="D47" s="169" t="s">
        <v>5373</v>
      </c>
      <c r="E47" s="170">
        <v>8897065017</v>
      </c>
      <c r="F47" s="169"/>
      <c r="G47" s="171">
        <v>8897129885</v>
      </c>
      <c r="H47" s="169" t="s">
        <v>7391</v>
      </c>
      <c r="I47" s="169" t="s">
        <v>7392</v>
      </c>
      <c r="J47" s="169" t="s">
        <v>2802</v>
      </c>
      <c r="K47" s="169" t="s">
        <v>4391</v>
      </c>
      <c r="L47" s="169"/>
      <c r="M47" s="169"/>
      <c r="N47" s="169"/>
      <c r="O47" s="169"/>
      <c r="P47" s="169"/>
      <c r="Q47" s="173" t="s">
        <v>6057</v>
      </c>
      <c r="R47" s="173"/>
    </row>
    <row r="48" spans="1:18">
      <c r="A48" s="168">
        <v>47</v>
      </c>
      <c r="B48" s="169" t="s">
        <v>7393</v>
      </c>
      <c r="C48" s="169" t="s">
        <v>7394</v>
      </c>
      <c r="D48" s="169" t="s">
        <v>5373</v>
      </c>
      <c r="E48" s="170">
        <v>6300697850</v>
      </c>
      <c r="F48" s="171">
        <v>9704441995</v>
      </c>
      <c r="G48" s="171">
        <v>9666088819</v>
      </c>
      <c r="H48" s="169" t="s">
        <v>7395</v>
      </c>
      <c r="I48" s="169" t="s">
        <v>7396</v>
      </c>
      <c r="J48" s="169"/>
      <c r="K48" s="169"/>
      <c r="L48" s="169"/>
      <c r="M48" s="169"/>
      <c r="N48" s="169"/>
      <c r="O48" s="169"/>
      <c r="P48" s="169"/>
      <c r="Q48" s="173" t="s">
        <v>6102</v>
      </c>
      <c r="R48" s="173"/>
    </row>
    <row r="49" spans="1:18">
      <c r="A49" s="168">
        <v>48</v>
      </c>
      <c r="B49" s="169" t="s">
        <v>7397</v>
      </c>
      <c r="C49" s="169" t="s">
        <v>7398</v>
      </c>
      <c r="D49" s="169" t="s">
        <v>5373</v>
      </c>
      <c r="E49" s="170">
        <v>8639083953</v>
      </c>
      <c r="F49" s="171">
        <v>8639083953</v>
      </c>
      <c r="G49" s="171">
        <v>9849021379</v>
      </c>
      <c r="H49" s="169" t="s">
        <v>7399</v>
      </c>
      <c r="I49" s="169"/>
      <c r="J49" s="169"/>
      <c r="K49" s="169"/>
      <c r="L49" s="169"/>
      <c r="M49" s="169"/>
      <c r="N49" s="169"/>
      <c r="O49" s="169"/>
      <c r="P49" s="169"/>
      <c r="Q49" s="173"/>
      <c r="R49" s="173"/>
    </row>
    <row r="50" spans="1:18">
      <c r="A50" s="168">
        <v>49</v>
      </c>
      <c r="B50" s="169" t="s">
        <v>7400</v>
      </c>
      <c r="C50" s="169" t="s">
        <v>7401</v>
      </c>
      <c r="D50" s="169" t="s">
        <v>5373</v>
      </c>
      <c r="E50" s="170">
        <v>9392491501</v>
      </c>
      <c r="F50" s="169"/>
      <c r="G50" s="171">
        <v>9502935382</v>
      </c>
      <c r="H50" s="169" t="s">
        <v>7402</v>
      </c>
      <c r="I50" s="169" t="s">
        <v>7396</v>
      </c>
      <c r="J50" s="169"/>
      <c r="K50" s="169"/>
      <c r="L50" s="169"/>
      <c r="M50" s="169"/>
      <c r="N50" s="169"/>
      <c r="O50" s="169"/>
      <c r="P50" s="169"/>
      <c r="Q50" s="173"/>
      <c r="R50" s="173"/>
    </row>
    <row r="51" spans="1:18">
      <c r="A51" s="168">
        <v>50</v>
      </c>
      <c r="B51" s="169" t="s">
        <v>7403</v>
      </c>
      <c r="C51" s="169" t="s">
        <v>7404</v>
      </c>
      <c r="D51" s="169" t="s">
        <v>5373</v>
      </c>
      <c r="E51" s="170">
        <v>9182579276</v>
      </c>
      <c r="F51" s="169"/>
      <c r="G51" s="171">
        <v>9849687204</v>
      </c>
      <c r="H51" s="169" t="s">
        <v>7405</v>
      </c>
      <c r="I51" s="169"/>
      <c r="J51" s="169"/>
      <c r="K51" s="169"/>
      <c r="L51" s="169"/>
      <c r="M51" s="169"/>
      <c r="N51" s="169"/>
      <c r="O51" s="169"/>
      <c r="P51" s="169"/>
      <c r="Q51" s="173"/>
      <c r="R51" s="173" t="s">
        <v>7347</v>
      </c>
    </row>
    <row r="52" spans="1:18">
      <c r="A52" s="168">
        <v>51</v>
      </c>
      <c r="B52" s="169" t="s">
        <v>7406</v>
      </c>
      <c r="C52" s="169" t="s">
        <v>7407</v>
      </c>
      <c r="D52" s="169" t="s">
        <v>5373</v>
      </c>
      <c r="E52" s="170">
        <v>7036424307</v>
      </c>
      <c r="F52" s="169"/>
      <c r="G52" s="171">
        <v>9948870650</v>
      </c>
      <c r="H52" s="169" t="s">
        <v>7408</v>
      </c>
      <c r="I52" s="169" t="s">
        <v>7392</v>
      </c>
      <c r="J52" s="169" t="s">
        <v>2802</v>
      </c>
      <c r="K52" s="169"/>
      <c r="L52" s="169"/>
      <c r="M52" s="169"/>
      <c r="N52" s="169"/>
      <c r="O52" s="169"/>
      <c r="P52" s="169"/>
      <c r="Q52" s="173" t="s">
        <v>6071</v>
      </c>
      <c r="R52" s="173"/>
    </row>
    <row r="53" spans="1:18">
      <c r="A53" s="168">
        <v>52</v>
      </c>
      <c r="B53" s="169" t="s">
        <v>7409</v>
      </c>
      <c r="C53" s="169" t="s">
        <v>7410</v>
      </c>
      <c r="D53" s="169" t="s">
        <v>5373</v>
      </c>
      <c r="E53" s="170">
        <v>8309843998</v>
      </c>
      <c r="F53" s="171">
        <v>9912929659</v>
      </c>
      <c r="G53" s="171">
        <v>9492710388</v>
      </c>
      <c r="H53" s="169" t="s">
        <v>7411</v>
      </c>
      <c r="I53" s="169"/>
      <c r="J53" s="169"/>
      <c r="K53" s="169"/>
      <c r="L53" s="169"/>
      <c r="M53" s="169"/>
      <c r="N53" s="169"/>
      <c r="O53" s="169"/>
      <c r="P53" s="169"/>
      <c r="Q53" s="173"/>
      <c r="R53" s="173"/>
    </row>
    <row r="54" spans="1:18">
      <c r="A54" s="168">
        <v>53</v>
      </c>
      <c r="B54" s="169" t="s">
        <v>7412</v>
      </c>
      <c r="C54" s="169" t="s">
        <v>7413</v>
      </c>
      <c r="D54" s="169" t="s">
        <v>5373</v>
      </c>
      <c r="E54" s="170">
        <v>7095757322</v>
      </c>
      <c r="F54" s="169"/>
      <c r="G54" s="171">
        <v>9346836066</v>
      </c>
      <c r="H54" s="169" t="s">
        <v>7414</v>
      </c>
      <c r="I54" s="169" t="s">
        <v>7392</v>
      </c>
      <c r="J54" s="169" t="s">
        <v>2802</v>
      </c>
      <c r="K54" s="169" t="s">
        <v>4391</v>
      </c>
      <c r="L54" s="169"/>
      <c r="M54" s="169"/>
      <c r="N54" s="169"/>
      <c r="O54" s="169"/>
      <c r="P54" s="169"/>
      <c r="Q54" s="173" t="s">
        <v>6057</v>
      </c>
      <c r="R54" s="173"/>
    </row>
    <row r="55" spans="1:18">
      <c r="A55" s="168">
        <v>54</v>
      </c>
      <c r="B55" s="169" t="s">
        <v>7415</v>
      </c>
      <c r="C55" s="169" t="s">
        <v>7416</v>
      </c>
      <c r="D55" s="169" t="s">
        <v>5373</v>
      </c>
      <c r="E55" s="170">
        <v>7571954805</v>
      </c>
      <c r="F55" s="171">
        <v>8318172410</v>
      </c>
      <c r="G55" s="171">
        <v>9839441387</v>
      </c>
      <c r="H55" s="169" t="s">
        <v>7417</v>
      </c>
      <c r="I55" s="169" t="s">
        <v>7392</v>
      </c>
      <c r="J55" s="169" t="s">
        <v>2802</v>
      </c>
      <c r="K55" s="169" t="s">
        <v>4391</v>
      </c>
      <c r="L55" s="169"/>
      <c r="M55" s="169"/>
      <c r="N55" s="169"/>
      <c r="O55" s="169"/>
      <c r="P55" s="169"/>
      <c r="Q55" s="173" t="s">
        <v>6057</v>
      </c>
      <c r="R55" s="173"/>
    </row>
    <row r="56" spans="1:18">
      <c r="A56" s="168">
        <v>55</v>
      </c>
      <c r="B56" s="169" t="s">
        <v>7418</v>
      </c>
      <c r="C56" s="169" t="s">
        <v>7419</v>
      </c>
      <c r="D56" s="169" t="s">
        <v>5373</v>
      </c>
      <c r="E56" s="170">
        <v>8333897030</v>
      </c>
      <c r="F56" s="171">
        <v>8885897030</v>
      </c>
      <c r="G56" s="171">
        <v>8500066550</v>
      </c>
      <c r="H56" s="169" t="s">
        <v>7420</v>
      </c>
      <c r="I56" s="169" t="s">
        <v>7392</v>
      </c>
      <c r="J56" s="169" t="s">
        <v>2802</v>
      </c>
      <c r="K56" s="169" t="s">
        <v>4391</v>
      </c>
      <c r="L56" s="169"/>
      <c r="M56" s="169"/>
      <c r="N56" s="169"/>
      <c r="O56" s="169"/>
      <c r="P56" s="169"/>
      <c r="Q56" s="173" t="s">
        <v>6057</v>
      </c>
      <c r="R56" s="173"/>
    </row>
    <row r="57" spans="1:18">
      <c r="A57" s="168">
        <v>56</v>
      </c>
      <c r="B57" s="169" t="s">
        <v>7421</v>
      </c>
      <c r="C57" s="169" t="s">
        <v>7422</v>
      </c>
      <c r="D57" s="169" t="s">
        <v>5373</v>
      </c>
      <c r="E57" s="170">
        <v>9398359224</v>
      </c>
      <c r="F57" s="171">
        <v>9502048288</v>
      </c>
      <c r="G57" s="171">
        <v>9490451233</v>
      </c>
      <c r="H57" s="169" t="s">
        <v>7423</v>
      </c>
      <c r="I57" s="169" t="s">
        <v>7392</v>
      </c>
      <c r="J57" s="169" t="s">
        <v>2802</v>
      </c>
      <c r="K57" s="169" t="s">
        <v>4391</v>
      </c>
      <c r="L57" s="169"/>
      <c r="M57" s="169"/>
      <c r="N57" s="169"/>
      <c r="O57" s="169"/>
      <c r="P57" s="169"/>
      <c r="Q57" s="173" t="s">
        <v>6071</v>
      </c>
      <c r="R57" s="173"/>
    </row>
    <row r="58" spans="1:18">
      <c r="A58" s="168">
        <v>57</v>
      </c>
      <c r="B58" s="169" t="s">
        <v>7424</v>
      </c>
      <c r="C58" s="169" t="s">
        <v>7425</v>
      </c>
      <c r="D58" s="169" t="s">
        <v>5373</v>
      </c>
      <c r="E58" s="170">
        <v>6304498757</v>
      </c>
      <c r="F58" s="169"/>
      <c r="G58" s="171">
        <v>9398085017</v>
      </c>
      <c r="H58" s="169" t="s">
        <v>7426</v>
      </c>
      <c r="I58" s="169"/>
      <c r="J58" s="169"/>
      <c r="K58" s="169"/>
      <c r="L58" s="169"/>
      <c r="M58" s="169"/>
      <c r="N58" s="169"/>
      <c r="O58" s="169"/>
      <c r="P58" s="169"/>
      <c r="Q58" s="173"/>
      <c r="R58" s="173"/>
    </row>
    <row r="59" spans="1:18">
      <c r="A59" s="168">
        <v>58</v>
      </c>
      <c r="B59" s="169" t="s">
        <v>7427</v>
      </c>
      <c r="C59" s="169" t="s">
        <v>7428</v>
      </c>
      <c r="D59" s="169" t="s">
        <v>5373</v>
      </c>
      <c r="E59" s="170">
        <v>9177392315</v>
      </c>
      <c r="F59" s="171">
        <v>9052777285</v>
      </c>
      <c r="G59" s="171">
        <v>9052777285</v>
      </c>
      <c r="H59" s="169" t="s">
        <v>7429</v>
      </c>
      <c r="I59" s="169" t="s">
        <v>7430</v>
      </c>
      <c r="J59" s="169" t="s">
        <v>7431</v>
      </c>
      <c r="K59" s="169" t="s">
        <v>6756</v>
      </c>
      <c r="L59" s="169"/>
      <c r="M59" s="169"/>
      <c r="N59" s="169"/>
      <c r="O59" s="169"/>
      <c r="P59" s="169"/>
      <c r="Q59" s="173" t="s">
        <v>6071</v>
      </c>
      <c r="R59" s="173"/>
    </row>
    <row r="60" spans="1:18">
      <c r="A60" s="168">
        <v>59</v>
      </c>
      <c r="B60" s="169" t="s">
        <v>7432</v>
      </c>
      <c r="C60" s="169" t="s">
        <v>7433</v>
      </c>
      <c r="D60" s="169" t="s">
        <v>5373</v>
      </c>
      <c r="E60" s="170">
        <v>6303520817</v>
      </c>
      <c r="F60" s="171">
        <v>9100455266</v>
      </c>
      <c r="G60" s="171">
        <v>9052486515</v>
      </c>
      <c r="H60" s="169" t="s">
        <v>7434</v>
      </c>
      <c r="I60" s="169" t="s">
        <v>7435</v>
      </c>
      <c r="J60" s="169" t="s">
        <v>7436</v>
      </c>
      <c r="K60" s="169" t="s">
        <v>4391</v>
      </c>
      <c r="L60" s="169"/>
      <c r="M60" s="169"/>
      <c r="N60" s="169"/>
      <c r="O60" s="169"/>
      <c r="P60" s="169"/>
      <c r="Q60" s="173"/>
      <c r="R60" s="173" t="s">
        <v>7347</v>
      </c>
    </row>
    <row r="61" spans="1:18">
      <c r="A61" s="168">
        <v>60</v>
      </c>
      <c r="B61" s="169" t="s">
        <v>7437</v>
      </c>
      <c r="C61" s="169" t="s">
        <v>7438</v>
      </c>
      <c r="D61" s="169" t="s">
        <v>5373</v>
      </c>
      <c r="E61" s="170">
        <v>9603724613</v>
      </c>
      <c r="F61" s="171">
        <v>8688604364</v>
      </c>
      <c r="G61" s="171">
        <v>9848099613</v>
      </c>
      <c r="H61" s="169" t="s">
        <v>7439</v>
      </c>
      <c r="I61" s="169" t="s">
        <v>7392</v>
      </c>
      <c r="J61" s="169" t="s">
        <v>2802</v>
      </c>
      <c r="K61" s="169" t="s">
        <v>4391</v>
      </c>
      <c r="L61" s="169"/>
      <c r="M61" s="169"/>
      <c r="N61" s="169"/>
      <c r="O61" s="169"/>
      <c r="P61" s="169"/>
      <c r="Q61" s="173" t="s">
        <v>6057</v>
      </c>
      <c r="R61" s="173"/>
    </row>
    <row r="62" spans="1:18">
      <c r="A62" s="168">
        <v>61</v>
      </c>
      <c r="B62" s="169" t="s">
        <v>7440</v>
      </c>
      <c r="C62" s="169" t="s">
        <v>7441</v>
      </c>
      <c r="D62" s="169" t="s">
        <v>5373</v>
      </c>
      <c r="E62" s="170">
        <v>9347616255</v>
      </c>
      <c r="F62" s="171">
        <v>9603219024</v>
      </c>
      <c r="G62" s="171">
        <v>9866274058</v>
      </c>
      <c r="H62" s="169" t="s">
        <v>7442</v>
      </c>
      <c r="I62" s="169" t="s">
        <v>7392</v>
      </c>
      <c r="J62" s="169" t="s">
        <v>2802</v>
      </c>
      <c r="K62" s="169" t="s">
        <v>4391</v>
      </c>
      <c r="L62" s="169"/>
      <c r="M62" s="169"/>
      <c r="N62" s="169"/>
      <c r="O62" s="169"/>
      <c r="P62" s="169"/>
      <c r="Q62" s="173"/>
      <c r="R62" s="173"/>
    </row>
    <row r="63" spans="1:18">
      <c r="A63" s="168">
        <v>62</v>
      </c>
      <c r="B63" s="169" t="s">
        <v>7443</v>
      </c>
      <c r="C63" s="169" t="s">
        <v>7444</v>
      </c>
      <c r="D63" s="169" t="s">
        <v>5373</v>
      </c>
      <c r="E63" s="170">
        <v>7995622962</v>
      </c>
      <c r="F63" s="171">
        <v>9701434889</v>
      </c>
      <c r="G63" s="171">
        <v>8680824991</v>
      </c>
      <c r="H63" s="169" t="s">
        <v>7445</v>
      </c>
      <c r="I63" s="169" t="s">
        <v>7392</v>
      </c>
      <c r="J63" s="169" t="s">
        <v>2802</v>
      </c>
      <c r="K63" s="169" t="s">
        <v>4391</v>
      </c>
      <c r="L63" s="169"/>
      <c r="M63" s="169"/>
      <c r="N63" s="169"/>
      <c r="O63" s="169"/>
      <c r="P63" s="169"/>
      <c r="Q63" s="173"/>
      <c r="R63" s="173" t="s">
        <v>7347</v>
      </c>
    </row>
    <row r="64" spans="1:18">
      <c r="A64" s="168">
        <v>63</v>
      </c>
      <c r="B64" s="169" t="s">
        <v>7446</v>
      </c>
      <c r="C64" s="169" t="s">
        <v>7447</v>
      </c>
      <c r="D64" s="169" t="s">
        <v>5373</v>
      </c>
      <c r="E64" s="170">
        <v>9154800074</v>
      </c>
      <c r="F64" s="169"/>
      <c r="G64" s="171">
        <v>9441452165</v>
      </c>
      <c r="H64" s="169" t="s">
        <v>7448</v>
      </c>
      <c r="I64" s="169" t="s">
        <v>7392</v>
      </c>
      <c r="J64" s="169" t="s">
        <v>2802</v>
      </c>
      <c r="K64" s="169" t="s">
        <v>4391</v>
      </c>
      <c r="L64" s="169"/>
      <c r="M64" s="169"/>
      <c r="N64" s="169"/>
      <c r="O64" s="169"/>
      <c r="P64" s="169"/>
      <c r="Q64" s="173" t="s">
        <v>6071</v>
      </c>
      <c r="R64" s="173"/>
    </row>
    <row r="65" spans="1:18">
      <c r="A65" s="168">
        <v>64</v>
      </c>
      <c r="B65" s="169" t="s">
        <v>7449</v>
      </c>
      <c r="C65" s="169" t="s">
        <v>7450</v>
      </c>
      <c r="D65" s="169" t="s">
        <v>5373</v>
      </c>
      <c r="E65" s="170">
        <v>8801610886</v>
      </c>
      <c r="F65" s="171">
        <v>8328423279</v>
      </c>
      <c r="G65" s="171">
        <v>9010725686</v>
      </c>
      <c r="H65" s="169" t="s">
        <v>7451</v>
      </c>
      <c r="I65" s="169" t="s">
        <v>7392</v>
      </c>
      <c r="J65" s="169" t="s">
        <v>2802</v>
      </c>
      <c r="K65" s="169" t="s">
        <v>4391</v>
      </c>
      <c r="L65" s="169"/>
      <c r="M65" s="169"/>
      <c r="N65" s="169"/>
      <c r="O65" s="169"/>
      <c r="P65" s="169"/>
      <c r="Q65" s="173" t="s">
        <v>6057</v>
      </c>
      <c r="R65" s="173"/>
    </row>
    <row r="66" spans="1:18">
      <c r="A66" s="168">
        <v>65</v>
      </c>
      <c r="B66" s="169" t="s">
        <v>7452</v>
      </c>
      <c r="C66" s="169" t="s">
        <v>7453</v>
      </c>
      <c r="D66" s="169" t="s">
        <v>5373</v>
      </c>
      <c r="E66" s="170">
        <v>7682998943</v>
      </c>
      <c r="F66" s="171">
        <v>7873974780</v>
      </c>
      <c r="G66" s="171">
        <v>8249849713</v>
      </c>
      <c r="H66" s="169" t="s">
        <v>7454</v>
      </c>
      <c r="I66" s="169"/>
      <c r="J66" s="169" t="s">
        <v>549</v>
      </c>
      <c r="K66" s="169"/>
      <c r="L66" s="169"/>
      <c r="M66" s="169"/>
      <c r="N66" s="169"/>
      <c r="O66" s="169"/>
      <c r="P66" s="169"/>
      <c r="Q66" s="173"/>
      <c r="R66" s="173"/>
    </row>
    <row r="67" spans="1:18">
      <c r="A67" s="168">
        <v>66</v>
      </c>
      <c r="B67" s="169" t="s">
        <v>7455</v>
      </c>
      <c r="C67" s="169" t="s">
        <v>7456</v>
      </c>
      <c r="D67" s="169" t="s">
        <v>5373</v>
      </c>
      <c r="E67" s="170">
        <v>9640334462</v>
      </c>
      <c r="F67" s="169"/>
      <c r="G67" s="171">
        <v>9908873125</v>
      </c>
      <c r="H67" s="169" t="s">
        <v>7457</v>
      </c>
      <c r="I67" s="169" t="s">
        <v>7392</v>
      </c>
      <c r="J67" s="169" t="s">
        <v>2802</v>
      </c>
      <c r="K67" s="169" t="s">
        <v>4391</v>
      </c>
      <c r="L67" s="169"/>
      <c r="M67" s="169"/>
      <c r="N67" s="169"/>
      <c r="O67" s="169"/>
      <c r="P67" s="169"/>
      <c r="Q67" s="173" t="s">
        <v>6071</v>
      </c>
      <c r="R67" s="173"/>
    </row>
    <row r="68" spans="1:18">
      <c r="A68" s="168">
        <v>67</v>
      </c>
      <c r="B68" s="169" t="s">
        <v>7458</v>
      </c>
      <c r="C68" s="169" t="s">
        <v>7459</v>
      </c>
      <c r="D68" s="169" t="s">
        <v>5373</v>
      </c>
      <c r="E68" s="170">
        <v>9959447528</v>
      </c>
      <c r="F68" s="169"/>
      <c r="G68" s="169"/>
      <c r="H68" s="169" t="s">
        <v>7460</v>
      </c>
      <c r="I68" s="169" t="s">
        <v>7396</v>
      </c>
      <c r="J68" s="169" t="s">
        <v>549</v>
      </c>
      <c r="K68" s="169"/>
      <c r="L68" s="169"/>
      <c r="M68" s="169"/>
      <c r="N68" s="169"/>
      <c r="O68" s="169"/>
      <c r="P68" s="169"/>
      <c r="Q68" s="173"/>
      <c r="R68" s="173"/>
    </row>
    <row r="69" spans="1:18">
      <c r="A69" s="168">
        <v>68</v>
      </c>
      <c r="B69" s="169" t="s">
        <v>7461</v>
      </c>
      <c r="C69" s="169" t="s">
        <v>7462</v>
      </c>
      <c r="D69" s="169" t="s">
        <v>5601</v>
      </c>
      <c r="E69" s="170">
        <v>9849864853</v>
      </c>
      <c r="F69" s="169"/>
      <c r="G69" s="171">
        <v>9550590549</v>
      </c>
      <c r="H69" s="169" t="s">
        <v>7463</v>
      </c>
      <c r="I69" s="169" t="s">
        <v>7392</v>
      </c>
      <c r="J69" s="169" t="s">
        <v>2802</v>
      </c>
      <c r="K69" s="169" t="s">
        <v>4391</v>
      </c>
      <c r="L69" s="169"/>
      <c r="M69" s="169"/>
      <c r="N69" s="169"/>
      <c r="O69" s="169"/>
      <c r="P69" s="169"/>
      <c r="Q69" s="173"/>
      <c r="R69" s="173"/>
    </row>
    <row r="70" spans="1:18">
      <c r="A70" s="168">
        <v>69</v>
      </c>
      <c r="B70" s="169" t="s">
        <v>7464</v>
      </c>
      <c r="C70" s="169" t="s">
        <v>7465</v>
      </c>
      <c r="D70" s="169" t="s">
        <v>5601</v>
      </c>
      <c r="E70" s="170">
        <v>7989169542</v>
      </c>
      <c r="F70" s="171">
        <v>8686040984</v>
      </c>
      <c r="G70" s="171">
        <v>8686282680</v>
      </c>
      <c r="H70" s="169" t="s">
        <v>7466</v>
      </c>
      <c r="I70" s="169" t="s">
        <v>7467</v>
      </c>
      <c r="J70" s="169" t="s">
        <v>7468</v>
      </c>
      <c r="K70" s="169"/>
      <c r="L70" s="169"/>
      <c r="M70" s="169"/>
      <c r="N70" s="169"/>
      <c r="O70" s="169"/>
      <c r="P70" s="169"/>
      <c r="Q70" s="173"/>
      <c r="R70" s="173"/>
    </row>
    <row r="71" spans="1:18">
      <c r="A71" s="168">
        <v>70</v>
      </c>
      <c r="B71" s="169" t="s">
        <v>7469</v>
      </c>
      <c r="C71" s="169" t="s">
        <v>7470</v>
      </c>
      <c r="D71" s="169" t="s">
        <v>5601</v>
      </c>
      <c r="E71" s="170">
        <v>9951140977</v>
      </c>
      <c r="F71" s="171">
        <v>8074794107</v>
      </c>
      <c r="G71" s="171">
        <v>9010172445</v>
      </c>
      <c r="H71" s="169" t="s">
        <v>7471</v>
      </c>
      <c r="I71" s="169" t="s">
        <v>7392</v>
      </c>
      <c r="J71" s="169" t="s">
        <v>2802</v>
      </c>
      <c r="K71" s="169" t="s">
        <v>4391</v>
      </c>
      <c r="L71" s="169"/>
      <c r="M71" s="169"/>
      <c r="N71" s="169"/>
      <c r="O71" s="169"/>
      <c r="P71" s="169"/>
      <c r="Q71" s="173" t="s">
        <v>6071</v>
      </c>
      <c r="R71" s="173"/>
    </row>
    <row r="72" spans="1:18">
      <c r="A72" s="168">
        <v>71</v>
      </c>
      <c r="B72" s="169" t="s">
        <v>7472</v>
      </c>
      <c r="C72" s="169" t="s">
        <v>7473</v>
      </c>
      <c r="D72" s="169" t="s">
        <v>5601</v>
      </c>
      <c r="E72" s="170">
        <v>8639517091</v>
      </c>
      <c r="F72" s="171">
        <v>7794066123</v>
      </c>
      <c r="G72" s="171">
        <v>9849831122</v>
      </c>
      <c r="H72" s="169" t="s">
        <v>7474</v>
      </c>
      <c r="I72" s="169" t="s">
        <v>7392</v>
      </c>
      <c r="J72" s="169" t="s">
        <v>2802</v>
      </c>
      <c r="K72" s="169"/>
      <c r="L72" s="169"/>
      <c r="M72" s="169"/>
      <c r="N72" s="169"/>
      <c r="O72" s="169"/>
      <c r="P72" s="169"/>
      <c r="Q72" s="173" t="s">
        <v>6057</v>
      </c>
      <c r="R72" s="173"/>
    </row>
    <row r="73" spans="1:18">
      <c r="A73" s="168">
        <v>72</v>
      </c>
      <c r="B73" s="169" t="s">
        <v>7475</v>
      </c>
      <c r="C73" s="169" t="s">
        <v>7476</v>
      </c>
      <c r="D73" s="169" t="s">
        <v>5601</v>
      </c>
      <c r="E73" s="170">
        <v>6300830632</v>
      </c>
      <c r="F73" s="169"/>
      <c r="G73" s="171">
        <v>9989530205</v>
      </c>
      <c r="H73" s="169" t="s">
        <v>7477</v>
      </c>
      <c r="I73" s="169"/>
      <c r="J73" s="169"/>
      <c r="K73" s="169"/>
      <c r="L73" s="169"/>
      <c r="M73" s="169"/>
      <c r="N73" s="169"/>
      <c r="O73" s="169"/>
      <c r="P73" s="169"/>
      <c r="Q73" s="173"/>
      <c r="R73" s="173"/>
    </row>
    <row r="74" spans="1:18">
      <c r="A74" s="168">
        <v>73</v>
      </c>
      <c r="B74" s="169" t="s">
        <v>7478</v>
      </c>
      <c r="C74" s="169" t="s">
        <v>7479</v>
      </c>
      <c r="D74" s="169" t="s">
        <v>5601</v>
      </c>
      <c r="E74" s="170">
        <v>8897873670</v>
      </c>
      <c r="F74" s="169"/>
      <c r="G74" s="171">
        <v>9703576170</v>
      </c>
      <c r="H74" s="169" t="s">
        <v>7480</v>
      </c>
      <c r="I74" s="169"/>
      <c r="J74" s="169" t="s">
        <v>7481</v>
      </c>
      <c r="K74" s="169" t="s">
        <v>7482</v>
      </c>
      <c r="L74" s="169"/>
      <c r="M74" s="169"/>
      <c r="N74" s="169"/>
      <c r="O74" s="169"/>
      <c r="P74" s="169"/>
      <c r="Q74" s="173"/>
      <c r="R74" s="173"/>
    </row>
    <row r="75" spans="1:18">
      <c r="A75" s="168">
        <v>74</v>
      </c>
      <c r="B75" s="169" t="s">
        <v>7483</v>
      </c>
      <c r="C75" s="169" t="s">
        <v>7484</v>
      </c>
      <c r="D75" s="169" t="s">
        <v>5601</v>
      </c>
      <c r="E75" s="170">
        <v>8985021500</v>
      </c>
      <c r="F75" s="171">
        <v>8919483368</v>
      </c>
      <c r="G75" s="171">
        <v>8886452552</v>
      </c>
      <c r="H75" s="169" t="s">
        <v>7485</v>
      </c>
      <c r="I75" s="169" t="s">
        <v>7392</v>
      </c>
      <c r="J75" s="169" t="s">
        <v>2802</v>
      </c>
      <c r="K75" s="169" t="s">
        <v>4391</v>
      </c>
      <c r="L75" s="169"/>
      <c r="M75" s="169"/>
      <c r="N75" s="169"/>
      <c r="O75" s="169"/>
      <c r="P75" s="169"/>
      <c r="Q75" s="173" t="s">
        <v>6071</v>
      </c>
      <c r="R75" s="173"/>
    </row>
    <row r="76" spans="1:18">
      <c r="A76" s="168">
        <v>75</v>
      </c>
      <c r="B76" s="169" t="s">
        <v>7486</v>
      </c>
      <c r="C76" s="169" t="s">
        <v>7487</v>
      </c>
      <c r="D76" s="169" t="s">
        <v>5601</v>
      </c>
      <c r="E76" s="170">
        <v>9290449404</v>
      </c>
      <c r="F76" s="169"/>
      <c r="G76" s="171">
        <v>9533318068</v>
      </c>
      <c r="H76" s="169" t="s">
        <v>7488</v>
      </c>
      <c r="I76" s="169"/>
      <c r="J76" s="169"/>
      <c r="K76" s="169"/>
      <c r="L76" s="169"/>
      <c r="M76" s="169"/>
      <c r="N76" s="169"/>
      <c r="O76" s="169"/>
      <c r="P76" s="169"/>
      <c r="Q76" s="173"/>
      <c r="R76" s="173" t="s">
        <v>7347</v>
      </c>
    </row>
    <row r="77" spans="1:18">
      <c r="A77" s="168">
        <v>76</v>
      </c>
      <c r="B77" s="169" t="s">
        <v>7489</v>
      </c>
      <c r="C77" s="169" t="s">
        <v>7490</v>
      </c>
      <c r="D77" s="169" t="s">
        <v>5601</v>
      </c>
      <c r="E77" s="170">
        <v>9014469113</v>
      </c>
      <c r="F77" s="171">
        <v>9603274799</v>
      </c>
      <c r="G77" s="171">
        <v>9949942219</v>
      </c>
      <c r="H77" s="169" t="s">
        <v>7491</v>
      </c>
      <c r="I77" s="169" t="s">
        <v>7392</v>
      </c>
      <c r="J77" s="169" t="s">
        <v>2802</v>
      </c>
      <c r="K77" s="169" t="s">
        <v>4391</v>
      </c>
      <c r="L77" s="169"/>
      <c r="M77" s="169"/>
      <c r="N77" s="169"/>
      <c r="O77" s="169"/>
      <c r="P77" s="169"/>
      <c r="Q77" s="173" t="s">
        <v>6057</v>
      </c>
      <c r="R77" s="173"/>
    </row>
    <row r="78" spans="1:18">
      <c r="A78" s="168">
        <v>77</v>
      </c>
      <c r="B78" s="169" t="s">
        <v>7492</v>
      </c>
      <c r="C78" s="169" t="s">
        <v>7493</v>
      </c>
      <c r="D78" s="169" t="s">
        <v>5601</v>
      </c>
      <c r="E78" s="170">
        <v>9949943494</v>
      </c>
      <c r="F78" s="169"/>
      <c r="G78" s="171">
        <v>9652499299</v>
      </c>
      <c r="H78" s="169" t="s">
        <v>7494</v>
      </c>
      <c r="I78" s="169" t="s">
        <v>7495</v>
      </c>
      <c r="J78" s="169" t="s">
        <v>7496</v>
      </c>
      <c r="K78" s="169" t="s">
        <v>4391</v>
      </c>
      <c r="L78" s="169"/>
      <c r="M78" s="169"/>
      <c r="N78" s="169"/>
      <c r="O78" s="169"/>
      <c r="P78" s="169"/>
      <c r="Q78" s="173"/>
      <c r="R78" s="173"/>
    </row>
    <row r="79" spans="1:18">
      <c r="A79" s="168">
        <v>78</v>
      </c>
      <c r="B79" s="169" t="s">
        <v>7497</v>
      </c>
      <c r="C79" s="169" t="s">
        <v>7498</v>
      </c>
      <c r="D79" s="169" t="s">
        <v>5601</v>
      </c>
      <c r="E79" s="170">
        <v>9491162041</v>
      </c>
      <c r="F79" s="171">
        <v>7671067070</v>
      </c>
      <c r="G79" s="171">
        <v>8333852041</v>
      </c>
      <c r="H79" s="169" t="s">
        <v>7499</v>
      </c>
      <c r="I79" s="169" t="s">
        <v>7392</v>
      </c>
      <c r="J79" s="169" t="s">
        <v>2802</v>
      </c>
      <c r="K79" s="169" t="s">
        <v>4391</v>
      </c>
      <c r="L79" s="169"/>
      <c r="M79" s="169"/>
      <c r="N79" s="169"/>
      <c r="O79" s="169"/>
      <c r="P79" s="169"/>
      <c r="Q79" s="173" t="s">
        <v>6071</v>
      </c>
      <c r="R79" s="173"/>
    </row>
    <row r="80" spans="1:18">
      <c r="A80" s="168">
        <v>79</v>
      </c>
      <c r="B80" s="169" t="s">
        <v>7500</v>
      </c>
      <c r="C80" s="169" t="s">
        <v>7501</v>
      </c>
      <c r="D80" s="169" t="s">
        <v>5601</v>
      </c>
      <c r="E80" s="170">
        <v>9398771324</v>
      </c>
      <c r="F80" s="171">
        <v>7287875520</v>
      </c>
      <c r="G80" s="171">
        <v>8125461407</v>
      </c>
      <c r="H80" s="169" t="s">
        <v>7502</v>
      </c>
      <c r="I80" s="169"/>
      <c r="J80" s="169" t="s">
        <v>549</v>
      </c>
      <c r="K80" s="169"/>
      <c r="L80" s="169"/>
      <c r="M80" s="169"/>
      <c r="N80" s="169"/>
      <c r="O80" s="169"/>
      <c r="P80" s="169"/>
      <c r="Q80" s="173"/>
      <c r="R80" s="173" t="s">
        <v>7347</v>
      </c>
    </row>
    <row r="81" spans="1:18">
      <c r="A81" s="168">
        <v>80</v>
      </c>
      <c r="B81" s="169" t="s">
        <v>7503</v>
      </c>
      <c r="C81" s="169" t="s">
        <v>7504</v>
      </c>
      <c r="D81" s="169" t="s">
        <v>5601</v>
      </c>
      <c r="E81" s="170">
        <v>6305554813</v>
      </c>
      <c r="F81" s="169"/>
      <c r="G81" s="171">
        <v>7799658856</v>
      </c>
      <c r="H81" s="169" t="s">
        <v>7505</v>
      </c>
      <c r="I81" s="169"/>
      <c r="J81" s="169" t="s">
        <v>7506</v>
      </c>
      <c r="K81" s="169"/>
      <c r="L81" s="169"/>
      <c r="M81" s="169"/>
      <c r="N81" s="169"/>
      <c r="O81" s="169"/>
      <c r="P81" s="169"/>
      <c r="Q81" s="173" t="s">
        <v>7507</v>
      </c>
      <c r="R81" s="173"/>
    </row>
    <row r="82" spans="1:18">
      <c r="A82" s="168">
        <v>81</v>
      </c>
      <c r="B82" s="169" t="s">
        <v>7508</v>
      </c>
      <c r="C82" s="169" t="s">
        <v>7509</v>
      </c>
      <c r="D82" s="169" t="s">
        <v>5601</v>
      </c>
      <c r="E82" s="170">
        <v>9000280122</v>
      </c>
      <c r="F82" s="171">
        <v>8074546433</v>
      </c>
      <c r="G82" s="171">
        <v>8886929558</v>
      </c>
      <c r="H82" s="169" t="s">
        <v>7510</v>
      </c>
      <c r="I82" s="169"/>
      <c r="J82" s="169"/>
      <c r="K82" s="169"/>
      <c r="L82" s="169" t="s">
        <v>2768</v>
      </c>
      <c r="M82" s="169"/>
      <c r="N82" s="169" t="s">
        <v>7511</v>
      </c>
      <c r="O82" s="169" t="s">
        <v>6594</v>
      </c>
      <c r="P82" s="169"/>
      <c r="Q82" s="307" t="s">
        <v>7512</v>
      </c>
      <c r="R82" s="300"/>
    </row>
    <row r="83" spans="1:18">
      <c r="A83" s="168">
        <v>82</v>
      </c>
      <c r="B83" s="169" t="s">
        <v>7513</v>
      </c>
      <c r="C83" s="169" t="s">
        <v>7514</v>
      </c>
      <c r="D83" s="169" t="s">
        <v>5601</v>
      </c>
      <c r="E83" s="170">
        <v>9553441114</v>
      </c>
      <c r="F83" s="169"/>
      <c r="G83" s="171">
        <v>9182664113</v>
      </c>
      <c r="H83" s="169" t="s">
        <v>7515</v>
      </c>
      <c r="I83" s="169"/>
      <c r="J83" s="169"/>
      <c r="K83" s="169"/>
      <c r="L83" s="169"/>
      <c r="M83" s="169"/>
      <c r="N83" s="169"/>
      <c r="O83" s="169"/>
      <c r="P83" s="169"/>
      <c r="Q83" s="173"/>
      <c r="R83" s="173" t="s">
        <v>7347</v>
      </c>
    </row>
    <row r="84" spans="1:18">
      <c r="A84" s="168">
        <v>83</v>
      </c>
      <c r="B84" s="169" t="s">
        <v>7516</v>
      </c>
      <c r="C84" s="169" t="s">
        <v>7517</v>
      </c>
      <c r="D84" s="169" t="s">
        <v>5601</v>
      </c>
      <c r="E84" s="170">
        <v>9618904896</v>
      </c>
      <c r="F84" s="171">
        <v>8328116769</v>
      </c>
      <c r="G84" s="171">
        <v>9949276645</v>
      </c>
      <c r="H84" s="169" t="s">
        <v>7518</v>
      </c>
      <c r="I84" s="169" t="s">
        <v>7519</v>
      </c>
      <c r="J84" s="169" t="s">
        <v>6764</v>
      </c>
      <c r="K84" s="169" t="s">
        <v>4391</v>
      </c>
      <c r="L84" s="169"/>
      <c r="M84" s="169"/>
      <c r="N84" s="169"/>
      <c r="O84" s="169"/>
      <c r="P84" s="169"/>
      <c r="Q84" s="173" t="s">
        <v>6071</v>
      </c>
      <c r="R84" s="173"/>
    </row>
    <row r="85" spans="1:18">
      <c r="A85" s="168">
        <v>84</v>
      </c>
      <c r="B85" s="169" t="s">
        <v>7520</v>
      </c>
      <c r="C85" s="169" t="s">
        <v>7521</v>
      </c>
      <c r="D85" s="169" t="s">
        <v>5601</v>
      </c>
      <c r="E85" s="170">
        <v>998983961</v>
      </c>
      <c r="F85" s="171">
        <v>8919548965</v>
      </c>
      <c r="G85" s="169"/>
      <c r="H85" s="169" t="s">
        <v>7522</v>
      </c>
      <c r="I85" s="169" t="s">
        <v>7392</v>
      </c>
      <c r="J85" s="169" t="s">
        <v>2802</v>
      </c>
      <c r="K85" s="169" t="s">
        <v>4391</v>
      </c>
      <c r="L85" s="169"/>
      <c r="M85" s="169"/>
      <c r="N85" s="169"/>
      <c r="O85" s="169"/>
      <c r="P85" s="169"/>
      <c r="Q85" s="173"/>
      <c r="R85" s="173"/>
    </row>
    <row r="86" spans="1:18">
      <c r="A86" s="168">
        <v>85</v>
      </c>
      <c r="B86" s="169" t="s">
        <v>7523</v>
      </c>
      <c r="C86" s="169" t="s">
        <v>7524</v>
      </c>
      <c r="D86" s="169" t="s">
        <v>5601</v>
      </c>
      <c r="E86" s="170">
        <v>9550327857</v>
      </c>
      <c r="F86" s="169"/>
      <c r="G86" s="169"/>
      <c r="H86" s="169" t="s">
        <v>7525</v>
      </c>
      <c r="I86" s="169" t="s">
        <v>7392</v>
      </c>
      <c r="J86" s="169" t="s">
        <v>2802</v>
      </c>
      <c r="K86" s="169" t="s">
        <v>4391</v>
      </c>
      <c r="L86" s="169"/>
      <c r="M86" s="169"/>
      <c r="N86" s="169"/>
      <c r="O86" s="169"/>
      <c r="P86" s="169"/>
      <c r="Q86" s="173" t="s">
        <v>6071</v>
      </c>
      <c r="R86" s="173"/>
    </row>
    <row r="87" spans="1:18">
      <c r="A87" s="168">
        <v>86</v>
      </c>
      <c r="B87" s="169" t="s">
        <v>7526</v>
      </c>
      <c r="C87" s="169" t="s">
        <v>7527</v>
      </c>
      <c r="D87" s="169" t="s">
        <v>5601</v>
      </c>
      <c r="E87" s="170">
        <v>8309312791</v>
      </c>
      <c r="F87" s="171">
        <v>7995987901</v>
      </c>
      <c r="G87" s="171">
        <v>7416676128</v>
      </c>
      <c r="H87" s="169" t="s">
        <v>7528</v>
      </c>
      <c r="I87" s="169" t="s">
        <v>7392</v>
      </c>
      <c r="J87" s="169" t="s">
        <v>2802</v>
      </c>
      <c r="K87" s="169" t="s">
        <v>4391</v>
      </c>
      <c r="L87" s="169"/>
      <c r="M87" s="169"/>
      <c r="N87" s="169"/>
      <c r="O87" s="169"/>
      <c r="P87" s="169"/>
      <c r="Q87" s="173" t="s">
        <v>6071</v>
      </c>
      <c r="R87" s="173"/>
    </row>
    <row r="88" spans="1:18">
      <c r="A88" s="168">
        <v>87</v>
      </c>
      <c r="B88" s="169" t="s">
        <v>7529</v>
      </c>
      <c r="C88" s="169" t="s">
        <v>7530</v>
      </c>
      <c r="D88" s="169" t="s">
        <v>5601</v>
      </c>
      <c r="E88" s="170">
        <v>9100335340</v>
      </c>
      <c r="F88" s="171">
        <v>9398647084</v>
      </c>
      <c r="G88" s="171">
        <v>8885355440</v>
      </c>
      <c r="H88" s="169" t="s">
        <v>7531</v>
      </c>
      <c r="I88" s="169" t="s">
        <v>7392</v>
      </c>
      <c r="J88" s="169" t="s">
        <v>2802</v>
      </c>
      <c r="K88" s="169" t="s">
        <v>4391</v>
      </c>
      <c r="L88" s="169"/>
      <c r="M88" s="169"/>
      <c r="N88" s="169"/>
      <c r="O88" s="169"/>
      <c r="P88" s="169"/>
      <c r="Q88" s="173" t="s">
        <v>6057</v>
      </c>
      <c r="R88" s="173"/>
    </row>
    <row r="89" spans="1:18">
      <c r="A89" s="168">
        <v>88</v>
      </c>
      <c r="B89" s="169" t="s">
        <v>7532</v>
      </c>
      <c r="C89" s="169" t="s">
        <v>7533</v>
      </c>
      <c r="D89" s="169" t="s">
        <v>5601</v>
      </c>
      <c r="E89" s="170">
        <v>8985213365</v>
      </c>
      <c r="F89" s="171">
        <v>9182707668</v>
      </c>
      <c r="G89" s="171">
        <v>9440684921</v>
      </c>
      <c r="H89" s="169" t="s">
        <v>7534</v>
      </c>
      <c r="I89" s="169" t="s">
        <v>7392</v>
      </c>
      <c r="J89" s="169" t="s">
        <v>2802</v>
      </c>
      <c r="K89" s="169" t="s">
        <v>4391</v>
      </c>
      <c r="L89" s="169"/>
      <c r="M89" s="169"/>
      <c r="N89" s="169"/>
      <c r="O89" s="169"/>
      <c r="P89" s="169"/>
      <c r="Q89" s="173" t="s">
        <v>6057</v>
      </c>
      <c r="R89" s="173"/>
    </row>
    <row r="90" spans="1:18">
      <c r="A90" s="168">
        <v>89</v>
      </c>
      <c r="B90" s="169" t="s">
        <v>7535</v>
      </c>
      <c r="C90" s="169" t="s">
        <v>7536</v>
      </c>
      <c r="D90" s="169" t="s">
        <v>5601</v>
      </c>
      <c r="E90" s="170">
        <v>9032899974</v>
      </c>
      <c r="F90" s="169"/>
      <c r="G90" s="171">
        <v>9440767529</v>
      </c>
      <c r="H90" s="169" t="s">
        <v>7537</v>
      </c>
      <c r="I90" s="169" t="s">
        <v>4591</v>
      </c>
      <c r="J90" s="169" t="s">
        <v>2795</v>
      </c>
      <c r="K90" s="169" t="s">
        <v>7285</v>
      </c>
      <c r="L90" s="169"/>
      <c r="M90" s="169"/>
      <c r="N90" s="169"/>
      <c r="O90" s="169"/>
      <c r="P90" s="169"/>
      <c r="Q90" s="173" t="s">
        <v>6102</v>
      </c>
      <c r="R90" s="173"/>
    </row>
    <row r="91" spans="1:18">
      <c r="A91" s="168">
        <v>90</v>
      </c>
      <c r="B91" s="169" t="s">
        <v>7538</v>
      </c>
      <c r="C91" s="169" t="s">
        <v>7539</v>
      </c>
      <c r="D91" s="169" t="s">
        <v>5601</v>
      </c>
      <c r="E91" s="170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73"/>
      <c r="R91" s="173" t="s">
        <v>7269</v>
      </c>
    </row>
    <row r="92" spans="1:18">
      <c r="A92" s="168">
        <v>91</v>
      </c>
      <c r="B92" s="169" t="s">
        <v>7540</v>
      </c>
      <c r="C92" s="169" t="s">
        <v>7541</v>
      </c>
      <c r="D92" s="169" t="s">
        <v>5601</v>
      </c>
      <c r="E92" s="170">
        <v>9381262517</v>
      </c>
      <c r="F92" s="169"/>
      <c r="G92" s="171">
        <v>9441274744</v>
      </c>
      <c r="H92" s="169" t="s">
        <v>7542</v>
      </c>
      <c r="I92" s="169" t="s">
        <v>7543</v>
      </c>
      <c r="J92" s="169" t="s">
        <v>2802</v>
      </c>
      <c r="K92" s="169"/>
      <c r="L92" s="169"/>
      <c r="M92" s="169"/>
      <c r="N92" s="169"/>
      <c r="O92" s="169"/>
      <c r="P92" s="169"/>
      <c r="Q92" s="173" t="s">
        <v>6057</v>
      </c>
      <c r="R92" s="173"/>
    </row>
    <row r="93" spans="1:18">
      <c r="A93" s="168">
        <v>92</v>
      </c>
      <c r="B93" s="169" t="s">
        <v>7544</v>
      </c>
      <c r="C93" s="169" t="s">
        <v>7545</v>
      </c>
      <c r="D93" s="169" t="s">
        <v>5601</v>
      </c>
      <c r="E93" s="170">
        <v>9494618235</v>
      </c>
      <c r="F93" s="171">
        <v>9125134567</v>
      </c>
      <c r="G93" s="171">
        <v>9490028235</v>
      </c>
      <c r="H93" s="169" t="s">
        <v>7546</v>
      </c>
      <c r="I93" s="169" t="s">
        <v>7547</v>
      </c>
      <c r="J93" s="169" t="s">
        <v>2802</v>
      </c>
      <c r="K93" s="169" t="s">
        <v>3068</v>
      </c>
      <c r="L93" s="169"/>
      <c r="M93" s="169"/>
      <c r="N93" s="169"/>
      <c r="O93" s="169"/>
      <c r="P93" s="169"/>
      <c r="Q93" s="173" t="s">
        <v>6057</v>
      </c>
      <c r="R93" s="173"/>
    </row>
    <row r="94" spans="1:18">
      <c r="A94" s="168">
        <v>93</v>
      </c>
      <c r="B94" s="169" t="s">
        <v>7548</v>
      </c>
      <c r="C94" s="169" t="s">
        <v>7549</v>
      </c>
      <c r="D94" s="169" t="s">
        <v>5601</v>
      </c>
      <c r="E94" s="170">
        <v>8309576662</v>
      </c>
      <c r="F94" s="171">
        <v>8885834830</v>
      </c>
      <c r="G94" s="171">
        <v>9290834830</v>
      </c>
      <c r="H94" s="169" t="s">
        <v>7550</v>
      </c>
      <c r="I94" s="169" t="s">
        <v>7551</v>
      </c>
      <c r="J94" s="169" t="s">
        <v>2802</v>
      </c>
      <c r="K94" s="169" t="s">
        <v>3932</v>
      </c>
      <c r="L94" s="169"/>
      <c r="M94" s="169"/>
      <c r="N94" s="169"/>
      <c r="O94" s="169"/>
      <c r="P94" s="169"/>
      <c r="Q94" s="173" t="s">
        <v>6071</v>
      </c>
      <c r="R94" s="173"/>
    </row>
    <row r="95" spans="1:18">
      <c r="A95" s="168">
        <v>94</v>
      </c>
      <c r="B95" s="169" t="s">
        <v>7552</v>
      </c>
      <c r="C95" s="169" t="s">
        <v>7553</v>
      </c>
      <c r="D95" s="169" t="s">
        <v>5601</v>
      </c>
      <c r="E95" s="170">
        <v>8919971414</v>
      </c>
      <c r="F95" s="169"/>
      <c r="G95" s="171">
        <v>9848180250</v>
      </c>
      <c r="H95" s="169" t="s">
        <v>7554</v>
      </c>
      <c r="I95" s="169" t="s">
        <v>4299</v>
      </c>
      <c r="J95" s="169" t="s">
        <v>2795</v>
      </c>
      <c r="K95" s="169" t="s">
        <v>3932</v>
      </c>
      <c r="L95" s="169"/>
      <c r="M95" s="169"/>
      <c r="N95" s="169"/>
      <c r="O95" s="169"/>
      <c r="P95" s="169"/>
      <c r="Q95" s="173" t="s">
        <v>6102</v>
      </c>
      <c r="R95" s="173"/>
    </row>
    <row r="96" spans="1:18">
      <c r="A96" s="168">
        <v>95</v>
      </c>
      <c r="B96" s="169" t="s">
        <v>7555</v>
      </c>
      <c r="C96" s="169" t="s">
        <v>7556</v>
      </c>
      <c r="D96" s="169" t="s">
        <v>5601</v>
      </c>
      <c r="E96" s="170">
        <v>8985924016</v>
      </c>
      <c r="F96" s="169"/>
      <c r="G96" s="171">
        <v>9701338834</v>
      </c>
      <c r="H96" s="169" t="s">
        <v>7557</v>
      </c>
      <c r="I96" s="169" t="s">
        <v>7547</v>
      </c>
      <c r="J96" s="169" t="s">
        <v>2802</v>
      </c>
      <c r="K96" s="169"/>
      <c r="L96" s="169"/>
      <c r="M96" s="169"/>
      <c r="N96" s="169"/>
      <c r="O96" s="169"/>
      <c r="P96" s="169"/>
      <c r="Q96" s="173" t="s">
        <v>6057</v>
      </c>
      <c r="R96" s="173"/>
    </row>
    <row r="97" spans="1:18">
      <c r="A97" s="168">
        <v>96</v>
      </c>
      <c r="B97" s="169" t="s">
        <v>7558</v>
      </c>
      <c r="C97" s="169" t="s">
        <v>7559</v>
      </c>
      <c r="D97" s="169" t="s">
        <v>5601</v>
      </c>
      <c r="E97" s="170">
        <v>8885522542</v>
      </c>
      <c r="F97" s="169"/>
      <c r="G97" s="171">
        <v>9133185715</v>
      </c>
      <c r="H97" s="169" t="s">
        <v>7560</v>
      </c>
      <c r="I97" s="178" t="s">
        <v>7561</v>
      </c>
      <c r="J97" s="178"/>
      <c r="K97" s="179"/>
      <c r="L97" s="169"/>
      <c r="M97" s="169"/>
      <c r="N97" s="169"/>
      <c r="O97" s="169"/>
      <c r="P97" s="169"/>
      <c r="Q97" s="173"/>
      <c r="R97" s="173" t="s">
        <v>7269</v>
      </c>
    </row>
    <row r="98" spans="1:18">
      <c r="A98" s="168">
        <v>97</v>
      </c>
      <c r="B98" s="169" t="s">
        <v>7562</v>
      </c>
      <c r="C98" s="169" t="s">
        <v>7563</v>
      </c>
      <c r="D98" s="169" t="s">
        <v>5601</v>
      </c>
      <c r="E98" s="170">
        <v>7730807293</v>
      </c>
      <c r="F98" s="171">
        <v>8555029993</v>
      </c>
      <c r="G98" s="171">
        <v>9963937282</v>
      </c>
      <c r="H98" s="169" t="s">
        <v>7564</v>
      </c>
      <c r="I98" s="169" t="s">
        <v>7547</v>
      </c>
      <c r="J98" s="169" t="s">
        <v>2802</v>
      </c>
      <c r="K98" s="169" t="s">
        <v>3932</v>
      </c>
      <c r="L98" s="169"/>
      <c r="M98" s="169"/>
      <c r="N98" s="169"/>
      <c r="O98" s="169"/>
      <c r="P98" s="169"/>
      <c r="Q98" s="173" t="s">
        <v>6071</v>
      </c>
      <c r="R98" s="173"/>
    </row>
    <row r="99" spans="1:18">
      <c r="A99" s="168">
        <v>98</v>
      </c>
      <c r="B99" s="169" t="s">
        <v>7565</v>
      </c>
      <c r="C99" s="169" t="s">
        <v>7566</v>
      </c>
      <c r="D99" s="169" t="s">
        <v>5601</v>
      </c>
      <c r="E99" s="170">
        <v>9494826462</v>
      </c>
      <c r="F99" s="171">
        <v>7981832220</v>
      </c>
      <c r="G99" s="171">
        <v>8374727856</v>
      </c>
      <c r="H99" s="169" t="s">
        <v>7567</v>
      </c>
      <c r="I99" s="169" t="s">
        <v>4089</v>
      </c>
      <c r="J99" s="169" t="s">
        <v>6659</v>
      </c>
      <c r="K99" s="169" t="s">
        <v>3068</v>
      </c>
      <c r="L99" s="169"/>
      <c r="M99" s="169"/>
      <c r="N99" s="169"/>
      <c r="O99" s="169"/>
      <c r="P99" s="169"/>
      <c r="Q99" s="173" t="s">
        <v>6102</v>
      </c>
      <c r="R99" s="173"/>
    </row>
    <row r="100" spans="1:18">
      <c r="A100" s="168">
        <v>99</v>
      </c>
      <c r="B100" s="169" t="s">
        <v>7568</v>
      </c>
      <c r="C100" s="169" t="s">
        <v>7569</v>
      </c>
      <c r="D100" s="169" t="s">
        <v>5601</v>
      </c>
      <c r="E100" s="170">
        <v>9010764909</v>
      </c>
      <c r="F100" s="169"/>
      <c r="G100" s="171">
        <v>9949871609</v>
      </c>
      <c r="H100" s="169" t="s">
        <v>7570</v>
      </c>
      <c r="I100" s="178" t="s">
        <v>7561</v>
      </c>
      <c r="J100" s="178"/>
      <c r="K100" s="179"/>
      <c r="L100" s="169"/>
      <c r="M100" s="169"/>
      <c r="N100" s="169"/>
      <c r="O100" s="169"/>
      <c r="P100" s="169"/>
      <c r="Q100" s="173"/>
      <c r="R100" s="173" t="s">
        <v>7347</v>
      </c>
    </row>
    <row r="101" spans="1:18">
      <c r="A101" s="168">
        <v>100</v>
      </c>
      <c r="B101" s="169" t="s">
        <v>7571</v>
      </c>
      <c r="C101" s="169" t="s">
        <v>7572</v>
      </c>
      <c r="D101" s="169" t="s">
        <v>5601</v>
      </c>
      <c r="E101" s="170">
        <v>7989048101</v>
      </c>
      <c r="F101" s="169"/>
      <c r="G101" s="171">
        <v>8179619746</v>
      </c>
      <c r="H101" s="169" t="s">
        <v>7573</v>
      </c>
      <c r="I101" s="178" t="s">
        <v>7574</v>
      </c>
      <c r="J101" s="178"/>
      <c r="K101" s="179"/>
      <c r="L101" s="169"/>
      <c r="M101" s="169"/>
      <c r="N101" s="169"/>
      <c r="O101" s="169"/>
      <c r="P101" s="169"/>
      <c r="Q101" s="173"/>
      <c r="R101" s="173"/>
    </row>
    <row r="102" spans="1:18">
      <c r="A102" s="168">
        <v>101</v>
      </c>
      <c r="B102" s="169" t="s">
        <v>7575</v>
      </c>
      <c r="C102" s="169" t="s">
        <v>7576</v>
      </c>
      <c r="D102" s="169" t="s">
        <v>5601</v>
      </c>
      <c r="E102" s="170">
        <v>9505481137</v>
      </c>
      <c r="F102" s="169"/>
      <c r="G102" s="171">
        <v>9912641544</v>
      </c>
      <c r="H102" s="169" t="s">
        <v>7577</v>
      </c>
      <c r="I102" s="169" t="s">
        <v>7547</v>
      </c>
      <c r="J102" s="169" t="s">
        <v>2802</v>
      </c>
      <c r="K102" s="169" t="s">
        <v>3932</v>
      </c>
      <c r="L102" s="169"/>
      <c r="M102" s="169"/>
      <c r="N102" s="169"/>
      <c r="O102" s="169"/>
      <c r="P102" s="169"/>
      <c r="Q102" s="173" t="s">
        <v>6071</v>
      </c>
      <c r="R102" s="173"/>
    </row>
    <row r="103" spans="1:18">
      <c r="A103" s="168">
        <v>102</v>
      </c>
      <c r="B103" s="169" t="s">
        <v>7578</v>
      </c>
      <c r="C103" s="169" t="s">
        <v>7579</v>
      </c>
      <c r="D103" s="169" t="s">
        <v>5601</v>
      </c>
      <c r="E103" s="170">
        <v>6302740856</v>
      </c>
      <c r="F103" s="171">
        <v>9182864484</v>
      </c>
      <c r="G103" s="171">
        <v>9397107449</v>
      </c>
      <c r="H103" s="169" t="s">
        <v>7580</v>
      </c>
      <c r="I103" s="169"/>
      <c r="J103" s="169"/>
      <c r="K103" s="169"/>
      <c r="L103" s="169" t="s">
        <v>7581</v>
      </c>
      <c r="M103" s="179"/>
      <c r="N103" s="179"/>
      <c r="O103" s="179"/>
      <c r="P103" s="169"/>
      <c r="Q103" s="173" t="s">
        <v>7582</v>
      </c>
      <c r="R103" s="173"/>
    </row>
    <row r="104" spans="1:18">
      <c r="A104" s="168">
        <v>103</v>
      </c>
      <c r="B104" s="169" t="s">
        <v>7583</v>
      </c>
      <c r="C104" s="169" t="s">
        <v>7584</v>
      </c>
      <c r="D104" s="169" t="s">
        <v>5601</v>
      </c>
      <c r="E104" s="170">
        <v>9550530467</v>
      </c>
      <c r="F104" s="171">
        <v>6304818886</v>
      </c>
      <c r="G104" s="171">
        <v>9849842229</v>
      </c>
      <c r="H104" s="169" t="s">
        <v>7585</v>
      </c>
      <c r="I104" s="169" t="s">
        <v>7586</v>
      </c>
      <c r="J104" s="169" t="s">
        <v>7587</v>
      </c>
      <c r="K104" s="169" t="s">
        <v>3932</v>
      </c>
      <c r="L104" s="169"/>
      <c r="M104" s="169"/>
      <c r="N104" s="169"/>
      <c r="O104" s="169"/>
      <c r="P104" s="169"/>
      <c r="Q104" s="307" t="s">
        <v>7588</v>
      </c>
      <c r="R104" s="300"/>
    </row>
    <row r="105" spans="1:18">
      <c r="A105" s="168">
        <v>104</v>
      </c>
      <c r="B105" s="169" t="s">
        <v>7589</v>
      </c>
      <c r="C105" s="169" t="s">
        <v>7590</v>
      </c>
      <c r="D105" s="169" t="s">
        <v>5601</v>
      </c>
      <c r="E105" s="170">
        <v>9505812159</v>
      </c>
      <c r="F105" s="171">
        <v>6304246039</v>
      </c>
      <c r="G105" s="171">
        <v>9704397922</v>
      </c>
      <c r="H105" s="169" t="s">
        <v>7591</v>
      </c>
      <c r="I105" s="169" t="s">
        <v>4299</v>
      </c>
      <c r="J105" s="169" t="s">
        <v>7592</v>
      </c>
      <c r="K105" s="169"/>
      <c r="L105" s="169"/>
      <c r="M105" s="169"/>
      <c r="N105" s="169"/>
      <c r="O105" s="169"/>
      <c r="P105" s="169"/>
      <c r="Q105" s="173" t="s">
        <v>6071</v>
      </c>
      <c r="R105" s="173"/>
    </row>
    <row r="106" spans="1:18">
      <c r="A106" s="168">
        <v>105</v>
      </c>
      <c r="B106" s="169" t="s">
        <v>7593</v>
      </c>
      <c r="C106" s="169" t="s">
        <v>7594</v>
      </c>
      <c r="D106" s="169" t="s">
        <v>5601</v>
      </c>
      <c r="E106" s="170">
        <v>9063117777</v>
      </c>
      <c r="F106" s="171">
        <v>7013612341</v>
      </c>
      <c r="G106" s="171">
        <v>9299991717</v>
      </c>
      <c r="H106" s="169" t="s">
        <v>7595</v>
      </c>
      <c r="I106" s="169" t="s">
        <v>7547</v>
      </c>
      <c r="J106" s="169" t="s">
        <v>2802</v>
      </c>
      <c r="K106" s="169" t="s">
        <v>3932</v>
      </c>
      <c r="L106" s="169"/>
      <c r="M106" s="169"/>
      <c r="N106" s="169"/>
      <c r="O106" s="169"/>
      <c r="P106" s="169"/>
      <c r="Q106" s="173" t="s">
        <v>6071</v>
      </c>
      <c r="R106" s="173"/>
    </row>
    <row r="107" spans="1:18">
      <c r="A107" s="168">
        <v>106</v>
      </c>
      <c r="B107" s="169" t="s">
        <v>7596</v>
      </c>
      <c r="C107" s="169" t="s">
        <v>7597</v>
      </c>
      <c r="D107" s="169" t="s">
        <v>5601</v>
      </c>
      <c r="E107" s="170">
        <v>8185047441</v>
      </c>
      <c r="F107" s="171">
        <v>7013367249</v>
      </c>
      <c r="G107" s="171">
        <v>9963232619</v>
      </c>
      <c r="H107" s="169" t="s">
        <v>7598</v>
      </c>
      <c r="I107" s="169" t="s">
        <v>7547</v>
      </c>
      <c r="J107" s="169" t="s">
        <v>2802</v>
      </c>
      <c r="K107" s="169" t="s">
        <v>3932</v>
      </c>
      <c r="L107" s="169"/>
      <c r="M107" s="169"/>
      <c r="N107" s="169"/>
      <c r="O107" s="169"/>
      <c r="P107" s="169"/>
      <c r="Q107" s="173" t="s">
        <v>6057</v>
      </c>
      <c r="R107" s="173"/>
    </row>
    <row r="108" spans="1:18">
      <c r="A108" s="168">
        <v>107</v>
      </c>
      <c r="B108" s="169" t="s">
        <v>7599</v>
      </c>
      <c r="C108" s="169" t="s">
        <v>7600</v>
      </c>
      <c r="D108" s="169" t="s">
        <v>5601</v>
      </c>
      <c r="E108" s="170">
        <v>9948980867</v>
      </c>
      <c r="F108" s="169"/>
      <c r="G108" s="171">
        <v>8985955999</v>
      </c>
      <c r="H108" s="169" t="s">
        <v>7601</v>
      </c>
      <c r="I108" s="169" t="s">
        <v>4337</v>
      </c>
      <c r="J108" s="169" t="s">
        <v>7602</v>
      </c>
      <c r="K108" s="169" t="s">
        <v>2874</v>
      </c>
      <c r="L108" s="169"/>
      <c r="M108" s="169"/>
      <c r="N108" s="169"/>
      <c r="O108" s="169"/>
      <c r="P108" s="169"/>
      <c r="Q108" s="173"/>
      <c r="R108" s="173"/>
    </row>
    <row r="109" spans="1:18">
      <c r="A109" s="168">
        <v>108</v>
      </c>
      <c r="B109" s="169" t="s">
        <v>7603</v>
      </c>
      <c r="C109" s="169" t="s">
        <v>7604</v>
      </c>
      <c r="D109" s="169" t="s">
        <v>5601</v>
      </c>
      <c r="E109" s="170">
        <v>8465831825</v>
      </c>
      <c r="F109" s="169"/>
      <c r="G109" s="171">
        <v>9247318998</v>
      </c>
      <c r="H109" s="169" t="s">
        <v>7605</v>
      </c>
      <c r="I109" s="169" t="s">
        <v>7547</v>
      </c>
      <c r="J109" s="169" t="s">
        <v>2802</v>
      </c>
      <c r="K109" s="169"/>
      <c r="L109" s="169"/>
      <c r="M109" s="169"/>
      <c r="N109" s="169"/>
      <c r="O109" s="169"/>
      <c r="P109" s="169"/>
      <c r="Q109" s="173" t="s">
        <v>6071</v>
      </c>
      <c r="R109" s="173"/>
    </row>
    <row r="110" spans="1:18">
      <c r="A110" s="168">
        <v>109</v>
      </c>
      <c r="B110" s="169" t="s">
        <v>7606</v>
      </c>
      <c r="C110" s="169" t="s">
        <v>7607</v>
      </c>
      <c r="D110" s="169" t="s">
        <v>5601</v>
      </c>
      <c r="E110" s="170">
        <v>8297575125</v>
      </c>
      <c r="F110" s="171">
        <v>8919857050</v>
      </c>
      <c r="G110" s="171">
        <v>9121407752</v>
      </c>
      <c r="H110" s="169" t="s">
        <v>7608</v>
      </c>
      <c r="I110" s="169" t="s">
        <v>7609</v>
      </c>
      <c r="J110" s="169" t="s">
        <v>7610</v>
      </c>
      <c r="K110" s="169" t="s">
        <v>3932</v>
      </c>
      <c r="L110" s="169"/>
      <c r="M110" s="169"/>
      <c r="N110" s="169"/>
      <c r="O110" s="169"/>
      <c r="P110" s="169"/>
      <c r="Q110" s="173" t="s">
        <v>6071</v>
      </c>
      <c r="R110" s="173"/>
    </row>
    <row r="111" spans="1:18">
      <c r="A111" s="168">
        <v>110</v>
      </c>
      <c r="B111" s="169" t="s">
        <v>7611</v>
      </c>
      <c r="C111" s="169" t="s">
        <v>7612</v>
      </c>
      <c r="D111" s="169" t="s">
        <v>5601</v>
      </c>
      <c r="E111" s="170">
        <v>9704159487</v>
      </c>
      <c r="F111" s="171">
        <v>7013794512</v>
      </c>
      <c r="G111" s="171">
        <v>9502029438</v>
      </c>
      <c r="H111" s="169" t="s">
        <v>7613</v>
      </c>
      <c r="I111" s="169" t="s">
        <v>7547</v>
      </c>
      <c r="J111" s="169" t="s">
        <v>2802</v>
      </c>
      <c r="K111" s="169"/>
      <c r="L111" s="169"/>
      <c r="M111" s="169"/>
      <c r="N111" s="169"/>
      <c r="O111" s="169"/>
      <c r="P111" s="169"/>
      <c r="Q111" s="173" t="s">
        <v>6057</v>
      </c>
      <c r="R111" s="173"/>
    </row>
    <row r="112" spans="1:18">
      <c r="A112" s="168">
        <v>111</v>
      </c>
      <c r="B112" s="169" t="s">
        <v>7614</v>
      </c>
      <c r="C112" s="169" t="s">
        <v>7615</v>
      </c>
      <c r="D112" s="169" t="s">
        <v>5601</v>
      </c>
      <c r="E112" s="170">
        <v>7981846403</v>
      </c>
      <c r="F112" s="171">
        <v>7981846403</v>
      </c>
      <c r="G112" s="171">
        <v>9963823954</v>
      </c>
      <c r="H112" s="169" t="s">
        <v>7616</v>
      </c>
      <c r="I112" s="178" t="s">
        <v>7574</v>
      </c>
      <c r="J112" s="178"/>
      <c r="K112" s="179"/>
      <c r="L112" s="169"/>
      <c r="M112" s="169"/>
      <c r="N112" s="169"/>
      <c r="O112" s="169"/>
      <c r="P112" s="169"/>
      <c r="Q112" s="173"/>
      <c r="R112" s="173"/>
    </row>
    <row r="113" spans="1:18">
      <c r="A113" s="168">
        <v>112</v>
      </c>
      <c r="B113" s="169" t="s">
        <v>7617</v>
      </c>
      <c r="C113" s="169" t="s">
        <v>7618</v>
      </c>
      <c r="D113" s="169" t="s">
        <v>5601</v>
      </c>
      <c r="E113" s="170">
        <v>9398680256</v>
      </c>
      <c r="F113" s="171">
        <v>7893614556</v>
      </c>
      <c r="G113" s="171">
        <v>9949972261</v>
      </c>
      <c r="H113" s="169" t="s">
        <v>7619</v>
      </c>
      <c r="I113" s="169" t="s">
        <v>7547</v>
      </c>
      <c r="J113" s="169" t="s">
        <v>2802</v>
      </c>
      <c r="K113" s="169" t="s">
        <v>3932</v>
      </c>
      <c r="L113" s="169"/>
      <c r="M113" s="169"/>
      <c r="N113" s="169"/>
      <c r="O113" s="169"/>
      <c r="P113" s="169"/>
      <c r="Q113" s="173" t="s">
        <v>6071</v>
      </c>
      <c r="R113" s="173"/>
    </row>
    <row r="114" spans="1:18">
      <c r="A114" s="168">
        <v>113</v>
      </c>
      <c r="B114" s="169" t="s">
        <v>7620</v>
      </c>
      <c r="C114" s="169" t="s">
        <v>7621</v>
      </c>
      <c r="D114" s="169" t="s">
        <v>5601</v>
      </c>
      <c r="E114" s="170">
        <v>9515398288</v>
      </c>
      <c r="F114" s="171">
        <v>9703418844</v>
      </c>
      <c r="G114" s="169"/>
      <c r="H114" s="169" t="s">
        <v>7622</v>
      </c>
      <c r="I114" s="178" t="s">
        <v>7574</v>
      </c>
      <c r="J114" s="178"/>
      <c r="K114" s="179"/>
      <c r="L114" s="169"/>
      <c r="M114" s="169"/>
      <c r="N114" s="169"/>
      <c r="O114" s="169"/>
      <c r="P114" s="169"/>
      <c r="Q114" s="173"/>
      <c r="R114" s="173"/>
    </row>
    <row r="115" spans="1:18">
      <c r="A115" s="168">
        <v>114</v>
      </c>
      <c r="B115" s="169" t="s">
        <v>7623</v>
      </c>
      <c r="C115" s="169" t="s">
        <v>7624</v>
      </c>
      <c r="D115" s="169" t="s">
        <v>5601</v>
      </c>
      <c r="E115" s="170">
        <v>8374893655</v>
      </c>
      <c r="F115" s="169"/>
      <c r="G115" s="171">
        <v>9959438100</v>
      </c>
      <c r="H115" s="169" t="s">
        <v>7625</v>
      </c>
      <c r="I115" s="178" t="s">
        <v>7574</v>
      </c>
      <c r="J115" s="178"/>
      <c r="K115" s="179"/>
      <c r="L115" s="169"/>
      <c r="M115" s="169"/>
      <c r="N115" s="169"/>
      <c r="O115" s="169"/>
      <c r="P115" s="169"/>
      <c r="Q115" s="173"/>
      <c r="R115" s="173"/>
    </row>
    <row r="116" spans="1:18">
      <c r="A116" s="168">
        <v>115</v>
      </c>
      <c r="B116" s="169" t="s">
        <v>7626</v>
      </c>
      <c r="C116" s="169" t="s">
        <v>7627</v>
      </c>
      <c r="D116" s="169" t="s">
        <v>5601</v>
      </c>
      <c r="E116" s="170">
        <v>8332025100</v>
      </c>
      <c r="F116" s="171">
        <v>9849777982</v>
      </c>
      <c r="G116" s="171">
        <v>9247170800</v>
      </c>
      <c r="H116" s="169" t="s">
        <v>7628</v>
      </c>
      <c r="I116" s="169" t="s">
        <v>7547</v>
      </c>
      <c r="J116" s="169" t="s">
        <v>2802</v>
      </c>
      <c r="K116" s="169" t="s">
        <v>3932</v>
      </c>
      <c r="L116" s="169"/>
      <c r="M116" s="169"/>
      <c r="N116" s="169"/>
      <c r="O116" s="169"/>
      <c r="P116" s="169"/>
      <c r="Q116" s="173" t="s">
        <v>6057</v>
      </c>
      <c r="R116" s="173"/>
    </row>
    <row r="117" spans="1:18">
      <c r="A117" s="168">
        <v>116</v>
      </c>
      <c r="B117" s="169" t="s">
        <v>7629</v>
      </c>
      <c r="C117" s="169" t="s">
        <v>7630</v>
      </c>
      <c r="D117" s="169" t="s">
        <v>5601</v>
      </c>
      <c r="E117" s="170">
        <v>8096552196</v>
      </c>
      <c r="F117" s="169"/>
      <c r="G117" s="171">
        <v>7989163049</v>
      </c>
      <c r="H117" s="169" t="s">
        <v>7631</v>
      </c>
      <c r="I117" s="178" t="s">
        <v>7574</v>
      </c>
      <c r="J117" s="178"/>
      <c r="K117" s="179"/>
      <c r="L117" s="169"/>
      <c r="M117" s="169"/>
      <c r="N117" s="169"/>
      <c r="O117" s="169"/>
      <c r="P117" s="169"/>
      <c r="Q117" s="173"/>
      <c r="R117" s="173"/>
    </row>
    <row r="118" spans="1:18">
      <c r="A118" s="168">
        <v>117</v>
      </c>
      <c r="B118" s="169" t="s">
        <v>7632</v>
      </c>
      <c r="C118" s="169" t="s">
        <v>7633</v>
      </c>
      <c r="D118" s="169" t="s">
        <v>5601</v>
      </c>
      <c r="E118" s="170">
        <v>9550292721</v>
      </c>
      <c r="F118" s="169"/>
      <c r="G118" s="171">
        <v>9346319869</v>
      </c>
      <c r="H118" s="169" t="s">
        <v>7634</v>
      </c>
      <c r="I118" s="169" t="s">
        <v>4089</v>
      </c>
      <c r="J118" s="169" t="s">
        <v>6659</v>
      </c>
      <c r="K118" s="169"/>
      <c r="L118" s="169"/>
      <c r="M118" s="169"/>
      <c r="N118" s="169"/>
      <c r="O118" s="169"/>
      <c r="P118" s="169"/>
      <c r="Q118" s="173" t="s">
        <v>6102</v>
      </c>
      <c r="R118" s="173"/>
    </row>
    <row r="119" spans="1:18">
      <c r="A119" s="168">
        <v>118</v>
      </c>
      <c r="B119" s="169" t="s">
        <v>7635</v>
      </c>
      <c r="C119" s="169" t="s">
        <v>7636</v>
      </c>
      <c r="D119" s="169" t="s">
        <v>5601</v>
      </c>
      <c r="E119" s="170">
        <v>9908484990</v>
      </c>
      <c r="F119" s="171">
        <v>8121212955</v>
      </c>
      <c r="G119" s="171">
        <v>9849878500</v>
      </c>
      <c r="H119" s="169" t="s">
        <v>7637</v>
      </c>
      <c r="I119" s="169" t="s">
        <v>3978</v>
      </c>
      <c r="J119" s="169" t="s">
        <v>7587</v>
      </c>
      <c r="K119" s="169" t="s">
        <v>3932</v>
      </c>
      <c r="L119" s="169"/>
      <c r="M119" s="169"/>
      <c r="N119" s="169"/>
      <c r="O119" s="169"/>
      <c r="P119" s="169"/>
      <c r="Q119" s="173" t="s">
        <v>6071</v>
      </c>
      <c r="R119" s="173"/>
    </row>
    <row r="120" spans="1:18">
      <c r="A120" s="168">
        <v>119</v>
      </c>
      <c r="B120" s="169" t="s">
        <v>7638</v>
      </c>
      <c r="C120" s="169" t="s">
        <v>7639</v>
      </c>
      <c r="D120" s="169" t="s">
        <v>5601</v>
      </c>
      <c r="E120" s="170">
        <v>7036200271</v>
      </c>
      <c r="F120" s="169"/>
      <c r="G120" s="171">
        <v>9849404719</v>
      </c>
      <c r="H120" s="169" t="s">
        <v>7640</v>
      </c>
      <c r="I120" s="178" t="s">
        <v>2802</v>
      </c>
      <c r="J120" s="178"/>
      <c r="K120" s="179"/>
      <c r="L120" s="169"/>
      <c r="M120" s="169"/>
      <c r="N120" s="169"/>
      <c r="O120" s="169"/>
      <c r="P120" s="169"/>
      <c r="Q120" s="173" t="s">
        <v>6057</v>
      </c>
      <c r="R120" s="173"/>
    </row>
    <row r="121" spans="1:18">
      <c r="A121" s="168">
        <v>120</v>
      </c>
      <c r="B121" s="169" t="s">
        <v>7641</v>
      </c>
      <c r="C121" s="169" t="s">
        <v>7642</v>
      </c>
      <c r="D121" s="169" t="s">
        <v>5601</v>
      </c>
      <c r="E121" s="170">
        <v>9121518706</v>
      </c>
      <c r="F121" s="169"/>
      <c r="G121" s="169"/>
      <c r="H121" s="169"/>
      <c r="I121" s="169"/>
      <c r="J121" s="169"/>
      <c r="K121" s="169"/>
      <c r="L121" s="169" t="s">
        <v>2768</v>
      </c>
      <c r="M121" s="169"/>
      <c r="N121" s="169" t="s">
        <v>7643</v>
      </c>
      <c r="O121" s="169" t="s">
        <v>4300</v>
      </c>
      <c r="P121" s="169"/>
      <c r="Q121" s="173" t="s">
        <v>7644</v>
      </c>
      <c r="R121" s="173"/>
    </row>
    <row r="122" spans="1:18">
      <c r="A122" s="168">
        <v>121</v>
      </c>
      <c r="B122" s="169" t="s">
        <v>7645</v>
      </c>
      <c r="C122" s="169" t="s">
        <v>7646</v>
      </c>
      <c r="D122" s="169"/>
      <c r="E122" s="170">
        <v>9182792869</v>
      </c>
      <c r="F122" s="171">
        <v>9573950199</v>
      </c>
      <c r="G122" s="171">
        <v>9866631104</v>
      </c>
      <c r="H122" s="169" t="s">
        <v>7647</v>
      </c>
      <c r="I122" s="169" t="s">
        <v>7237</v>
      </c>
      <c r="J122" s="169" t="s">
        <v>7648</v>
      </c>
      <c r="K122" s="169" t="s">
        <v>3068</v>
      </c>
      <c r="L122" s="169"/>
      <c r="M122" s="169"/>
      <c r="N122" s="169"/>
      <c r="O122" s="169"/>
      <c r="P122" s="169"/>
      <c r="Q122" s="173" t="s">
        <v>6071</v>
      </c>
      <c r="R122" s="173"/>
    </row>
    <row r="123" spans="1:18">
      <c r="A123" s="168">
        <v>122</v>
      </c>
      <c r="B123" s="169" t="s">
        <v>7649</v>
      </c>
      <c r="C123" s="169" t="s">
        <v>7650</v>
      </c>
      <c r="D123" s="169" t="s">
        <v>5601</v>
      </c>
      <c r="E123" s="170">
        <v>8897503689</v>
      </c>
      <c r="F123" s="171">
        <v>6281607368</v>
      </c>
      <c r="G123" s="171">
        <v>9542901369</v>
      </c>
      <c r="H123" s="169" t="s">
        <v>7651</v>
      </c>
      <c r="I123" s="169"/>
      <c r="J123" s="169" t="s">
        <v>2802</v>
      </c>
      <c r="K123" s="169"/>
      <c r="L123" s="169"/>
      <c r="M123" s="169"/>
      <c r="N123" s="169"/>
      <c r="O123" s="169"/>
      <c r="P123" s="169"/>
      <c r="Q123" s="173" t="s">
        <v>6057</v>
      </c>
      <c r="R123" s="173"/>
    </row>
    <row r="124" spans="1:18">
      <c r="A124" s="168">
        <v>123</v>
      </c>
      <c r="B124" s="169" t="s">
        <v>7652</v>
      </c>
      <c r="C124" s="169" t="s">
        <v>7653</v>
      </c>
      <c r="D124" s="169" t="s">
        <v>5601</v>
      </c>
      <c r="E124" s="170">
        <v>6305807371</v>
      </c>
      <c r="F124" s="169"/>
      <c r="G124" s="171">
        <v>949170335</v>
      </c>
      <c r="H124" s="169" t="s">
        <v>7654</v>
      </c>
      <c r="I124" s="178" t="s">
        <v>7574</v>
      </c>
      <c r="J124" s="178"/>
      <c r="K124" s="179"/>
      <c r="L124" s="169"/>
      <c r="M124" s="169"/>
      <c r="N124" s="169"/>
      <c r="O124" s="169"/>
      <c r="P124" s="169"/>
      <c r="Q124" s="173"/>
      <c r="R124" s="173" t="s">
        <v>7269</v>
      </c>
    </row>
    <row r="125" spans="1:18">
      <c r="A125" s="168">
        <v>124</v>
      </c>
      <c r="B125" s="169" t="s">
        <v>7655</v>
      </c>
      <c r="C125" s="169" t="s">
        <v>7656</v>
      </c>
      <c r="D125" s="169" t="s">
        <v>5601</v>
      </c>
      <c r="E125" s="170">
        <v>9885345508</v>
      </c>
      <c r="F125" s="169"/>
      <c r="G125" s="169"/>
      <c r="H125" s="169" t="s">
        <v>7657</v>
      </c>
      <c r="I125" s="178" t="s">
        <v>7574</v>
      </c>
      <c r="J125" s="178"/>
      <c r="K125" s="179"/>
      <c r="L125" s="169"/>
      <c r="M125" s="169"/>
      <c r="N125" s="169"/>
      <c r="O125" s="169"/>
      <c r="P125" s="169"/>
      <c r="Q125" s="173"/>
      <c r="R125" s="173" t="s">
        <v>7347</v>
      </c>
    </row>
    <row r="126" spans="1:18">
      <c r="A126" s="168">
        <v>125</v>
      </c>
      <c r="B126" s="169" t="s">
        <v>7658</v>
      </c>
      <c r="C126" s="169" t="s">
        <v>7659</v>
      </c>
      <c r="D126" s="169" t="s">
        <v>5601</v>
      </c>
      <c r="E126" s="170">
        <v>8074046331</v>
      </c>
      <c r="F126" s="171">
        <v>7901454978</v>
      </c>
      <c r="G126" s="171">
        <v>9346052292</v>
      </c>
      <c r="H126" s="169" t="s">
        <v>7660</v>
      </c>
      <c r="I126" s="169" t="s">
        <v>7547</v>
      </c>
      <c r="J126" s="169" t="s">
        <v>2802</v>
      </c>
      <c r="K126" s="169"/>
      <c r="L126" s="169"/>
      <c r="M126" s="169"/>
      <c r="N126" s="169"/>
      <c r="O126" s="169"/>
      <c r="P126" s="169"/>
      <c r="Q126" s="173" t="s">
        <v>6057</v>
      </c>
      <c r="R126" s="173"/>
    </row>
    <row r="127" spans="1:18">
      <c r="A127" s="168">
        <v>126</v>
      </c>
      <c r="B127" s="169" t="s">
        <v>7661</v>
      </c>
      <c r="C127" s="169" t="s">
        <v>7662</v>
      </c>
      <c r="D127" s="169" t="s">
        <v>5601</v>
      </c>
      <c r="E127" s="170">
        <v>7989866450</v>
      </c>
      <c r="F127" s="171">
        <v>9491665018</v>
      </c>
      <c r="G127" s="171">
        <v>9440537935</v>
      </c>
      <c r="H127" s="169" t="s">
        <v>7663</v>
      </c>
      <c r="I127" s="169" t="s">
        <v>7547</v>
      </c>
      <c r="J127" s="169" t="s">
        <v>2802</v>
      </c>
      <c r="K127" s="169"/>
      <c r="L127" s="169"/>
      <c r="M127" s="169"/>
      <c r="N127" s="169"/>
      <c r="O127" s="169"/>
      <c r="P127" s="169"/>
      <c r="Q127" s="173" t="s">
        <v>6057</v>
      </c>
      <c r="R127" s="173"/>
    </row>
    <row r="128" spans="1:18">
      <c r="A128" s="168">
        <v>127</v>
      </c>
      <c r="B128" s="169" t="s">
        <v>7664</v>
      </c>
      <c r="C128" s="169" t="s">
        <v>7665</v>
      </c>
      <c r="D128" s="169" t="s">
        <v>5601</v>
      </c>
      <c r="E128" s="170">
        <v>7095200821</v>
      </c>
      <c r="F128" s="171">
        <v>6303320451</v>
      </c>
      <c r="G128" s="171">
        <v>9704708517</v>
      </c>
      <c r="H128" s="169" t="s">
        <v>7666</v>
      </c>
      <c r="I128" s="178" t="s">
        <v>2802</v>
      </c>
      <c r="J128" s="178"/>
      <c r="K128" s="179"/>
      <c r="L128" s="169"/>
      <c r="M128" s="169"/>
      <c r="N128" s="169"/>
      <c r="O128" s="169"/>
      <c r="P128" s="169"/>
      <c r="Q128" s="173" t="s">
        <v>6057</v>
      </c>
      <c r="R128" s="173"/>
    </row>
    <row r="129" spans="1:18">
      <c r="A129" s="168">
        <v>128</v>
      </c>
      <c r="B129" s="169" t="s">
        <v>7667</v>
      </c>
      <c r="C129" s="169" t="s">
        <v>7668</v>
      </c>
      <c r="D129" s="169" t="s">
        <v>5601</v>
      </c>
      <c r="E129" s="170">
        <v>9100849429</v>
      </c>
      <c r="F129" s="169"/>
      <c r="G129" s="171">
        <v>9390102018</v>
      </c>
      <c r="H129" s="169" t="s">
        <v>7669</v>
      </c>
      <c r="I129" s="169" t="s">
        <v>7547</v>
      </c>
      <c r="J129" s="169" t="s">
        <v>2802</v>
      </c>
      <c r="K129" s="169"/>
      <c r="L129" s="169"/>
      <c r="M129" s="169"/>
      <c r="N129" s="169"/>
      <c r="O129" s="169"/>
      <c r="P129" s="169"/>
      <c r="Q129" s="173"/>
      <c r="R129" s="173" t="s">
        <v>7269</v>
      </c>
    </row>
    <row r="130" spans="1:18">
      <c r="A130" s="168">
        <v>129</v>
      </c>
      <c r="B130" s="169" t="s">
        <v>7670</v>
      </c>
      <c r="C130" s="169" t="s">
        <v>7671</v>
      </c>
      <c r="D130" s="169" t="s">
        <v>5601</v>
      </c>
      <c r="E130" s="170">
        <v>6309744811</v>
      </c>
      <c r="F130" s="171">
        <v>9381133940</v>
      </c>
      <c r="G130" s="171">
        <v>9866793607</v>
      </c>
      <c r="H130" s="169" t="s">
        <v>7672</v>
      </c>
      <c r="I130" s="169" t="s">
        <v>4299</v>
      </c>
      <c r="J130" s="169" t="s">
        <v>4044</v>
      </c>
      <c r="K130" s="169"/>
      <c r="L130" s="169"/>
      <c r="M130" s="169"/>
      <c r="N130" s="169"/>
      <c r="O130" s="169"/>
      <c r="P130" s="169"/>
      <c r="Q130" s="173"/>
      <c r="R130" s="173"/>
    </row>
    <row r="131" spans="1:18">
      <c r="A131" s="168">
        <v>130</v>
      </c>
      <c r="B131" s="169" t="s">
        <v>7673</v>
      </c>
      <c r="C131" s="169" t="s">
        <v>7674</v>
      </c>
      <c r="D131" s="169"/>
      <c r="E131" s="170">
        <v>8187873840</v>
      </c>
      <c r="F131" s="169"/>
      <c r="G131" s="169"/>
      <c r="H131" s="169" t="s">
        <v>7675</v>
      </c>
      <c r="I131" s="169"/>
      <c r="J131" s="169"/>
      <c r="K131" s="169"/>
      <c r="L131" s="169" t="s">
        <v>2768</v>
      </c>
      <c r="M131" s="169"/>
      <c r="N131" s="169" t="s">
        <v>7676</v>
      </c>
      <c r="O131" s="169" t="s">
        <v>4300</v>
      </c>
      <c r="P131" s="169"/>
      <c r="Q131" s="173" t="s">
        <v>7644</v>
      </c>
      <c r="R131" s="173"/>
    </row>
    <row r="132" spans="1:18">
      <c r="A132" s="168">
        <v>131</v>
      </c>
      <c r="B132" s="169" t="s">
        <v>7677</v>
      </c>
      <c r="C132" s="169" t="s">
        <v>7678</v>
      </c>
      <c r="D132" s="169" t="s">
        <v>5601</v>
      </c>
      <c r="E132" s="170">
        <v>9492361199</v>
      </c>
      <c r="F132" s="171">
        <v>9494722833</v>
      </c>
      <c r="G132" s="171">
        <v>9440842999</v>
      </c>
      <c r="H132" s="169" t="s">
        <v>7679</v>
      </c>
      <c r="I132" s="178" t="s">
        <v>7574</v>
      </c>
      <c r="J132" s="178"/>
      <c r="K132" s="179"/>
      <c r="L132" s="169"/>
      <c r="M132" s="169"/>
      <c r="N132" s="169"/>
      <c r="O132" s="169"/>
      <c r="P132" s="169"/>
      <c r="Q132" s="173"/>
      <c r="R132" s="173" t="s">
        <v>7347</v>
      </c>
    </row>
    <row r="133" spans="1:18">
      <c r="A133" s="168">
        <v>132</v>
      </c>
      <c r="B133" s="169" t="s">
        <v>7680</v>
      </c>
      <c r="C133" s="169" t="s">
        <v>7681</v>
      </c>
      <c r="D133" s="169" t="s">
        <v>5601</v>
      </c>
      <c r="E133" s="170">
        <v>8142626389</v>
      </c>
      <c r="F133" s="171">
        <v>7680019429</v>
      </c>
      <c r="G133" s="171">
        <v>9059736179</v>
      </c>
      <c r="H133" s="169" t="s">
        <v>7682</v>
      </c>
      <c r="I133" s="169" t="s">
        <v>7547</v>
      </c>
      <c r="J133" s="169" t="s">
        <v>2802</v>
      </c>
      <c r="K133" s="169" t="s">
        <v>3932</v>
      </c>
      <c r="L133" s="169"/>
      <c r="M133" s="169"/>
      <c r="N133" s="169"/>
      <c r="O133" s="169"/>
      <c r="P133" s="169"/>
      <c r="Q133" s="173" t="s">
        <v>6057</v>
      </c>
      <c r="R133" s="173"/>
    </row>
    <row r="134" spans="1:18">
      <c r="A134" s="168">
        <v>133</v>
      </c>
      <c r="B134" s="169" t="s">
        <v>7683</v>
      </c>
      <c r="C134" s="169" t="s">
        <v>7684</v>
      </c>
      <c r="D134" s="169" t="s">
        <v>5601</v>
      </c>
      <c r="E134" s="170">
        <v>8977627200</v>
      </c>
      <c r="F134" s="169"/>
      <c r="G134" s="171">
        <v>9848177167</v>
      </c>
      <c r="H134" s="169" t="s">
        <v>7685</v>
      </c>
      <c r="I134" s="178" t="s">
        <v>7686</v>
      </c>
      <c r="J134" s="178"/>
      <c r="K134" s="179"/>
      <c r="L134" s="169"/>
      <c r="M134" s="169"/>
      <c r="N134" s="169"/>
      <c r="O134" s="169"/>
      <c r="P134" s="169"/>
      <c r="Q134" s="173"/>
      <c r="R134" s="173" t="s">
        <v>7347</v>
      </c>
    </row>
    <row r="135" spans="1:18">
      <c r="A135" s="168">
        <v>134</v>
      </c>
      <c r="B135" s="169" t="s">
        <v>7687</v>
      </c>
      <c r="C135" s="169" t="s">
        <v>7688</v>
      </c>
      <c r="D135" s="169" t="s">
        <v>908</v>
      </c>
      <c r="E135" s="170">
        <v>8500219600</v>
      </c>
      <c r="F135" s="169"/>
      <c r="G135" s="171">
        <v>9490399054</v>
      </c>
      <c r="H135" s="169" t="s">
        <v>7689</v>
      </c>
      <c r="I135" s="178" t="s">
        <v>7686</v>
      </c>
      <c r="J135" s="178"/>
      <c r="K135" s="179"/>
      <c r="L135" s="169"/>
      <c r="M135" s="169"/>
      <c r="N135" s="169"/>
      <c r="O135" s="169"/>
      <c r="P135" s="169"/>
      <c r="Q135" s="173"/>
      <c r="R135" s="173"/>
    </row>
    <row r="136" spans="1:18">
      <c r="A136" s="168">
        <v>135</v>
      </c>
      <c r="B136" s="169" t="s">
        <v>7690</v>
      </c>
      <c r="C136" s="169" t="s">
        <v>7691</v>
      </c>
      <c r="D136" s="169" t="s">
        <v>908</v>
      </c>
      <c r="E136" s="170">
        <v>7093781711</v>
      </c>
      <c r="F136" s="169"/>
      <c r="G136" s="171">
        <v>9963878738</v>
      </c>
      <c r="H136" s="169" t="s">
        <v>7692</v>
      </c>
      <c r="I136" s="169" t="s">
        <v>3978</v>
      </c>
      <c r="J136" s="169" t="s">
        <v>7693</v>
      </c>
      <c r="K136" s="169" t="s">
        <v>3932</v>
      </c>
      <c r="L136" s="169"/>
      <c r="M136" s="169"/>
      <c r="N136" s="169"/>
      <c r="O136" s="169"/>
      <c r="P136" s="169"/>
      <c r="Q136" s="173"/>
      <c r="R136" s="173"/>
    </row>
    <row r="137" spans="1:18">
      <c r="A137" s="168">
        <v>136</v>
      </c>
      <c r="B137" s="169" t="s">
        <v>7694</v>
      </c>
      <c r="C137" s="169" t="s">
        <v>7695</v>
      </c>
      <c r="D137" s="169" t="s">
        <v>5810</v>
      </c>
      <c r="E137" s="170">
        <v>8008977820</v>
      </c>
      <c r="F137" s="169"/>
      <c r="G137" s="171">
        <v>7349431807</v>
      </c>
      <c r="H137" s="169" t="s">
        <v>7696</v>
      </c>
      <c r="I137" s="169"/>
      <c r="J137" s="169" t="s">
        <v>2802</v>
      </c>
      <c r="K137" s="169"/>
      <c r="L137" s="169"/>
      <c r="M137" s="169"/>
      <c r="N137" s="169"/>
      <c r="O137" s="169"/>
      <c r="P137" s="169"/>
      <c r="Q137" s="173" t="s">
        <v>6057</v>
      </c>
      <c r="R137" s="173"/>
    </row>
    <row r="138" spans="1:18">
      <c r="A138" s="168">
        <v>137</v>
      </c>
      <c r="B138" s="169" t="s">
        <v>7697</v>
      </c>
      <c r="C138" s="169" t="s">
        <v>7698</v>
      </c>
      <c r="D138" s="169" t="s">
        <v>5810</v>
      </c>
      <c r="E138" s="170">
        <v>8317511314</v>
      </c>
      <c r="F138" s="169"/>
      <c r="G138" s="171">
        <v>8985767858</v>
      </c>
      <c r="H138" s="169" t="s">
        <v>7699</v>
      </c>
      <c r="I138" s="169"/>
      <c r="J138" s="169" t="s">
        <v>7700</v>
      </c>
      <c r="K138" s="169"/>
      <c r="L138" s="169"/>
      <c r="M138" s="169"/>
      <c r="N138" s="169"/>
      <c r="O138" s="169"/>
      <c r="P138" s="169"/>
      <c r="Q138" s="173" t="s">
        <v>6102</v>
      </c>
      <c r="R138" s="173"/>
    </row>
    <row r="139" spans="1:18">
      <c r="A139" s="168">
        <v>138</v>
      </c>
      <c r="B139" s="169" t="s">
        <v>7701</v>
      </c>
      <c r="C139" s="169" t="s">
        <v>7702</v>
      </c>
      <c r="D139" s="169" t="s">
        <v>5810</v>
      </c>
      <c r="E139" s="170">
        <v>9550800659</v>
      </c>
      <c r="F139" s="171">
        <v>9550800659</v>
      </c>
      <c r="G139" s="171">
        <v>9000002413</v>
      </c>
      <c r="H139" s="169" t="s">
        <v>7703</v>
      </c>
      <c r="I139" s="169"/>
      <c r="J139" s="169" t="s">
        <v>7704</v>
      </c>
      <c r="K139" s="169"/>
      <c r="L139" s="169"/>
      <c r="M139" s="169"/>
      <c r="N139" s="169"/>
      <c r="O139" s="169"/>
      <c r="P139" s="169"/>
      <c r="Q139" s="173"/>
      <c r="R139" s="173" t="s">
        <v>7347</v>
      </c>
    </row>
    <row r="140" spans="1:18">
      <c r="A140" s="168">
        <v>139</v>
      </c>
      <c r="B140" s="169" t="s">
        <v>7705</v>
      </c>
      <c r="C140" s="169" t="s">
        <v>7706</v>
      </c>
      <c r="D140" s="169" t="s">
        <v>5810</v>
      </c>
      <c r="E140" s="170">
        <v>9491728467</v>
      </c>
      <c r="F140" s="169"/>
      <c r="G140" s="171">
        <v>9866950685</v>
      </c>
      <c r="H140" s="169" t="s">
        <v>7707</v>
      </c>
      <c r="I140" s="169" t="s">
        <v>6473</v>
      </c>
      <c r="J140" s="169"/>
      <c r="K140" s="169"/>
      <c r="L140" s="169"/>
      <c r="M140" s="169"/>
      <c r="N140" s="169"/>
      <c r="O140" s="169"/>
      <c r="P140" s="169"/>
      <c r="Q140" s="173" t="s">
        <v>6071</v>
      </c>
      <c r="R140" s="173"/>
    </row>
    <row r="141" spans="1:18">
      <c r="A141" s="168">
        <v>140</v>
      </c>
      <c r="B141" s="169" t="s">
        <v>7708</v>
      </c>
      <c r="C141" s="169" t="s">
        <v>7709</v>
      </c>
      <c r="D141" s="169" t="s">
        <v>5810</v>
      </c>
      <c r="E141" s="170">
        <v>9703727577</v>
      </c>
      <c r="F141" s="171">
        <v>6303019648</v>
      </c>
      <c r="G141" s="171">
        <v>8500724999</v>
      </c>
      <c r="H141" s="169" t="s">
        <v>7710</v>
      </c>
      <c r="I141" s="169" t="s">
        <v>6473</v>
      </c>
      <c r="J141" s="169"/>
      <c r="K141" s="169"/>
      <c r="L141" s="169"/>
      <c r="M141" s="169"/>
      <c r="N141" s="169"/>
      <c r="O141" s="169"/>
      <c r="P141" s="169"/>
      <c r="Q141" s="173"/>
      <c r="R141" s="173"/>
    </row>
    <row r="142" spans="1:18">
      <c r="A142" s="168">
        <v>141</v>
      </c>
      <c r="B142" s="169" t="s">
        <v>7711</v>
      </c>
      <c r="C142" s="169" t="s">
        <v>7712</v>
      </c>
      <c r="D142" s="169" t="s">
        <v>5810</v>
      </c>
      <c r="E142" s="170">
        <v>9440424644</v>
      </c>
      <c r="F142" s="171">
        <v>8309318475</v>
      </c>
      <c r="G142" s="169"/>
      <c r="H142" s="169" t="s">
        <v>7713</v>
      </c>
      <c r="I142" s="169"/>
      <c r="J142" s="169" t="s">
        <v>7704</v>
      </c>
      <c r="K142" s="169"/>
      <c r="L142" s="169"/>
      <c r="M142" s="169"/>
      <c r="N142" s="169"/>
      <c r="O142" s="169"/>
      <c r="P142" s="169"/>
      <c r="Q142" s="173"/>
      <c r="R142" s="173" t="s">
        <v>7347</v>
      </c>
    </row>
    <row r="143" spans="1:18">
      <c r="A143" s="168">
        <v>142</v>
      </c>
      <c r="B143" s="169" t="s">
        <v>7714</v>
      </c>
      <c r="C143" s="169" t="s">
        <v>7715</v>
      </c>
      <c r="D143" s="169" t="s">
        <v>5810</v>
      </c>
      <c r="E143" s="170">
        <v>8919306305</v>
      </c>
      <c r="F143" s="171">
        <v>9440457517</v>
      </c>
      <c r="G143" s="169"/>
      <c r="H143" s="169" t="s">
        <v>7716</v>
      </c>
      <c r="I143" s="169"/>
      <c r="J143" s="169" t="s">
        <v>7717</v>
      </c>
      <c r="K143" s="169"/>
      <c r="L143" s="169"/>
      <c r="M143" s="169"/>
      <c r="N143" s="169"/>
      <c r="O143" s="169"/>
      <c r="P143" s="169"/>
      <c r="Q143" s="173" t="s">
        <v>6071</v>
      </c>
      <c r="R143" s="173"/>
    </row>
    <row r="144" spans="1:18">
      <c r="A144" s="168">
        <v>143</v>
      </c>
      <c r="B144" s="169" t="s">
        <v>7718</v>
      </c>
      <c r="C144" s="169" t="s">
        <v>7719</v>
      </c>
      <c r="D144" s="169" t="s">
        <v>5810</v>
      </c>
      <c r="E144" s="170">
        <v>7036017291</v>
      </c>
      <c r="F144" s="171">
        <v>6301846862</v>
      </c>
      <c r="G144" s="171">
        <v>8790697980</v>
      </c>
      <c r="H144" s="169" t="s">
        <v>7720</v>
      </c>
      <c r="I144" s="169" t="s">
        <v>7721</v>
      </c>
      <c r="J144" s="169"/>
      <c r="K144" s="169"/>
      <c r="L144" s="169"/>
      <c r="M144" s="169"/>
      <c r="N144" s="169"/>
      <c r="O144" s="169"/>
      <c r="P144" s="169"/>
      <c r="Q144" s="173" t="s">
        <v>6102</v>
      </c>
      <c r="R144" s="173"/>
    </row>
    <row r="145" spans="1:18">
      <c r="A145" s="168">
        <v>144</v>
      </c>
      <c r="B145" s="169" t="s">
        <v>7722</v>
      </c>
      <c r="C145" s="169" t="s">
        <v>7723</v>
      </c>
      <c r="D145" s="169" t="s">
        <v>5810</v>
      </c>
      <c r="E145" s="170">
        <v>7993622707</v>
      </c>
      <c r="F145" s="169"/>
      <c r="G145" s="171">
        <v>9849614175</v>
      </c>
      <c r="H145" s="169" t="s">
        <v>7724</v>
      </c>
      <c r="I145" s="169" t="s">
        <v>7725</v>
      </c>
      <c r="J145" s="169" t="s">
        <v>5425</v>
      </c>
      <c r="K145" s="169"/>
      <c r="L145" s="169"/>
      <c r="M145" s="169"/>
      <c r="N145" s="169"/>
      <c r="O145" s="169"/>
      <c r="P145" s="169"/>
      <c r="Q145" s="173" t="s">
        <v>6102</v>
      </c>
      <c r="R145" s="173"/>
    </row>
    <row r="146" spans="1:18">
      <c r="A146" s="168">
        <v>145</v>
      </c>
      <c r="B146" s="169" t="s">
        <v>7726</v>
      </c>
      <c r="C146" s="169" t="s">
        <v>7727</v>
      </c>
      <c r="D146" s="169" t="s">
        <v>5810</v>
      </c>
      <c r="E146" s="170">
        <v>8309680237</v>
      </c>
      <c r="F146" s="171">
        <v>8374355955</v>
      </c>
      <c r="G146" s="171">
        <v>9490183949</v>
      </c>
      <c r="H146" s="169" t="s">
        <v>7728</v>
      </c>
      <c r="I146" s="169" t="s">
        <v>6473</v>
      </c>
      <c r="J146" s="169"/>
      <c r="K146" s="169"/>
      <c r="L146" s="169"/>
      <c r="M146" s="169"/>
      <c r="N146" s="169"/>
      <c r="O146" s="169"/>
      <c r="P146" s="169"/>
      <c r="Q146" s="173"/>
      <c r="R146" s="173"/>
    </row>
    <row r="147" spans="1:18">
      <c r="A147" s="168">
        <v>146</v>
      </c>
      <c r="B147" s="169" t="s">
        <v>7729</v>
      </c>
      <c r="C147" s="169" t="s">
        <v>7730</v>
      </c>
      <c r="D147" s="169" t="s">
        <v>5810</v>
      </c>
      <c r="E147" s="170">
        <v>8106106833</v>
      </c>
      <c r="F147" s="169"/>
      <c r="G147" s="171">
        <v>9440241791</v>
      </c>
      <c r="H147" s="169" t="s">
        <v>7731</v>
      </c>
      <c r="I147" s="169" t="s">
        <v>7732</v>
      </c>
      <c r="J147" s="169"/>
      <c r="K147" s="169"/>
      <c r="L147" s="169"/>
      <c r="M147" s="169"/>
      <c r="N147" s="169"/>
      <c r="O147" s="169"/>
      <c r="P147" s="169"/>
      <c r="Q147" s="173" t="s">
        <v>6071</v>
      </c>
      <c r="R147" s="173"/>
    </row>
    <row r="148" spans="1:18">
      <c r="A148" s="168">
        <v>147</v>
      </c>
      <c r="B148" s="169" t="s">
        <v>7733</v>
      </c>
      <c r="C148" s="169" t="s">
        <v>7734</v>
      </c>
      <c r="D148" s="169" t="s">
        <v>5810</v>
      </c>
      <c r="E148" s="170">
        <v>7731981919</v>
      </c>
      <c r="F148" s="169"/>
      <c r="G148" s="171">
        <v>9441411011</v>
      </c>
      <c r="H148" s="169" t="s">
        <v>7735</v>
      </c>
      <c r="I148" s="169"/>
      <c r="J148" s="169"/>
      <c r="K148" s="169"/>
      <c r="L148" s="169" t="s">
        <v>7736</v>
      </c>
      <c r="M148" s="169"/>
      <c r="N148" s="169"/>
      <c r="O148" s="169"/>
      <c r="P148" s="169"/>
      <c r="Q148" s="307" t="s">
        <v>7737</v>
      </c>
      <c r="R148" s="300"/>
    </row>
    <row r="149" spans="1:18">
      <c r="A149" s="168">
        <v>148</v>
      </c>
      <c r="B149" s="169" t="s">
        <v>7738</v>
      </c>
      <c r="C149" s="169" t="s">
        <v>7739</v>
      </c>
      <c r="D149" s="169" t="s">
        <v>5810</v>
      </c>
      <c r="E149" s="170">
        <v>9985245330</v>
      </c>
      <c r="F149" s="169"/>
      <c r="G149" s="171">
        <v>9963956385</v>
      </c>
      <c r="H149" s="169" t="s">
        <v>7740</v>
      </c>
      <c r="I149" s="169"/>
      <c r="J149" s="169"/>
      <c r="K149" s="169"/>
      <c r="L149" s="169"/>
      <c r="M149" s="169"/>
      <c r="N149" s="169"/>
      <c r="O149" s="169"/>
      <c r="P149" s="169"/>
      <c r="Q149" s="173" t="s">
        <v>6057</v>
      </c>
      <c r="R149" s="173"/>
    </row>
    <row r="150" spans="1:18">
      <c r="A150" s="168">
        <v>149</v>
      </c>
      <c r="B150" s="169" t="s">
        <v>7741</v>
      </c>
      <c r="C150" s="169" t="s">
        <v>7742</v>
      </c>
      <c r="D150" s="169" t="s">
        <v>5810</v>
      </c>
      <c r="E150" s="170">
        <v>8309742565</v>
      </c>
      <c r="F150" s="171">
        <v>7032144526</v>
      </c>
      <c r="G150" s="171">
        <v>9866957678</v>
      </c>
      <c r="H150" s="169" t="s">
        <v>7743</v>
      </c>
      <c r="I150" s="180"/>
      <c r="J150" s="181" t="s">
        <v>2802</v>
      </c>
      <c r="K150" s="169"/>
      <c r="L150" s="169"/>
      <c r="M150" s="169"/>
      <c r="N150" s="169"/>
      <c r="O150" s="169"/>
      <c r="P150" s="169"/>
      <c r="Q150" s="173" t="s">
        <v>6057</v>
      </c>
      <c r="R150" s="173"/>
    </row>
    <row r="151" spans="1:18">
      <c r="A151" s="168">
        <v>150</v>
      </c>
      <c r="B151" s="169" t="s">
        <v>7744</v>
      </c>
      <c r="C151" s="169" t="s">
        <v>7745</v>
      </c>
      <c r="D151" s="169" t="s">
        <v>5810</v>
      </c>
      <c r="E151" s="170">
        <v>9492646459</v>
      </c>
      <c r="F151" s="171">
        <v>6304489583</v>
      </c>
      <c r="G151" s="171">
        <v>9494046459</v>
      </c>
      <c r="H151" s="169" t="s">
        <v>7746</v>
      </c>
      <c r="I151" s="172" t="s">
        <v>7747</v>
      </c>
      <c r="J151" s="169" t="s">
        <v>4578</v>
      </c>
      <c r="K151" s="169"/>
      <c r="L151" s="169"/>
      <c r="M151" s="169"/>
      <c r="N151" s="169"/>
      <c r="O151" s="169"/>
      <c r="P151" s="169"/>
      <c r="Q151" s="173" t="s">
        <v>6071</v>
      </c>
      <c r="R151" s="173"/>
    </row>
    <row r="152" spans="1:18">
      <c r="A152" s="168">
        <v>151</v>
      </c>
      <c r="B152" s="169" t="s">
        <v>7748</v>
      </c>
      <c r="C152" s="169" t="s">
        <v>7749</v>
      </c>
      <c r="D152" s="169" t="s">
        <v>5810</v>
      </c>
      <c r="E152" s="170">
        <v>9431972267</v>
      </c>
      <c r="F152" s="171">
        <v>7995954390</v>
      </c>
      <c r="G152" s="171">
        <v>9470902259</v>
      </c>
      <c r="H152" s="169" t="s">
        <v>7750</v>
      </c>
      <c r="I152" s="169"/>
      <c r="J152" s="169" t="s">
        <v>3698</v>
      </c>
      <c r="K152" s="169"/>
      <c r="L152" s="169"/>
      <c r="M152" s="169"/>
      <c r="N152" s="169"/>
      <c r="O152" s="169"/>
      <c r="P152" s="169"/>
      <c r="Q152" s="173" t="s">
        <v>6057</v>
      </c>
      <c r="R152" s="173"/>
    </row>
    <row r="153" spans="1:18">
      <c r="A153" s="168">
        <v>152</v>
      </c>
      <c r="B153" s="169" t="s">
        <v>7751</v>
      </c>
      <c r="C153" s="169" t="s">
        <v>7752</v>
      </c>
      <c r="D153" s="169" t="s">
        <v>5810</v>
      </c>
      <c r="E153" s="170">
        <v>9848214763</v>
      </c>
      <c r="F153" s="169"/>
      <c r="G153" s="171">
        <v>8500416826</v>
      </c>
      <c r="H153" s="169" t="s">
        <v>7753</v>
      </c>
      <c r="I153" s="169" t="s">
        <v>7754</v>
      </c>
      <c r="J153" s="169"/>
      <c r="K153" s="169"/>
      <c r="L153" s="169"/>
      <c r="M153" s="169"/>
      <c r="N153" s="169"/>
      <c r="O153" s="169"/>
      <c r="P153" s="169"/>
      <c r="Q153" s="173"/>
      <c r="R153" s="173"/>
    </row>
    <row r="154" spans="1:18">
      <c r="A154" s="168">
        <v>153</v>
      </c>
      <c r="B154" s="169" t="s">
        <v>7755</v>
      </c>
      <c r="C154" s="169" t="s">
        <v>7756</v>
      </c>
      <c r="D154" s="169" t="s">
        <v>5810</v>
      </c>
      <c r="E154" s="170">
        <v>9133771679</v>
      </c>
      <c r="F154" s="169"/>
      <c r="G154" s="171">
        <v>8099969998</v>
      </c>
      <c r="H154" s="169" t="s">
        <v>7757</v>
      </c>
      <c r="I154" s="169"/>
      <c r="J154" s="169" t="s">
        <v>2802</v>
      </c>
      <c r="K154" s="169"/>
      <c r="L154" s="169"/>
      <c r="M154" s="169"/>
      <c r="N154" s="169"/>
      <c r="O154" s="169"/>
      <c r="P154" s="169"/>
      <c r="Q154" s="173" t="s">
        <v>6057</v>
      </c>
      <c r="R154" s="173"/>
    </row>
    <row r="155" spans="1:18">
      <c r="A155" s="168">
        <v>154</v>
      </c>
      <c r="B155" s="169" t="s">
        <v>7758</v>
      </c>
      <c r="C155" s="169" t="s">
        <v>7759</v>
      </c>
      <c r="D155" s="169" t="s">
        <v>5810</v>
      </c>
      <c r="E155" s="170">
        <v>7013203432</v>
      </c>
      <c r="F155" s="169"/>
      <c r="G155" s="171">
        <v>9885596877</v>
      </c>
      <c r="H155" s="169" t="s">
        <v>7760</v>
      </c>
      <c r="I155" s="169"/>
      <c r="J155" s="169" t="s">
        <v>7761</v>
      </c>
      <c r="K155" s="169"/>
      <c r="L155" s="169"/>
      <c r="M155" s="169"/>
      <c r="N155" s="169"/>
      <c r="O155" s="169"/>
      <c r="P155" s="169"/>
      <c r="Q155" s="173" t="s">
        <v>6057</v>
      </c>
      <c r="R155" s="173"/>
    </row>
    <row r="156" spans="1:18">
      <c r="A156" s="168">
        <v>155</v>
      </c>
      <c r="B156" s="169" t="s">
        <v>7762</v>
      </c>
      <c r="C156" s="169" t="s">
        <v>7763</v>
      </c>
      <c r="D156" s="169" t="s">
        <v>5810</v>
      </c>
      <c r="E156" s="170">
        <v>7036180252</v>
      </c>
      <c r="F156" s="171">
        <v>8639382718</v>
      </c>
      <c r="G156" s="171">
        <v>9989158125</v>
      </c>
      <c r="H156" s="169" t="s">
        <v>7764</v>
      </c>
      <c r="I156" s="169"/>
      <c r="J156" s="169" t="s">
        <v>7765</v>
      </c>
      <c r="K156" s="169"/>
      <c r="L156" s="169"/>
      <c r="M156" s="169"/>
      <c r="N156" s="169"/>
      <c r="O156" s="169"/>
      <c r="P156" s="169"/>
      <c r="Q156" s="173" t="s">
        <v>6071</v>
      </c>
      <c r="R156" s="173"/>
    </row>
    <row r="157" spans="1:18">
      <c r="A157" s="168">
        <v>156</v>
      </c>
      <c r="B157" s="169" t="s">
        <v>7766</v>
      </c>
      <c r="C157" s="169" t="s">
        <v>7767</v>
      </c>
      <c r="D157" s="169" t="s">
        <v>908</v>
      </c>
      <c r="E157" s="170">
        <v>9573835699</v>
      </c>
      <c r="F157" s="171">
        <v>8919493296</v>
      </c>
      <c r="G157" s="171">
        <v>9985016018</v>
      </c>
      <c r="H157" s="169" t="s">
        <v>7768</v>
      </c>
      <c r="I157" s="169" t="s">
        <v>6473</v>
      </c>
      <c r="J157" s="169"/>
      <c r="K157" s="169"/>
      <c r="L157" s="169"/>
      <c r="M157" s="169"/>
      <c r="N157" s="169"/>
      <c r="O157" s="169"/>
      <c r="P157" s="169"/>
      <c r="Q157" s="173"/>
      <c r="R157" s="173" t="s">
        <v>7347</v>
      </c>
    </row>
    <row r="158" spans="1:18">
      <c r="A158" s="168">
        <v>157</v>
      </c>
      <c r="B158" s="169" t="s">
        <v>7769</v>
      </c>
      <c r="C158" s="169" t="s">
        <v>7770</v>
      </c>
      <c r="D158" s="169" t="s">
        <v>5810</v>
      </c>
      <c r="E158" s="170">
        <v>7207936668</v>
      </c>
      <c r="F158" s="169"/>
      <c r="G158" s="171">
        <v>9640793669</v>
      </c>
      <c r="H158" s="169" t="s">
        <v>7771</v>
      </c>
      <c r="I158" s="169" t="s">
        <v>6473</v>
      </c>
      <c r="J158" s="169"/>
      <c r="K158" s="169"/>
      <c r="L158" s="169"/>
      <c r="M158" s="169"/>
      <c r="N158" s="169"/>
      <c r="O158" s="169"/>
      <c r="P158" s="169"/>
      <c r="Q158" s="173"/>
      <c r="R158" s="173" t="s">
        <v>7347</v>
      </c>
    </row>
    <row r="159" spans="1:18">
      <c r="A159" s="168">
        <v>158</v>
      </c>
      <c r="B159" s="169" t="s">
        <v>7772</v>
      </c>
      <c r="C159" s="169" t="s">
        <v>7773</v>
      </c>
      <c r="D159" s="169" t="s">
        <v>908</v>
      </c>
      <c r="E159" s="170">
        <v>9966130393</v>
      </c>
      <c r="F159" s="171">
        <v>8500717847</v>
      </c>
      <c r="G159" s="171">
        <v>8500717847</v>
      </c>
      <c r="H159" s="169" t="s">
        <v>7774</v>
      </c>
      <c r="I159" s="169" t="s">
        <v>6473</v>
      </c>
      <c r="J159" s="169"/>
      <c r="K159" s="169"/>
      <c r="L159" s="169"/>
      <c r="M159" s="169"/>
      <c r="N159" s="169"/>
      <c r="O159" s="169"/>
      <c r="P159" s="169"/>
      <c r="Q159" s="173"/>
      <c r="R159" s="173"/>
    </row>
    <row r="160" spans="1:18">
      <c r="A160" s="168">
        <v>159</v>
      </c>
      <c r="B160" s="169" t="s">
        <v>7775</v>
      </c>
      <c r="C160" s="169" t="s">
        <v>7776</v>
      </c>
      <c r="D160" s="169" t="s">
        <v>5810</v>
      </c>
      <c r="E160" s="170">
        <v>9493141199</v>
      </c>
      <c r="F160" s="169"/>
      <c r="G160" s="171">
        <v>9441465154</v>
      </c>
      <c r="H160" s="169" t="s">
        <v>7777</v>
      </c>
      <c r="I160" s="169"/>
      <c r="J160" s="169" t="s">
        <v>2802</v>
      </c>
      <c r="K160" s="169"/>
      <c r="L160" s="169"/>
      <c r="M160" s="169"/>
      <c r="N160" s="169"/>
      <c r="O160" s="169"/>
      <c r="P160" s="169"/>
      <c r="Q160" s="173" t="s">
        <v>6071</v>
      </c>
      <c r="R160" s="173"/>
    </row>
    <row r="161" spans="1:18">
      <c r="A161" s="168">
        <v>160</v>
      </c>
      <c r="B161" s="169" t="s">
        <v>7778</v>
      </c>
      <c r="C161" s="169" t="s">
        <v>7779</v>
      </c>
      <c r="D161" s="169" t="s">
        <v>5810</v>
      </c>
      <c r="E161" s="170">
        <v>9581554733</v>
      </c>
      <c r="F161" s="169"/>
      <c r="G161" s="171">
        <v>6304022052</v>
      </c>
      <c r="H161" s="169" t="s">
        <v>7780</v>
      </c>
      <c r="I161" s="169"/>
      <c r="J161" s="169" t="s">
        <v>2802</v>
      </c>
      <c r="K161" s="169"/>
      <c r="L161" s="169"/>
      <c r="M161" s="169"/>
      <c r="N161" s="169"/>
      <c r="O161" s="169"/>
      <c r="P161" s="169"/>
      <c r="Q161" s="173" t="s">
        <v>6057</v>
      </c>
      <c r="R161" s="173"/>
    </row>
    <row r="162" spans="1:18">
      <c r="A162" s="168">
        <v>161</v>
      </c>
      <c r="B162" s="169" t="s">
        <v>7781</v>
      </c>
      <c r="C162" s="169" t="s">
        <v>7782</v>
      </c>
      <c r="D162" s="169" t="s">
        <v>5810</v>
      </c>
      <c r="E162" s="170">
        <v>8790483987</v>
      </c>
      <c r="F162" s="169"/>
      <c r="G162" s="171">
        <v>9177265250</v>
      </c>
      <c r="H162" s="169" t="s">
        <v>7783</v>
      </c>
      <c r="I162" s="169"/>
      <c r="J162" s="169" t="s">
        <v>2802</v>
      </c>
      <c r="K162" s="169"/>
      <c r="L162" s="169"/>
      <c r="M162" s="169"/>
      <c r="N162" s="169"/>
      <c r="O162" s="169"/>
      <c r="P162" s="169"/>
      <c r="Q162" s="173" t="s">
        <v>6057</v>
      </c>
      <c r="R162" s="173"/>
    </row>
    <row r="163" spans="1:18">
      <c r="A163" s="168">
        <v>162</v>
      </c>
      <c r="B163" s="169" t="s">
        <v>7784</v>
      </c>
      <c r="C163" s="169" t="s">
        <v>7785</v>
      </c>
      <c r="D163" s="169" t="s">
        <v>5810</v>
      </c>
      <c r="E163" s="170">
        <v>9494108756</v>
      </c>
      <c r="F163" s="169"/>
      <c r="G163" s="171">
        <v>9848346834</v>
      </c>
      <c r="H163" s="169" t="s">
        <v>7786</v>
      </c>
      <c r="I163" s="169" t="s">
        <v>6473</v>
      </c>
      <c r="J163" s="169"/>
      <c r="K163" s="169"/>
      <c r="L163" s="169"/>
      <c r="M163" s="169"/>
      <c r="N163" s="169"/>
      <c r="O163" s="169"/>
      <c r="P163" s="169"/>
      <c r="Q163" s="173"/>
      <c r="R163" s="173"/>
    </row>
    <row r="164" spans="1:18">
      <c r="A164" s="168">
        <v>163</v>
      </c>
      <c r="B164" s="169" t="s">
        <v>7787</v>
      </c>
      <c r="C164" s="169" t="s">
        <v>7788</v>
      </c>
      <c r="D164" s="169" t="s">
        <v>5810</v>
      </c>
      <c r="E164" s="170">
        <v>9640975095</v>
      </c>
      <c r="F164" s="169"/>
      <c r="G164" s="171">
        <v>9951060055</v>
      </c>
      <c r="H164" s="169" t="s">
        <v>7789</v>
      </c>
      <c r="I164" s="169" t="s">
        <v>7790</v>
      </c>
      <c r="J164" s="169"/>
      <c r="K164" s="169"/>
      <c r="L164" s="169"/>
      <c r="M164" s="169"/>
      <c r="N164" s="169"/>
      <c r="O164" s="169"/>
      <c r="P164" s="169"/>
      <c r="Q164" s="173"/>
      <c r="R164" s="173"/>
    </row>
    <row r="165" spans="1:18">
      <c r="A165" s="168">
        <v>164</v>
      </c>
      <c r="B165" s="169" t="s">
        <v>7791</v>
      </c>
      <c r="C165" s="169" t="s">
        <v>7792</v>
      </c>
      <c r="D165" s="169" t="s">
        <v>5810</v>
      </c>
      <c r="E165" s="170">
        <v>6303037833</v>
      </c>
      <c r="F165" s="171">
        <v>9703826644</v>
      </c>
      <c r="G165" s="171">
        <v>9963978280</v>
      </c>
      <c r="H165" s="169" t="s">
        <v>7793</v>
      </c>
      <c r="I165" s="169" t="s">
        <v>7237</v>
      </c>
      <c r="J165" s="169" t="s">
        <v>7794</v>
      </c>
      <c r="K165" s="169"/>
      <c r="L165" s="169"/>
      <c r="M165" s="169"/>
      <c r="N165" s="169"/>
      <c r="O165" s="169"/>
      <c r="P165" s="169"/>
      <c r="Q165" s="173" t="s">
        <v>6102</v>
      </c>
      <c r="R165" s="173"/>
    </row>
    <row r="166" spans="1:18">
      <c r="A166" s="168">
        <v>165</v>
      </c>
      <c r="B166" s="169" t="s">
        <v>7795</v>
      </c>
      <c r="C166" s="169" t="s">
        <v>7796</v>
      </c>
      <c r="D166" s="169" t="s">
        <v>5810</v>
      </c>
      <c r="E166" s="170">
        <v>9553424046</v>
      </c>
      <c r="F166" s="171">
        <v>9848476117</v>
      </c>
      <c r="G166" s="171">
        <v>9959838221</v>
      </c>
      <c r="H166" s="169" t="s">
        <v>7797</v>
      </c>
      <c r="I166" s="169"/>
      <c r="J166" s="169" t="s">
        <v>2802</v>
      </c>
      <c r="K166" s="169"/>
      <c r="L166" s="169"/>
      <c r="M166" s="169"/>
      <c r="N166" s="169"/>
      <c r="O166" s="169"/>
      <c r="P166" s="169"/>
      <c r="Q166" s="173" t="s">
        <v>6057</v>
      </c>
      <c r="R166" s="173"/>
    </row>
    <row r="167" spans="1:18">
      <c r="A167" s="168">
        <v>166</v>
      </c>
      <c r="B167" s="169" t="s">
        <v>7798</v>
      </c>
      <c r="C167" s="169" t="s">
        <v>7799</v>
      </c>
      <c r="D167" s="169" t="s">
        <v>5810</v>
      </c>
      <c r="E167" s="170">
        <v>9160296219</v>
      </c>
      <c r="F167" s="169"/>
      <c r="G167" s="171">
        <v>9951559576</v>
      </c>
      <c r="H167" s="169" t="s">
        <v>7800</v>
      </c>
      <c r="I167" s="169" t="s">
        <v>6473</v>
      </c>
      <c r="J167" s="169"/>
      <c r="K167" s="169"/>
      <c r="L167" s="169"/>
      <c r="M167" s="169"/>
      <c r="N167" s="169"/>
      <c r="O167" s="169"/>
      <c r="P167" s="169"/>
      <c r="Q167" s="173"/>
      <c r="R167" s="173"/>
    </row>
    <row r="168" spans="1:18">
      <c r="A168" s="168">
        <v>167</v>
      </c>
      <c r="B168" s="169" t="s">
        <v>7801</v>
      </c>
      <c r="C168" s="169" t="s">
        <v>7802</v>
      </c>
      <c r="D168" s="169" t="s">
        <v>5810</v>
      </c>
      <c r="E168" s="170">
        <v>9493993456</v>
      </c>
      <c r="F168" s="171">
        <v>9553843456</v>
      </c>
      <c r="G168" s="171">
        <v>9440410479</v>
      </c>
      <c r="H168" s="169" t="s">
        <v>7803</v>
      </c>
      <c r="I168" s="169"/>
      <c r="J168" s="169" t="s">
        <v>2802</v>
      </c>
      <c r="K168" s="169"/>
      <c r="L168" s="169"/>
      <c r="M168" s="169"/>
      <c r="N168" s="169"/>
      <c r="O168" s="169"/>
      <c r="P168" s="169"/>
      <c r="Q168" s="173" t="s">
        <v>6057</v>
      </c>
      <c r="R168" s="173"/>
    </row>
    <row r="169" spans="1:18">
      <c r="A169" s="168">
        <v>168</v>
      </c>
      <c r="B169" s="169" t="s">
        <v>7804</v>
      </c>
      <c r="C169" s="169" t="s">
        <v>7805</v>
      </c>
      <c r="D169" s="169" t="s">
        <v>5810</v>
      </c>
      <c r="E169" s="170">
        <v>8309345507</v>
      </c>
      <c r="F169" s="169"/>
      <c r="G169" s="171">
        <v>9490332718</v>
      </c>
      <c r="H169" s="169" t="s">
        <v>7806</v>
      </c>
      <c r="I169" s="169" t="s">
        <v>7807</v>
      </c>
      <c r="J169" s="169"/>
      <c r="K169" s="169"/>
      <c r="L169" s="169" t="s">
        <v>7808</v>
      </c>
      <c r="M169" s="169"/>
      <c r="N169" s="169" t="s">
        <v>7809</v>
      </c>
      <c r="O169" s="169" t="s">
        <v>6961</v>
      </c>
      <c r="P169" s="169"/>
      <c r="Q169" s="173" t="s">
        <v>7277</v>
      </c>
      <c r="R169" s="173"/>
    </row>
    <row r="170" spans="1:18">
      <c r="A170" s="168">
        <v>169</v>
      </c>
      <c r="B170" s="169" t="s">
        <v>7810</v>
      </c>
      <c r="C170" s="169" t="s">
        <v>7811</v>
      </c>
      <c r="D170" s="169" t="s">
        <v>5810</v>
      </c>
      <c r="E170" s="170">
        <v>8019751979</v>
      </c>
      <c r="F170" s="169"/>
      <c r="G170" s="171">
        <v>9849675475</v>
      </c>
      <c r="H170" s="169" t="s">
        <v>7812</v>
      </c>
      <c r="I170" s="169" t="s">
        <v>7813</v>
      </c>
      <c r="J170" s="169" t="s">
        <v>6320</v>
      </c>
      <c r="K170" s="169"/>
      <c r="L170" s="169"/>
      <c r="M170" s="169"/>
      <c r="N170" s="169"/>
      <c r="O170" s="169"/>
      <c r="P170" s="169"/>
      <c r="Q170" s="173" t="s">
        <v>6102</v>
      </c>
      <c r="R170" s="173"/>
    </row>
    <row r="171" spans="1:18">
      <c r="A171" s="168">
        <v>170</v>
      </c>
      <c r="B171" s="169" t="s">
        <v>7814</v>
      </c>
      <c r="C171" s="169" t="s">
        <v>7815</v>
      </c>
      <c r="D171" s="169" t="s">
        <v>5810</v>
      </c>
      <c r="E171" s="170">
        <v>8801415536</v>
      </c>
      <c r="F171" s="171">
        <v>8919540814</v>
      </c>
      <c r="G171" s="171">
        <v>9912198429</v>
      </c>
      <c r="H171" s="169" t="s">
        <v>7816</v>
      </c>
      <c r="I171" s="169"/>
      <c r="J171" s="169" t="s">
        <v>7648</v>
      </c>
      <c r="K171" s="169"/>
      <c r="L171" s="169"/>
      <c r="M171" s="169"/>
      <c r="N171" s="169"/>
      <c r="O171" s="169"/>
      <c r="P171" s="169"/>
      <c r="Q171" s="173" t="s">
        <v>6081</v>
      </c>
      <c r="R171" s="173"/>
    </row>
    <row r="172" spans="1:18">
      <c r="A172" s="168">
        <v>171</v>
      </c>
      <c r="B172" s="169" t="s">
        <v>7817</v>
      </c>
      <c r="C172" s="169" t="s">
        <v>7818</v>
      </c>
      <c r="D172" s="169" t="s">
        <v>908</v>
      </c>
      <c r="E172" s="170">
        <v>9959911856</v>
      </c>
      <c r="F172" s="171">
        <v>9160177457</v>
      </c>
      <c r="G172" s="171">
        <v>9293000555</v>
      </c>
      <c r="H172" s="169" t="s">
        <v>7819</v>
      </c>
      <c r="I172" s="169"/>
      <c r="J172" s="169" t="s">
        <v>5425</v>
      </c>
      <c r="K172" s="169"/>
      <c r="L172" s="169"/>
      <c r="M172" s="169"/>
      <c r="N172" s="169"/>
      <c r="O172" s="169"/>
      <c r="P172" s="169"/>
      <c r="Q172" s="173" t="s">
        <v>6057</v>
      </c>
      <c r="R172" s="173"/>
    </row>
    <row r="173" spans="1:18">
      <c r="A173" s="168">
        <v>172</v>
      </c>
      <c r="B173" s="169" t="s">
        <v>7820</v>
      </c>
      <c r="C173" s="169" t="s">
        <v>7821</v>
      </c>
      <c r="D173" s="169" t="s">
        <v>5810</v>
      </c>
      <c r="E173" s="170">
        <v>9959383846</v>
      </c>
      <c r="F173" s="171">
        <v>9110790075</v>
      </c>
      <c r="G173" s="171">
        <v>9885225167</v>
      </c>
      <c r="H173" s="169" t="s">
        <v>7822</v>
      </c>
      <c r="I173" s="169"/>
      <c r="J173" s="169" t="s">
        <v>4160</v>
      </c>
      <c r="K173" s="169"/>
      <c r="L173" s="169"/>
      <c r="M173" s="169"/>
      <c r="N173" s="169"/>
      <c r="O173" s="169"/>
      <c r="P173" s="169"/>
      <c r="Q173" s="173" t="s">
        <v>6071</v>
      </c>
      <c r="R173" s="173"/>
    </row>
    <row r="174" spans="1:18">
      <c r="A174" s="168">
        <v>173</v>
      </c>
      <c r="B174" s="169" t="s">
        <v>7823</v>
      </c>
      <c r="C174" s="169" t="s">
        <v>7824</v>
      </c>
      <c r="D174" s="169" t="s">
        <v>5810</v>
      </c>
      <c r="E174" s="170">
        <v>6304187066</v>
      </c>
      <c r="F174" s="171">
        <v>9666881380</v>
      </c>
      <c r="G174" s="171">
        <v>9492903935</v>
      </c>
      <c r="H174" s="169" t="s">
        <v>7825</v>
      </c>
      <c r="I174" s="169" t="s">
        <v>7747</v>
      </c>
      <c r="J174" s="169" t="s">
        <v>4578</v>
      </c>
      <c r="K174" s="169"/>
      <c r="L174" s="169"/>
      <c r="M174" s="169"/>
      <c r="N174" s="169"/>
      <c r="O174" s="169"/>
      <c r="P174" s="169"/>
      <c r="Q174" s="173" t="s">
        <v>6071</v>
      </c>
      <c r="R174" s="173"/>
    </row>
    <row r="175" spans="1:18">
      <c r="A175" s="168">
        <v>174</v>
      </c>
      <c r="B175" s="169" t="s">
        <v>7826</v>
      </c>
      <c r="C175" s="169" t="s">
        <v>7827</v>
      </c>
      <c r="D175" s="169" t="s">
        <v>5810</v>
      </c>
      <c r="E175" s="170">
        <v>7288813182</v>
      </c>
      <c r="F175" s="171">
        <v>9885507277</v>
      </c>
      <c r="G175" s="171">
        <v>9966937017</v>
      </c>
      <c r="H175" s="169" t="s">
        <v>7828</v>
      </c>
      <c r="I175" s="169" t="s">
        <v>7704</v>
      </c>
      <c r="J175" s="169"/>
      <c r="K175" s="169"/>
      <c r="L175" s="169"/>
      <c r="M175" s="169"/>
      <c r="N175" s="169"/>
      <c r="O175" s="169"/>
      <c r="P175" s="169"/>
      <c r="Q175" s="173"/>
      <c r="R175" s="173"/>
    </row>
    <row r="176" spans="1:18">
      <c r="A176" s="168">
        <v>175</v>
      </c>
      <c r="B176" s="169" t="s">
        <v>7829</v>
      </c>
      <c r="C176" s="169" t="s">
        <v>7830</v>
      </c>
      <c r="D176" s="169" t="s">
        <v>5810</v>
      </c>
      <c r="E176" s="170">
        <v>9182503233</v>
      </c>
      <c r="F176" s="171">
        <v>7337519232</v>
      </c>
      <c r="G176" s="171">
        <v>9848279765</v>
      </c>
      <c r="H176" s="169" t="s">
        <v>7831</v>
      </c>
      <c r="I176" s="169" t="s">
        <v>7832</v>
      </c>
      <c r="J176" s="169"/>
      <c r="K176" s="169"/>
      <c r="L176" s="169"/>
      <c r="M176" s="169"/>
      <c r="N176" s="169"/>
      <c r="O176" s="169"/>
      <c r="P176" s="169"/>
      <c r="Q176" s="173"/>
      <c r="R176" s="173"/>
    </row>
    <row r="177" spans="1:18">
      <c r="A177" s="168">
        <v>176</v>
      </c>
      <c r="B177" s="169" t="s">
        <v>7833</v>
      </c>
      <c r="C177" s="169" t="s">
        <v>7834</v>
      </c>
      <c r="D177" s="169" t="s">
        <v>908</v>
      </c>
      <c r="E177" s="170">
        <v>9652968365</v>
      </c>
      <c r="F177" s="171">
        <v>8309349400</v>
      </c>
      <c r="G177" s="171">
        <v>9676683495</v>
      </c>
      <c r="H177" s="169" t="s">
        <v>7835</v>
      </c>
      <c r="I177" s="169" t="s">
        <v>7836</v>
      </c>
      <c r="J177" s="169" t="s">
        <v>7794</v>
      </c>
      <c r="K177" s="169"/>
      <c r="L177" s="169"/>
      <c r="M177" s="169"/>
      <c r="N177" s="169"/>
      <c r="O177" s="169"/>
      <c r="P177" s="169"/>
      <c r="Q177" s="173" t="s">
        <v>6057</v>
      </c>
      <c r="R177" s="173"/>
    </row>
    <row r="178" spans="1:18">
      <c r="A178" s="168">
        <v>177</v>
      </c>
      <c r="B178" s="169" t="s">
        <v>7837</v>
      </c>
      <c r="C178" s="169" t="s">
        <v>7838</v>
      </c>
      <c r="D178" s="169" t="s">
        <v>5810</v>
      </c>
      <c r="E178" s="170">
        <v>9948088689</v>
      </c>
      <c r="F178" s="171">
        <v>8341057058</v>
      </c>
      <c r="G178" s="171">
        <v>9550424203</v>
      </c>
      <c r="H178" s="169" t="s">
        <v>7839</v>
      </c>
      <c r="I178" s="169"/>
      <c r="J178" s="169" t="s">
        <v>5425</v>
      </c>
      <c r="K178" s="169"/>
      <c r="L178" s="169"/>
      <c r="M178" s="169"/>
      <c r="N178" s="169"/>
      <c r="O178" s="169"/>
      <c r="P178" s="169"/>
      <c r="Q178" s="173" t="s">
        <v>6057</v>
      </c>
      <c r="R178" s="173"/>
    </row>
    <row r="179" spans="1:18">
      <c r="A179" s="168">
        <v>178</v>
      </c>
      <c r="B179" s="169" t="s">
        <v>7840</v>
      </c>
      <c r="C179" s="169" t="s">
        <v>7841</v>
      </c>
      <c r="D179" s="169" t="s">
        <v>5810</v>
      </c>
      <c r="E179" s="170">
        <v>9182723764</v>
      </c>
      <c r="F179" s="171">
        <v>7731818911</v>
      </c>
      <c r="G179" s="171">
        <v>9441267542</v>
      </c>
      <c r="H179" s="169" t="s">
        <v>7842</v>
      </c>
      <c r="I179" s="169"/>
      <c r="J179" s="169" t="s">
        <v>2802</v>
      </c>
      <c r="K179" s="169"/>
      <c r="L179" s="169"/>
      <c r="M179" s="169"/>
      <c r="N179" s="169"/>
      <c r="O179" s="169"/>
      <c r="P179" s="169"/>
      <c r="Q179" s="173" t="s">
        <v>6102</v>
      </c>
      <c r="R179" s="173"/>
    </row>
    <row r="180" spans="1:18">
      <c r="A180" s="168">
        <v>179</v>
      </c>
      <c r="B180" s="169" t="s">
        <v>7843</v>
      </c>
      <c r="C180" s="169" t="s">
        <v>7844</v>
      </c>
      <c r="D180" s="169" t="s">
        <v>908</v>
      </c>
      <c r="E180" s="170">
        <v>9494395531</v>
      </c>
      <c r="F180" s="169"/>
      <c r="G180" s="171">
        <v>9949459531</v>
      </c>
      <c r="H180" s="169" t="s">
        <v>7845</v>
      </c>
      <c r="I180" s="169"/>
      <c r="J180" s="169" t="s">
        <v>7846</v>
      </c>
      <c r="K180" s="169"/>
      <c r="L180" s="169"/>
      <c r="M180" s="169"/>
      <c r="N180" s="169"/>
      <c r="O180" s="169"/>
      <c r="P180" s="169"/>
      <c r="Q180" s="173" t="s">
        <v>6081</v>
      </c>
      <c r="R180" s="173"/>
    </row>
    <row r="181" spans="1:18">
      <c r="A181" s="168">
        <v>180</v>
      </c>
      <c r="B181" s="169" t="s">
        <v>7847</v>
      </c>
      <c r="C181" s="169" t="s">
        <v>7848</v>
      </c>
      <c r="D181" s="169" t="s">
        <v>5810</v>
      </c>
      <c r="E181" s="170">
        <v>9573242428</v>
      </c>
      <c r="F181" s="169"/>
      <c r="G181" s="171">
        <v>9908594342</v>
      </c>
      <c r="H181" s="169" t="s">
        <v>7849</v>
      </c>
      <c r="I181" s="169"/>
      <c r="J181" s="169" t="s">
        <v>2802</v>
      </c>
      <c r="K181" s="169"/>
      <c r="L181" s="169"/>
      <c r="M181" s="169"/>
      <c r="N181" s="169"/>
      <c r="O181" s="169"/>
      <c r="P181" s="169"/>
      <c r="Q181" s="173" t="s">
        <v>6057</v>
      </c>
      <c r="R181" s="173"/>
    </row>
    <row r="182" spans="1:18">
      <c r="A182" s="168">
        <v>181</v>
      </c>
      <c r="B182" s="169" t="s">
        <v>7850</v>
      </c>
      <c r="C182" s="169" t="s">
        <v>7851</v>
      </c>
      <c r="D182" s="169" t="s">
        <v>908</v>
      </c>
      <c r="E182" s="170">
        <v>9493846851</v>
      </c>
      <c r="F182" s="171">
        <v>8328015327</v>
      </c>
      <c r="G182" s="171">
        <v>9440066952</v>
      </c>
      <c r="H182" s="169" t="s">
        <v>7852</v>
      </c>
      <c r="I182" s="169" t="s">
        <v>7853</v>
      </c>
      <c r="J182" s="169" t="s">
        <v>2802</v>
      </c>
      <c r="K182" s="169"/>
      <c r="L182" s="169"/>
      <c r="M182" s="169"/>
      <c r="N182" s="169"/>
      <c r="O182" s="169"/>
      <c r="P182" s="169"/>
      <c r="Q182" s="173" t="s">
        <v>6057</v>
      </c>
      <c r="R182" s="173"/>
    </row>
    <row r="183" spans="1:18">
      <c r="A183" s="168">
        <v>182</v>
      </c>
      <c r="B183" s="169" t="s">
        <v>7854</v>
      </c>
      <c r="C183" s="169" t="s">
        <v>7855</v>
      </c>
      <c r="D183" s="169" t="s">
        <v>5810</v>
      </c>
      <c r="E183" s="170">
        <v>7286806923</v>
      </c>
      <c r="F183" s="169"/>
      <c r="G183" s="171">
        <v>9440143390</v>
      </c>
      <c r="H183" s="169" t="s">
        <v>7856</v>
      </c>
      <c r="I183" s="169" t="s">
        <v>4299</v>
      </c>
      <c r="J183" s="169" t="s">
        <v>4160</v>
      </c>
      <c r="K183" s="169" t="s">
        <v>3630</v>
      </c>
      <c r="L183" s="169"/>
      <c r="M183" s="169"/>
      <c r="N183" s="169"/>
      <c r="O183" s="169"/>
      <c r="P183" s="169"/>
      <c r="Q183" s="173" t="s">
        <v>6071</v>
      </c>
      <c r="R183" s="173"/>
    </row>
    <row r="184" spans="1:18">
      <c r="A184" s="168">
        <v>183</v>
      </c>
      <c r="B184" s="169" t="s">
        <v>7857</v>
      </c>
      <c r="C184" s="169" t="s">
        <v>7858</v>
      </c>
      <c r="D184" s="169" t="s">
        <v>5810</v>
      </c>
      <c r="E184" s="170">
        <v>9441151891</v>
      </c>
      <c r="F184" s="169"/>
      <c r="G184" s="171">
        <v>9966249785</v>
      </c>
      <c r="H184" s="169" t="s">
        <v>7859</v>
      </c>
      <c r="I184" s="173" t="s">
        <v>7860</v>
      </c>
      <c r="J184" s="182"/>
      <c r="K184" s="183"/>
      <c r="L184" s="183"/>
      <c r="M184" s="171"/>
      <c r="N184" s="183"/>
      <c r="O184" s="183"/>
      <c r="P184" s="183"/>
      <c r="Q184" s="173" t="s">
        <v>6102</v>
      </c>
      <c r="R184" s="173"/>
    </row>
    <row r="185" spans="1:18">
      <c r="A185" s="168">
        <v>184</v>
      </c>
      <c r="B185" s="169" t="s">
        <v>7861</v>
      </c>
      <c r="C185" s="169" t="s">
        <v>7862</v>
      </c>
      <c r="D185" s="169" t="s">
        <v>5810</v>
      </c>
      <c r="E185" s="170">
        <v>8309913300</v>
      </c>
      <c r="F185" s="171">
        <v>7995397104</v>
      </c>
      <c r="G185" s="171">
        <v>9963071913</v>
      </c>
      <c r="H185" s="169" t="s">
        <v>7863</v>
      </c>
      <c r="I185" s="184" t="s">
        <v>7864</v>
      </c>
      <c r="J185" s="183" t="s">
        <v>2802</v>
      </c>
      <c r="K185" s="183" t="s">
        <v>4579</v>
      </c>
      <c r="L185" s="183"/>
      <c r="M185" s="171"/>
      <c r="N185" s="183"/>
      <c r="O185" s="183"/>
      <c r="P185" s="183"/>
      <c r="Q185" s="173" t="s">
        <v>6057</v>
      </c>
      <c r="R185" s="173"/>
    </row>
    <row r="186" spans="1:18">
      <c r="A186" s="168">
        <v>185</v>
      </c>
      <c r="B186" s="169" t="s">
        <v>7865</v>
      </c>
      <c r="C186" s="169" t="s">
        <v>7866</v>
      </c>
      <c r="D186" s="169" t="s">
        <v>5810</v>
      </c>
      <c r="E186" s="170">
        <v>7093729984</v>
      </c>
      <c r="F186" s="171">
        <v>7780484883</v>
      </c>
      <c r="G186" s="171">
        <v>8790664134</v>
      </c>
      <c r="H186" s="169" t="s">
        <v>7867</v>
      </c>
      <c r="I186" s="183" t="s">
        <v>7868</v>
      </c>
      <c r="J186" s="183"/>
      <c r="K186" s="183"/>
      <c r="L186" s="183"/>
      <c r="M186" s="171"/>
      <c r="N186" s="183"/>
      <c r="O186" s="183"/>
      <c r="P186" s="183"/>
      <c r="Q186" s="173"/>
      <c r="R186" s="173" t="s">
        <v>7869</v>
      </c>
    </row>
    <row r="187" spans="1:18">
      <c r="A187" s="168">
        <v>186</v>
      </c>
      <c r="B187" s="169" t="s">
        <v>7870</v>
      </c>
      <c r="C187" s="169" t="s">
        <v>7871</v>
      </c>
      <c r="D187" s="169" t="s">
        <v>908</v>
      </c>
      <c r="E187" s="170">
        <v>9110396611</v>
      </c>
      <c r="F187" s="171">
        <v>9393321435</v>
      </c>
      <c r="G187" s="171">
        <v>7095678077</v>
      </c>
      <c r="H187" s="169" t="s">
        <v>7872</v>
      </c>
      <c r="I187" s="183" t="s">
        <v>7864</v>
      </c>
      <c r="J187" s="183" t="s">
        <v>2802</v>
      </c>
      <c r="K187" s="183"/>
      <c r="L187" s="183"/>
      <c r="M187" s="171"/>
      <c r="N187" s="183"/>
      <c r="O187" s="183"/>
      <c r="P187" s="183"/>
      <c r="Q187" s="173" t="s">
        <v>6071</v>
      </c>
      <c r="R187" s="173"/>
    </row>
    <row r="188" spans="1:18">
      <c r="A188" s="168">
        <v>187</v>
      </c>
      <c r="B188" s="169" t="s">
        <v>7873</v>
      </c>
      <c r="C188" s="169" t="s">
        <v>7874</v>
      </c>
      <c r="D188" s="169" t="s">
        <v>5810</v>
      </c>
      <c r="E188" s="170">
        <v>7095715139</v>
      </c>
      <c r="F188" s="171">
        <v>8639992055</v>
      </c>
      <c r="G188" s="171">
        <v>9441947789</v>
      </c>
      <c r="H188" s="169" t="s">
        <v>7875</v>
      </c>
      <c r="I188" s="183" t="s">
        <v>7860</v>
      </c>
      <c r="J188" s="183"/>
      <c r="K188" s="183"/>
      <c r="L188" s="183"/>
      <c r="M188" s="171"/>
      <c r="N188" s="183"/>
      <c r="O188" s="183"/>
      <c r="P188" s="183"/>
      <c r="Q188" s="173"/>
      <c r="R188" s="173"/>
    </row>
    <row r="189" spans="1:18">
      <c r="A189" s="168">
        <v>188</v>
      </c>
      <c r="B189" s="169" t="s">
        <v>7876</v>
      </c>
      <c r="C189" s="169" t="s">
        <v>7877</v>
      </c>
      <c r="D189" s="169" t="s">
        <v>908</v>
      </c>
      <c r="E189" s="170">
        <v>7382611288</v>
      </c>
      <c r="F189" s="171">
        <v>8555854135</v>
      </c>
      <c r="G189" s="171">
        <v>9573240772</v>
      </c>
      <c r="H189" s="169" t="s">
        <v>7878</v>
      </c>
      <c r="I189" s="183" t="s">
        <v>4053</v>
      </c>
      <c r="J189" s="183" t="s">
        <v>7879</v>
      </c>
      <c r="K189" s="183" t="s">
        <v>7880</v>
      </c>
      <c r="L189" s="183"/>
      <c r="M189" s="171"/>
      <c r="N189" s="183"/>
      <c r="O189" s="183"/>
      <c r="P189" s="183"/>
      <c r="Q189" s="173"/>
      <c r="R189" s="173"/>
    </row>
    <row r="190" spans="1:18">
      <c r="A190" s="168">
        <v>189</v>
      </c>
      <c r="B190" s="169" t="s">
        <v>7881</v>
      </c>
      <c r="C190" s="169" t="s">
        <v>7882</v>
      </c>
      <c r="D190" s="169" t="s">
        <v>5810</v>
      </c>
      <c r="E190" s="170">
        <v>8309425570</v>
      </c>
      <c r="F190" s="171">
        <v>7036487082</v>
      </c>
      <c r="G190" s="171">
        <v>9849124080</v>
      </c>
      <c r="H190" s="169" t="s">
        <v>7883</v>
      </c>
      <c r="I190" s="183" t="s">
        <v>7864</v>
      </c>
      <c r="J190" s="183" t="s">
        <v>5425</v>
      </c>
      <c r="K190" s="183"/>
      <c r="L190" s="183"/>
      <c r="M190" s="171"/>
      <c r="N190" s="183"/>
      <c r="O190" s="183"/>
      <c r="P190" s="183"/>
      <c r="Q190" s="173" t="s">
        <v>6057</v>
      </c>
      <c r="R190" s="173"/>
    </row>
    <row r="191" spans="1:18">
      <c r="A191" s="168">
        <v>190</v>
      </c>
      <c r="B191" s="169" t="s">
        <v>7884</v>
      </c>
      <c r="C191" s="169" t="s">
        <v>7885</v>
      </c>
      <c r="D191" s="169" t="s">
        <v>5810</v>
      </c>
      <c r="E191" s="170">
        <v>9010580196</v>
      </c>
      <c r="F191" s="171">
        <v>9291457383</v>
      </c>
      <c r="G191" s="171">
        <v>9848353110</v>
      </c>
      <c r="H191" s="169" t="s">
        <v>7886</v>
      </c>
      <c r="I191" s="183" t="s">
        <v>4053</v>
      </c>
      <c r="J191" s="183" t="s">
        <v>7887</v>
      </c>
      <c r="K191" s="183" t="s">
        <v>3335</v>
      </c>
      <c r="L191" s="183"/>
      <c r="M191" s="171"/>
      <c r="N191" s="183"/>
      <c r="O191" s="183"/>
      <c r="P191" s="183"/>
      <c r="Q191" s="173" t="s">
        <v>6102</v>
      </c>
      <c r="R191" s="173"/>
    </row>
    <row r="192" spans="1:18">
      <c r="A192" s="168">
        <v>191</v>
      </c>
      <c r="B192" s="169" t="s">
        <v>7888</v>
      </c>
      <c r="C192" s="169" t="s">
        <v>7889</v>
      </c>
      <c r="D192" s="169" t="s">
        <v>5810</v>
      </c>
      <c r="E192" s="170">
        <v>9493391519</v>
      </c>
      <c r="F192" s="171">
        <v>7337244711</v>
      </c>
      <c r="G192" s="171">
        <v>9000101078</v>
      </c>
      <c r="H192" s="169" t="s">
        <v>7890</v>
      </c>
      <c r="I192" s="183" t="s">
        <v>7891</v>
      </c>
      <c r="J192" s="183" t="s">
        <v>5425</v>
      </c>
      <c r="K192" s="183" t="s">
        <v>3630</v>
      </c>
      <c r="L192" s="183"/>
      <c r="M192" s="171"/>
      <c r="N192" s="183"/>
      <c r="O192" s="183"/>
      <c r="P192" s="183"/>
      <c r="Q192" s="173" t="s">
        <v>6057</v>
      </c>
      <c r="R192" s="173"/>
    </row>
    <row r="193" spans="1:18">
      <c r="A193" s="168">
        <v>192</v>
      </c>
      <c r="B193" s="169" t="s">
        <v>7892</v>
      </c>
      <c r="C193" s="169" t="s">
        <v>7893</v>
      </c>
      <c r="D193" s="169" t="s">
        <v>5810</v>
      </c>
      <c r="E193" s="170">
        <v>9490326010</v>
      </c>
      <c r="F193" s="171">
        <v>8106178452</v>
      </c>
      <c r="G193" s="171">
        <v>9490983639</v>
      </c>
      <c r="H193" s="169" t="s">
        <v>7894</v>
      </c>
      <c r="I193" s="183"/>
      <c r="J193" s="183" t="s">
        <v>2802</v>
      </c>
      <c r="K193" s="183"/>
      <c r="L193" s="183"/>
      <c r="M193" s="171"/>
      <c r="N193" s="183"/>
      <c r="O193" s="183"/>
      <c r="P193" s="183"/>
      <c r="Q193" s="173" t="s">
        <v>6057</v>
      </c>
      <c r="R193" s="173"/>
    </row>
    <row r="194" spans="1:18">
      <c r="A194" s="168">
        <v>193</v>
      </c>
      <c r="B194" s="169" t="s">
        <v>7895</v>
      </c>
      <c r="C194" s="169" t="s">
        <v>7896</v>
      </c>
      <c r="D194" s="169" t="s">
        <v>908</v>
      </c>
      <c r="E194" s="170">
        <v>9490879898</v>
      </c>
      <c r="F194" s="171">
        <v>7997504339</v>
      </c>
      <c r="G194" s="171">
        <v>9490889898</v>
      </c>
      <c r="H194" s="169" t="s">
        <v>7897</v>
      </c>
      <c r="I194" s="183" t="s">
        <v>7891</v>
      </c>
      <c r="J194" s="183" t="s">
        <v>5425</v>
      </c>
      <c r="K194" s="183" t="s">
        <v>3630</v>
      </c>
      <c r="L194" s="183"/>
      <c r="M194" s="171"/>
      <c r="N194" s="183"/>
      <c r="O194" s="183"/>
      <c r="P194" s="183"/>
      <c r="Q194" s="173" t="s">
        <v>6057</v>
      </c>
      <c r="R194" s="173"/>
    </row>
    <row r="195" spans="1:18">
      <c r="A195" s="168">
        <v>194</v>
      </c>
      <c r="B195" s="169" t="s">
        <v>7898</v>
      </c>
      <c r="C195" s="169" t="s">
        <v>7899</v>
      </c>
      <c r="D195" s="169" t="s">
        <v>908</v>
      </c>
      <c r="E195" s="170">
        <v>7893851724</v>
      </c>
      <c r="F195" s="171">
        <v>6300341309</v>
      </c>
      <c r="G195" s="169"/>
      <c r="H195" s="169" t="s">
        <v>7900</v>
      </c>
      <c r="I195" s="183" t="s">
        <v>7860</v>
      </c>
      <c r="J195" s="183"/>
      <c r="K195" s="183"/>
      <c r="L195" s="183"/>
      <c r="M195" s="171"/>
      <c r="N195" s="183"/>
      <c r="O195" s="183"/>
      <c r="P195" s="183"/>
      <c r="Q195" s="173"/>
      <c r="R195" s="173" t="s">
        <v>7901</v>
      </c>
    </row>
    <row r="196" spans="1:18">
      <c r="A196" s="168">
        <v>195</v>
      </c>
      <c r="B196" s="169" t="s">
        <v>7902</v>
      </c>
      <c r="C196" s="169" t="s">
        <v>7903</v>
      </c>
      <c r="D196" s="169"/>
      <c r="E196" s="170"/>
      <c r="F196" s="169"/>
      <c r="G196" s="169"/>
      <c r="H196" s="169"/>
      <c r="I196" s="183"/>
      <c r="J196" s="183"/>
      <c r="K196" s="183"/>
      <c r="L196" s="183"/>
      <c r="M196" s="171"/>
      <c r="N196" s="183"/>
      <c r="O196" s="183"/>
      <c r="P196" s="183"/>
      <c r="Q196" s="173"/>
      <c r="R196" s="173"/>
    </row>
    <row r="197" spans="1:18">
      <c r="A197" s="168">
        <v>196</v>
      </c>
      <c r="B197" s="169" t="s">
        <v>7904</v>
      </c>
      <c r="C197" s="169" t="s">
        <v>7905</v>
      </c>
      <c r="D197" s="169" t="s">
        <v>5810</v>
      </c>
      <c r="E197" s="170">
        <v>9494746562</v>
      </c>
      <c r="F197" s="171">
        <v>8919893225</v>
      </c>
      <c r="G197" s="171">
        <v>9491795227</v>
      </c>
      <c r="H197" s="169" t="s">
        <v>7906</v>
      </c>
      <c r="I197" s="183" t="s">
        <v>7832</v>
      </c>
      <c r="J197" s="183"/>
      <c r="K197" s="183"/>
      <c r="L197" s="183"/>
      <c r="M197" s="171"/>
      <c r="N197" s="183"/>
      <c r="O197" s="183"/>
      <c r="P197" s="183"/>
      <c r="Q197" s="173"/>
      <c r="R197" s="173"/>
    </row>
    <row r="198" spans="1:18">
      <c r="A198" s="168">
        <v>197</v>
      </c>
      <c r="B198" s="169" t="s">
        <v>7907</v>
      </c>
      <c r="C198" s="169" t="s">
        <v>7908</v>
      </c>
      <c r="D198" s="169" t="s">
        <v>5810</v>
      </c>
      <c r="E198" s="170">
        <v>9989711777</v>
      </c>
      <c r="F198" s="169"/>
      <c r="G198" s="171">
        <v>9849711777</v>
      </c>
      <c r="H198" s="169" t="s">
        <v>7909</v>
      </c>
      <c r="I198" s="183" t="s">
        <v>7832</v>
      </c>
      <c r="J198" s="183"/>
      <c r="K198" s="183"/>
      <c r="L198" s="183" t="s">
        <v>7808</v>
      </c>
      <c r="M198" s="171"/>
      <c r="N198" s="183" t="s">
        <v>7910</v>
      </c>
      <c r="O198" s="183" t="s">
        <v>6961</v>
      </c>
      <c r="P198" s="183"/>
      <c r="Q198" s="173" t="s">
        <v>7277</v>
      </c>
      <c r="R198" s="173"/>
    </row>
    <row r="199" spans="1:18">
      <c r="A199" s="168">
        <v>198</v>
      </c>
      <c r="B199" s="169" t="s">
        <v>7911</v>
      </c>
      <c r="C199" s="169" t="s">
        <v>7912</v>
      </c>
      <c r="D199" s="169" t="s">
        <v>908</v>
      </c>
      <c r="E199" s="170">
        <v>9581363680</v>
      </c>
      <c r="F199" s="171">
        <v>7989179267</v>
      </c>
      <c r="G199" s="171">
        <v>9490946864</v>
      </c>
      <c r="H199" s="169" t="s">
        <v>7913</v>
      </c>
      <c r="I199" s="183" t="s">
        <v>7832</v>
      </c>
      <c r="J199" s="183"/>
      <c r="K199" s="183"/>
      <c r="L199" s="183"/>
      <c r="M199" s="171"/>
      <c r="N199" s="183"/>
      <c r="O199" s="183"/>
      <c r="P199" s="183"/>
      <c r="Q199" s="173"/>
      <c r="R199" s="173"/>
    </row>
    <row r="200" spans="1:18">
      <c r="A200" s="168">
        <v>199</v>
      </c>
      <c r="B200" s="169" t="s">
        <v>7914</v>
      </c>
      <c r="C200" s="169" t="s">
        <v>7915</v>
      </c>
      <c r="D200" s="169" t="s">
        <v>6115</v>
      </c>
      <c r="E200" s="170">
        <v>7036806408</v>
      </c>
      <c r="F200" s="171">
        <v>8106506335</v>
      </c>
      <c r="G200" s="171">
        <v>9000447896</v>
      </c>
      <c r="H200" s="169" t="s">
        <v>7916</v>
      </c>
      <c r="I200" s="183" t="s">
        <v>7813</v>
      </c>
      <c r="J200" s="183" t="s">
        <v>6320</v>
      </c>
      <c r="K200" s="183" t="s">
        <v>3445</v>
      </c>
      <c r="L200" s="183"/>
      <c r="M200" s="171"/>
      <c r="N200" s="183"/>
      <c r="O200" s="183"/>
      <c r="P200" s="183"/>
      <c r="Q200" s="173" t="s">
        <v>6102</v>
      </c>
      <c r="R200" s="173"/>
    </row>
    <row r="201" spans="1:18">
      <c r="A201" s="168">
        <v>200</v>
      </c>
      <c r="B201" s="169" t="s">
        <v>7917</v>
      </c>
      <c r="C201" s="169" t="s">
        <v>7918</v>
      </c>
      <c r="D201" s="169" t="s">
        <v>6115</v>
      </c>
      <c r="E201" s="170">
        <v>9493852675</v>
      </c>
      <c r="F201" s="171">
        <v>8555012750</v>
      </c>
      <c r="G201" s="171">
        <v>9490434215</v>
      </c>
      <c r="H201" s="169" t="s">
        <v>7919</v>
      </c>
      <c r="I201" s="183" t="s">
        <v>7832</v>
      </c>
      <c r="J201" s="183"/>
      <c r="K201" s="183"/>
      <c r="L201" s="183"/>
      <c r="M201" s="171"/>
      <c r="N201" s="183"/>
      <c r="O201" s="183"/>
      <c r="P201" s="183"/>
      <c r="Q201" s="173"/>
      <c r="R201" s="173"/>
    </row>
    <row r="202" spans="1:18">
      <c r="A202" s="168">
        <v>201</v>
      </c>
      <c r="B202" s="169" t="s">
        <v>7920</v>
      </c>
      <c r="C202" s="169" t="s">
        <v>7921</v>
      </c>
      <c r="D202" s="169" t="s">
        <v>6115</v>
      </c>
      <c r="E202" s="170">
        <v>9177029197</v>
      </c>
      <c r="F202" s="171">
        <v>7095232830</v>
      </c>
      <c r="G202" s="171">
        <v>9640019400</v>
      </c>
      <c r="H202" s="169" t="s">
        <v>7922</v>
      </c>
      <c r="I202" s="183" t="s">
        <v>7832</v>
      </c>
      <c r="J202" s="183" t="s">
        <v>7923</v>
      </c>
      <c r="K202" s="183"/>
      <c r="L202" s="183"/>
      <c r="M202" s="171"/>
      <c r="N202" s="183"/>
      <c r="O202" s="183"/>
      <c r="P202" s="183"/>
      <c r="Q202" s="173" t="s">
        <v>6071</v>
      </c>
      <c r="R202" s="173"/>
    </row>
    <row r="203" spans="1:18">
      <c r="A203" s="168">
        <v>202</v>
      </c>
      <c r="B203" s="169" t="s">
        <v>7924</v>
      </c>
      <c r="C203" s="169" t="s">
        <v>7925</v>
      </c>
      <c r="D203" s="169" t="s">
        <v>6115</v>
      </c>
      <c r="E203" s="170">
        <v>9848058876</v>
      </c>
      <c r="F203" s="171">
        <v>9381723114</v>
      </c>
      <c r="G203" s="171">
        <v>9848452856</v>
      </c>
      <c r="H203" s="169" t="s">
        <v>7926</v>
      </c>
      <c r="I203" s="183" t="s">
        <v>7927</v>
      </c>
      <c r="J203" s="183" t="s">
        <v>5425</v>
      </c>
      <c r="K203" s="183" t="s">
        <v>3630</v>
      </c>
      <c r="L203" s="183"/>
      <c r="M203" s="171"/>
      <c r="N203" s="183"/>
      <c r="O203" s="183"/>
      <c r="P203" s="183"/>
      <c r="Q203" s="173" t="s">
        <v>6071</v>
      </c>
      <c r="R203" s="173"/>
    </row>
    <row r="204" spans="1:18">
      <c r="A204" s="168">
        <v>203</v>
      </c>
      <c r="B204" s="169" t="s">
        <v>7928</v>
      </c>
      <c r="C204" s="169" t="s">
        <v>7929</v>
      </c>
      <c r="D204" s="169" t="s">
        <v>6115</v>
      </c>
      <c r="E204" s="170">
        <v>8919303783</v>
      </c>
      <c r="F204" s="171">
        <v>9849731132</v>
      </c>
      <c r="G204" s="169"/>
      <c r="H204" s="169" t="s">
        <v>7930</v>
      </c>
      <c r="I204" s="183" t="s">
        <v>7860</v>
      </c>
      <c r="J204" s="183"/>
      <c r="K204" s="183"/>
      <c r="L204" s="183"/>
      <c r="M204" s="171"/>
      <c r="N204" s="183"/>
      <c r="O204" s="183"/>
      <c r="P204" s="183"/>
      <c r="Q204" s="173"/>
      <c r="R204" s="173" t="s">
        <v>7901</v>
      </c>
    </row>
    <row r="205" spans="1:18">
      <c r="A205" s="168">
        <v>204</v>
      </c>
      <c r="B205" s="169" t="s">
        <v>7931</v>
      </c>
      <c r="C205" s="169" t="s">
        <v>7932</v>
      </c>
      <c r="D205" s="169" t="s">
        <v>6115</v>
      </c>
      <c r="E205" s="170">
        <v>8919391736</v>
      </c>
      <c r="F205" s="169"/>
      <c r="G205" s="171">
        <v>8008722045</v>
      </c>
      <c r="H205" s="169" t="s">
        <v>7933</v>
      </c>
      <c r="I205" s="183" t="s">
        <v>7832</v>
      </c>
      <c r="J205" s="183"/>
      <c r="K205" s="183"/>
      <c r="L205" s="183"/>
      <c r="M205" s="171"/>
      <c r="N205" s="183"/>
      <c r="O205" s="183"/>
      <c r="P205" s="183"/>
      <c r="Q205" s="173"/>
      <c r="R205" s="173" t="s">
        <v>7269</v>
      </c>
    </row>
    <row r="206" spans="1:18">
      <c r="A206" s="168">
        <v>205</v>
      </c>
      <c r="B206" s="169" t="s">
        <v>7934</v>
      </c>
      <c r="C206" s="169" t="s">
        <v>7935</v>
      </c>
      <c r="D206" s="169" t="s">
        <v>6115</v>
      </c>
      <c r="E206" s="170">
        <v>8919481785</v>
      </c>
      <c r="F206" s="171">
        <v>9182229276</v>
      </c>
      <c r="G206" s="171">
        <v>9866854136</v>
      </c>
      <c r="H206" s="169" t="s">
        <v>7936</v>
      </c>
      <c r="I206" s="183" t="s">
        <v>7832</v>
      </c>
      <c r="J206" s="183"/>
      <c r="K206" s="183"/>
      <c r="L206" s="183"/>
      <c r="M206" s="171"/>
      <c r="N206" s="183"/>
      <c r="O206" s="183"/>
      <c r="P206" s="183"/>
      <c r="Q206" s="173" t="s">
        <v>7582</v>
      </c>
      <c r="R206" s="173"/>
    </row>
    <row r="207" spans="1:18">
      <c r="A207" s="168">
        <v>206</v>
      </c>
      <c r="B207" s="169" t="s">
        <v>7937</v>
      </c>
      <c r="C207" s="169" t="s">
        <v>7938</v>
      </c>
      <c r="D207" s="169" t="s">
        <v>6115</v>
      </c>
      <c r="E207" s="170">
        <v>9391695118</v>
      </c>
      <c r="F207" s="171">
        <v>8919954696</v>
      </c>
      <c r="G207" s="171">
        <v>9440664381</v>
      </c>
      <c r="H207" s="169" t="s">
        <v>7939</v>
      </c>
      <c r="I207" s="169" t="s">
        <v>7927</v>
      </c>
      <c r="J207" s="169" t="s">
        <v>5425</v>
      </c>
      <c r="K207" s="169" t="s">
        <v>3630</v>
      </c>
      <c r="L207" s="183"/>
      <c r="M207" s="171"/>
      <c r="N207" s="183"/>
      <c r="O207" s="183"/>
      <c r="P207" s="183"/>
      <c r="Q207" s="173"/>
      <c r="R207" s="173"/>
    </row>
    <row r="208" spans="1:18">
      <c r="A208" s="168">
        <v>207</v>
      </c>
      <c r="B208" s="169" t="s">
        <v>7940</v>
      </c>
      <c r="C208" s="169" t="s">
        <v>7941</v>
      </c>
      <c r="D208" s="169" t="s">
        <v>6115</v>
      </c>
      <c r="E208" s="170">
        <v>9393991933</v>
      </c>
      <c r="F208" s="171">
        <v>9398375127</v>
      </c>
      <c r="G208" s="171">
        <v>7989890234</v>
      </c>
      <c r="H208" s="169" t="s">
        <v>7942</v>
      </c>
      <c r="I208" s="169" t="s">
        <v>7927</v>
      </c>
      <c r="J208" s="169" t="s">
        <v>5425</v>
      </c>
      <c r="K208" s="169" t="s">
        <v>3630</v>
      </c>
      <c r="L208" s="183"/>
      <c r="M208" s="171"/>
      <c r="N208" s="183"/>
      <c r="O208" s="183"/>
      <c r="P208" s="183"/>
      <c r="Q208" s="173"/>
      <c r="R208" s="180"/>
    </row>
    <row r="209" spans="1:18">
      <c r="A209" s="168">
        <v>208</v>
      </c>
      <c r="B209" s="169" t="s">
        <v>7943</v>
      </c>
      <c r="C209" s="169" t="s">
        <v>7944</v>
      </c>
      <c r="D209" s="169" t="s">
        <v>6115</v>
      </c>
      <c r="E209" s="170">
        <v>7075251875</v>
      </c>
      <c r="F209" s="169"/>
      <c r="G209" s="171">
        <v>9394151968</v>
      </c>
      <c r="H209" s="169" t="s">
        <v>7945</v>
      </c>
      <c r="I209" s="183" t="s">
        <v>7832</v>
      </c>
      <c r="J209" s="183"/>
      <c r="K209" s="183"/>
      <c r="L209" s="183"/>
      <c r="M209" s="171"/>
      <c r="N209" s="183"/>
      <c r="O209" s="183"/>
      <c r="P209" s="183"/>
      <c r="Q209" s="173"/>
      <c r="R209" s="180"/>
    </row>
    <row r="210" spans="1:18">
      <c r="A210" s="168">
        <v>209</v>
      </c>
      <c r="B210" s="169" t="s">
        <v>7946</v>
      </c>
      <c r="C210" s="169" t="s">
        <v>7947</v>
      </c>
      <c r="D210" s="169" t="s">
        <v>6115</v>
      </c>
      <c r="E210" s="170">
        <v>8332012326</v>
      </c>
      <c r="F210" s="171">
        <v>8639303929</v>
      </c>
      <c r="G210" s="169"/>
      <c r="H210" s="169" t="s">
        <v>7948</v>
      </c>
      <c r="I210" s="183" t="s">
        <v>7927</v>
      </c>
      <c r="J210" s="183" t="s">
        <v>5425</v>
      </c>
      <c r="K210" s="183" t="s">
        <v>3630</v>
      </c>
      <c r="L210" s="183"/>
      <c r="M210" s="171"/>
      <c r="N210" s="183"/>
      <c r="O210" s="183"/>
      <c r="P210" s="183"/>
      <c r="Q210" s="173" t="s">
        <v>6057</v>
      </c>
      <c r="R210" s="180"/>
    </row>
    <row r="211" spans="1:18">
      <c r="A211" s="168">
        <v>210</v>
      </c>
      <c r="B211" s="169" t="s">
        <v>7949</v>
      </c>
      <c r="C211" s="169" t="s">
        <v>7950</v>
      </c>
      <c r="D211" s="169" t="s">
        <v>6115</v>
      </c>
      <c r="E211" s="170">
        <v>9618695626</v>
      </c>
      <c r="F211" s="171">
        <v>7013848331</v>
      </c>
      <c r="G211" s="169"/>
      <c r="H211" s="169" t="s">
        <v>7951</v>
      </c>
      <c r="I211" s="183" t="s">
        <v>7832</v>
      </c>
      <c r="J211" s="183"/>
      <c r="K211" s="183"/>
      <c r="L211" s="183"/>
      <c r="M211" s="171"/>
      <c r="N211" s="183"/>
      <c r="O211" s="183"/>
      <c r="P211" s="183"/>
      <c r="Q211" s="173"/>
      <c r="R211" s="173" t="s">
        <v>7269</v>
      </c>
    </row>
    <row r="212" spans="1:18">
      <c r="A212" s="168">
        <v>211</v>
      </c>
      <c r="B212" s="169" t="s">
        <v>7952</v>
      </c>
      <c r="C212" s="169" t="s">
        <v>7953</v>
      </c>
      <c r="D212" s="169" t="s">
        <v>6115</v>
      </c>
      <c r="E212" s="170">
        <v>9700412290</v>
      </c>
      <c r="F212" s="171">
        <v>8309119233</v>
      </c>
      <c r="G212" s="171">
        <v>9866224146</v>
      </c>
      <c r="H212" s="169" t="s">
        <v>7954</v>
      </c>
      <c r="I212" s="183" t="s">
        <v>7955</v>
      </c>
      <c r="J212" s="183"/>
      <c r="K212" s="183"/>
      <c r="L212" s="183"/>
      <c r="M212" s="171"/>
      <c r="N212" s="183"/>
      <c r="O212" s="183"/>
      <c r="P212" s="183"/>
      <c r="Q212" s="173"/>
      <c r="R212" s="173" t="s">
        <v>7269</v>
      </c>
    </row>
    <row r="213" spans="1:18">
      <c r="A213" s="168">
        <v>212</v>
      </c>
      <c r="B213" s="169" t="s">
        <v>7956</v>
      </c>
      <c r="C213" s="169" t="s">
        <v>7957</v>
      </c>
      <c r="D213" s="169" t="s">
        <v>6115</v>
      </c>
      <c r="E213" s="170">
        <v>9912231966</v>
      </c>
      <c r="F213" s="169"/>
      <c r="G213" s="171">
        <v>9985476479</v>
      </c>
      <c r="H213" s="169" t="s">
        <v>7958</v>
      </c>
      <c r="I213" s="183" t="s">
        <v>7832</v>
      </c>
      <c r="J213" s="183"/>
      <c r="K213" s="183"/>
      <c r="L213" s="183"/>
      <c r="M213" s="171"/>
      <c r="N213" s="183"/>
      <c r="O213" s="183"/>
      <c r="P213" s="183"/>
      <c r="Q213" s="173" t="s">
        <v>6071</v>
      </c>
      <c r="R213" s="180"/>
    </row>
    <row r="214" spans="1:18">
      <c r="A214" s="168">
        <v>213</v>
      </c>
      <c r="B214" s="169" t="s">
        <v>7959</v>
      </c>
      <c r="C214" s="169" t="s">
        <v>7960</v>
      </c>
      <c r="D214" s="169" t="s">
        <v>6115</v>
      </c>
      <c r="E214" s="170">
        <v>8919564436</v>
      </c>
      <c r="F214" s="171">
        <v>9502100455</v>
      </c>
      <c r="G214" s="171">
        <v>9849964088</v>
      </c>
      <c r="H214" s="169" t="s">
        <v>7961</v>
      </c>
      <c r="I214" s="169" t="s">
        <v>7962</v>
      </c>
      <c r="J214" s="169" t="s">
        <v>2802</v>
      </c>
      <c r="K214" s="169" t="s">
        <v>3630</v>
      </c>
      <c r="L214" s="183"/>
      <c r="M214" s="171"/>
      <c r="N214" s="183"/>
      <c r="O214" s="183"/>
      <c r="P214" s="183"/>
      <c r="Q214" s="173" t="s">
        <v>6057</v>
      </c>
      <c r="R214" s="180"/>
    </row>
    <row r="215" spans="1:18">
      <c r="A215" s="168">
        <v>214</v>
      </c>
      <c r="B215" s="169" t="s">
        <v>7963</v>
      </c>
      <c r="C215" s="169" t="s">
        <v>7964</v>
      </c>
      <c r="D215" s="169" t="s">
        <v>6115</v>
      </c>
      <c r="E215" s="170">
        <v>8465992131</v>
      </c>
      <c r="F215" s="171">
        <v>8897831293</v>
      </c>
      <c r="G215" s="171">
        <v>9912524931</v>
      </c>
      <c r="H215" s="169" t="s">
        <v>7965</v>
      </c>
      <c r="I215" s="183" t="s">
        <v>7955</v>
      </c>
      <c r="J215" s="183"/>
      <c r="K215" s="183"/>
      <c r="L215" s="183"/>
      <c r="M215" s="171"/>
      <c r="N215" s="183"/>
      <c r="O215" s="183"/>
      <c r="P215" s="183"/>
      <c r="Q215" s="173" t="s">
        <v>6071</v>
      </c>
      <c r="R215" s="180"/>
    </row>
    <row r="216" spans="1:18">
      <c r="A216" s="168">
        <v>215</v>
      </c>
      <c r="B216" s="169" t="s">
        <v>7966</v>
      </c>
      <c r="C216" s="169" t="s">
        <v>7967</v>
      </c>
      <c r="D216" s="169" t="s">
        <v>6115</v>
      </c>
      <c r="E216" s="170">
        <v>7330808496</v>
      </c>
      <c r="F216" s="171">
        <v>9441353749</v>
      </c>
      <c r="G216" s="171">
        <v>9440668180</v>
      </c>
      <c r="H216" s="169" t="s">
        <v>7968</v>
      </c>
      <c r="I216" s="183" t="s">
        <v>7832</v>
      </c>
      <c r="J216" s="183"/>
      <c r="K216" s="183"/>
      <c r="L216" s="183"/>
      <c r="M216" s="171"/>
      <c r="N216" s="183"/>
      <c r="O216" s="183"/>
      <c r="P216" s="183"/>
      <c r="Q216" s="173"/>
      <c r="R216" s="173" t="s">
        <v>7269</v>
      </c>
    </row>
    <row r="217" spans="1:18">
      <c r="A217" s="168">
        <v>216</v>
      </c>
      <c r="B217" s="169" t="s">
        <v>7969</v>
      </c>
      <c r="C217" s="169" t="s">
        <v>7970</v>
      </c>
      <c r="D217" s="169" t="s">
        <v>6115</v>
      </c>
      <c r="E217" s="170">
        <v>9052234887</v>
      </c>
      <c r="F217" s="171">
        <v>8919883826</v>
      </c>
      <c r="G217" s="171">
        <v>9441110354</v>
      </c>
      <c r="H217" s="169" t="s">
        <v>7971</v>
      </c>
      <c r="I217" s="183" t="s">
        <v>7955</v>
      </c>
      <c r="J217" s="183"/>
      <c r="K217" s="183"/>
      <c r="L217" s="183"/>
      <c r="M217" s="171"/>
      <c r="N217" s="183"/>
      <c r="O217" s="183"/>
      <c r="P217" s="183"/>
      <c r="Q217" s="173" t="s">
        <v>6071</v>
      </c>
      <c r="R217" s="180"/>
    </row>
    <row r="218" spans="1:18">
      <c r="A218" s="168">
        <v>217</v>
      </c>
      <c r="B218" s="169" t="s">
        <v>7972</v>
      </c>
      <c r="C218" s="169" t="s">
        <v>7973</v>
      </c>
      <c r="D218" s="169" t="s">
        <v>6115</v>
      </c>
      <c r="E218" s="170">
        <v>8297275489</v>
      </c>
      <c r="F218" s="169"/>
      <c r="G218" s="171">
        <v>9000596197</v>
      </c>
      <c r="H218" s="169" t="s">
        <v>7974</v>
      </c>
      <c r="I218" s="183" t="s">
        <v>7975</v>
      </c>
      <c r="J218" s="183"/>
      <c r="K218" s="183"/>
      <c r="L218" s="183"/>
      <c r="M218" s="171"/>
      <c r="N218" s="183"/>
      <c r="O218" s="183"/>
      <c r="P218" s="183"/>
      <c r="Q218" s="173"/>
      <c r="R218" s="173" t="s">
        <v>7901</v>
      </c>
    </row>
    <row r="219" spans="1:18">
      <c r="A219" s="168">
        <v>218</v>
      </c>
      <c r="B219" s="169" t="s">
        <v>7976</v>
      </c>
      <c r="C219" s="169" t="s">
        <v>7977</v>
      </c>
      <c r="D219" s="169" t="s">
        <v>6115</v>
      </c>
      <c r="E219" s="170">
        <v>9182039656</v>
      </c>
      <c r="F219" s="169"/>
      <c r="G219" s="171">
        <v>9885309627</v>
      </c>
      <c r="H219" s="169" t="s">
        <v>7978</v>
      </c>
      <c r="I219" s="183" t="s">
        <v>7975</v>
      </c>
      <c r="J219" s="183"/>
      <c r="K219" s="183"/>
      <c r="L219" s="183"/>
      <c r="M219" s="171"/>
      <c r="N219" s="183"/>
      <c r="O219" s="183"/>
      <c r="P219" s="183"/>
      <c r="Q219" s="173"/>
      <c r="R219" s="173" t="s">
        <v>7269</v>
      </c>
    </row>
    <row r="220" spans="1:18">
      <c r="A220" s="168">
        <v>219</v>
      </c>
      <c r="B220" s="169" t="s">
        <v>7979</v>
      </c>
      <c r="C220" s="169" t="s">
        <v>7980</v>
      </c>
      <c r="D220" s="169" t="s">
        <v>6115</v>
      </c>
      <c r="E220" s="170">
        <v>7995991856</v>
      </c>
      <c r="F220" s="171">
        <v>9182774618</v>
      </c>
      <c r="G220" s="171">
        <v>9550288808</v>
      </c>
      <c r="H220" s="169" t="s">
        <v>7981</v>
      </c>
      <c r="I220" s="183" t="s">
        <v>7860</v>
      </c>
      <c r="J220" s="183"/>
      <c r="K220" s="183"/>
      <c r="L220" s="183"/>
      <c r="M220" s="171"/>
      <c r="N220" s="183"/>
      <c r="O220" s="183"/>
      <c r="P220" s="183"/>
      <c r="Q220" s="173"/>
      <c r="R220" s="173" t="s">
        <v>7269</v>
      </c>
    </row>
    <row r="221" spans="1:18">
      <c r="A221" s="168">
        <v>220</v>
      </c>
      <c r="B221" s="169" t="s">
        <v>7982</v>
      </c>
      <c r="C221" s="169" t="s">
        <v>7983</v>
      </c>
      <c r="D221" s="169" t="s">
        <v>6115</v>
      </c>
      <c r="E221" s="170">
        <v>6281832453</v>
      </c>
      <c r="F221" s="171">
        <v>9441319768</v>
      </c>
      <c r="G221" s="171">
        <v>9440734375</v>
      </c>
      <c r="H221" s="169" t="s">
        <v>7984</v>
      </c>
      <c r="I221" s="169" t="s">
        <v>7962</v>
      </c>
      <c r="J221" s="169" t="s">
        <v>2802</v>
      </c>
      <c r="K221" s="169" t="s">
        <v>3630</v>
      </c>
      <c r="L221" s="183"/>
      <c r="M221" s="171"/>
      <c r="N221" s="183"/>
      <c r="O221" s="183"/>
      <c r="P221" s="183"/>
      <c r="Q221" s="173" t="s">
        <v>6057</v>
      </c>
      <c r="R221" s="180"/>
    </row>
    <row r="222" spans="1:18">
      <c r="A222" s="168">
        <v>221</v>
      </c>
      <c r="B222" s="169" t="s">
        <v>7985</v>
      </c>
      <c r="C222" s="169" t="s">
        <v>7986</v>
      </c>
      <c r="D222" s="169" t="s">
        <v>6115</v>
      </c>
      <c r="E222" s="170">
        <v>9603050506</v>
      </c>
      <c r="F222" s="171">
        <v>7995377009</v>
      </c>
      <c r="G222" s="171">
        <v>9866449593</v>
      </c>
      <c r="H222" s="169" t="s">
        <v>7987</v>
      </c>
      <c r="I222" s="183" t="s">
        <v>7988</v>
      </c>
      <c r="J222" s="183" t="s">
        <v>7765</v>
      </c>
      <c r="K222" s="183"/>
      <c r="L222" s="183"/>
      <c r="M222" s="171"/>
      <c r="N222" s="183"/>
      <c r="O222" s="183"/>
      <c r="P222" s="183"/>
      <c r="Q222" s="173" t="s">
        <v>6071</v>
      </c>
      <c r="R222" s="180"/>
    </row>
    <row r="223" spans="1:18">
      <c r="A223" s="168">
        <v>222</v>
      </c>
      <c r="B223" s="169" t="s">
        <v>7989</v>
      </c>
      <c r="C223" s="169" t="s">
        <v>7990</v>
      </c>
      <c r="D223" s="169" t="s">
        <v>6115</v>
      </c>
      <c r="E223" s="170">
        <v>8297703929</v>
      </c>
      <c r="F223" s="171">
        <v>8309192186</v>
      </c>
      <c r="G223" s="171">
        <v>9704383162</v>
      </c>
      <c r="H223" s="169" t="s">
        <v>7991</v>
      </c>
      <c r="I223" s="183" t="s">
        <v>7955</v>
      </c>
      <c r="J223" s="183" t="s">
        <v>2802</v>
      </c>
      <c r="K223" s="183"/>
      <c r="L223" s="183"/>
      <c r="M223" s="171"/>
      <c r="N223" s="183"/>
      <c r="O223" s="183"/>
      <c r="P223" s="183"/>
      <c r="Q223" s="173" t="s">
        <v>6057</v>
      </c>
      <c r="R223" s="180"/>
    </row>
    <row r="224" spans="1:18">
      <c r="A224" s="168">
        <v>223</v>
      </c>
      <c r="B224" s="169" t="s">
        <v>7992</v>
      </c>
      <c r="C224" s="169" t="s">
        <v>7993</v>
      </c>
      <c r="D224" s="169" t="s">
        <v>6115</v>
      </c>
      <c r="E224" s="170">
        <v>9573280636</v>
      </c>
      <c r="F224" s="171">
        <v>8498906348</v>
      </c>
      <c r="G224" s="171">
        <v>8790955243</v>
      </c>
      <c r="H224" s="169" t="s">
        <v>7994</v>
      </c>
      <c r="I224" s="183" t="s">
        <v>7995</v>
      </c>
      <c r="J224" s="183"/>
      <c r="K224" s="183"/>
      <c r="L224" s="183"/>
      <c r="M224" s="171"/>
      <c r="N224" s="183"/>
      <c r="O224" s="183"/>
      <c r="P224" s="183"/>
      <c r="Q224" s="173"/>
      <c r="R224" s="180"/>
    </row>
    <row r="225" spans="1:18">
      <c r="A225" s="168">
        <v>224</v>
      </c>
      <c r="B225" s="169" t="s">
        <v>7996</v>
      </c>
      <c r="C225" s="169" t="s">
        <v>7997</v>
      </c>
      <c r="D225" s="169" t="s">
        <v>6115</v>
      </c>
      <c r="E225" s="170">
        <v>8919720414</v>
      </c>
      <c r="F225" s="171">
        <v>9441173235</v>
      </c>
      <c r="G225" s="171">
        <v>9441173235</v>
      </c>
      <c r="H225" s="169" t="s">
        <v>7998</v>
      </c>
      <c r="I225" s="183" t="s">
        <v>4299</v>
      </c>
      <c r="J225" s="183" t="s">
        <v>2795</v>
      </c>
      <c r="K225" s="183"/>
      <c r="L225" s="183"/>
      <c r="M225" s="171"/>
      <c r="N225" s="183"/>
      <c r="O225" s="183"/>
      <c r="P225" s="183"/>
      <c r="Q225" s="173" t="s">
        <v>6102</v>
      </c>
      <c r="R225" s="180"/>
    </row>
    <row r="226" spans="1:18">
      <c r="A226" s="168">
        <v>225</v>
      </c>
      <c r="B226" s="169" t="s">
        <v>7999</v>
      </c>
      <c r="C226" s="169" t="s">
        <v>8000</v>
      </c>
      <c r="D226" s="169" t="s">
        <v>6115</v>
      </c>
      <c r="E226" s="170">
        <v>7013828176</v>
      </c>
      <c r="F226" s="169"/>
      <c r="G226" s="171">
        <v>9247281807</v>
      </c>
      <c r="H226" s="169" t="s">
        <v>8001</v>
      </c>
      <c r="I226" s="183" t="s">
        <v>8002</v>
      </c>
      <c r="J226" s="183"/>
      <c r="K226" s="183"/>
      <c r="L226" s="183"/>
      <c r="M226" s="171"/>
      <c r="N226" s="183"/>
      <c r="O226" s="183"/>
      <c r="P226" s="183"/>
      <c r="Q226" s="307" t="s">
        <v>8003</v>
      </c>
      <c r="R226" s="300"/>
    </row>
    <row r="227" spans="1:18">
      <c r="A227" s="168">
        <v>226</v>
      </c>
      <c r="B227" s="169" t="s">
        <v>8004</v>
      </c>
      <c r="C227" s="169" t="s">
        <v>8005</v>
      </c>
      <c r="D227" s="169" t="s">
        <v>6115</v>
      </c>
      <c r="E227" s="170">
        <v>8919459704</v>
      </c>
      <c r="F227" s="171">
        <v>8096811949</v>
      </c>
      <c r="G227" s="171">
        <v>9866892238</v>
      </c>
      <c r="H227" s="169" t="s">
        <v>8006</v>
      </c>
      <c r="I227" s="169" t="s">
        <v>7373</v>
      </c>
      <c r="J227" s="169" t="s">
        <v>7496</v>
      </c>
      <c r="K227" s="169"/>
      <c r="L227" s="169"/>
      <c r="M227" s="169"/>
      <c r="N227" s="169"/>
      <c r="O227" s="169"/>
      <c r="P227" s="169"/>
      <c r="Q227" s="173"/>
      <c r="R227" s="180"/>
    </row>
    <row r="228" spans="1:18">
      <c r="A228" s="168">
        <v>227</v>
      </c>
      <c r="B228" s="169" t="s">
        <v>8007</v>
      </c>
      <c r="C228" s="169" t="s">
        <v>8008</v>
      </c>
      <c r="D228" s="169" t="s">
        <v>6115</v>
      </c>
      <c r="E228" s="170">
        <v>9502859817</v>
      </c>
      <c r="F228" s="171">
        <v>8309979962</v>
      </c>
      <c r="G228" s="171">
        <v>8790086215</v>
      </c>
      <c r="H228" s="169" t="s">
        <v>8009</v>
      </c>
      <c r="I228" s="169" t="s">
        <v>8010</v>
      </c>
      <c r="J228" s="169" t="s">
        <v>8011</v>
      </c>
      <c r="K228" s="308" t="s">
        <v>8012</v>
      </c>
      <c r="L228" s="284"/>
      <c r="M228" s="169"/>
      <c r="N228" s="169"/>
      <c r="O228" s="169"/>
      <c r="P228" s="169"/>
      <c r="Q228" s="173"/>
      <c r="R228" s="173" t="s">
        <v>7269</v>
      </c>
    </row>
    <row r="229" spans="1:18">
      <c r="A229" s="168">
        <v>228</v>
      </c>
      <c r="B229" s="169" t="s">
        <v>8013</v>
      </c>
      <c r="C229" s="169" t="s">
        <v>8014</v>
      </c>
      <c r="D229" s="169"/>
      <c r="E229" s="185">
        <v>8328092381</v>
      </c>
      <c r="F229" s="181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 t="s">
        <v>7316</v>
      </c>
      <c r="Q229" s="173"/>
      <c r="R229" s="180"/>
    </row>
    <row r="230" spans="1:18">
      <c r="A230" s="168">
        <v>229</v>
      </c>
      <c r="B230" s="169" t="s">
        <v>8015</v>
      </c>
      <c r="C230" s="169" t="s">
        <v>8016</v>
      </c>
      <c r="D230" s="169" t="s">
        <v>6115</v>
      </c>
      <c r="E230" s="186">
        <v>8688776553</v>
      </c>
      <c r="F230" s="169"/>
      <c r="G230" s="171">
        <v>9441453760</v>
      </c>
      <c r="H230" s="169" t="s">
        <v>8017</v>
      </c>
      <c r="I230" s="169" t="s">
        <v>8018</v>
      </c>
      <c r="J230" s="169" t="s">
        <v>8019</v>
      </c>
      <c r="K230" s="169" t="s">
        <v>8020</v>
      </c>
      <c r="L230" s="169"/>
      <c r="M230" s="169"/>
      <c r="N230" s="169"/>
      <c r="O230" s="169"/>
      <c r="P230" s="169"/>
      <c r="Q230" s="173" t="s">
        <v>6081</v>
      </c>
      <c r="R230" s="180"/>
    </row>
    <row r="231" spans="1:18">
      <c r="A231" s="168">
        <v>230</v>
      </c>
      <c r="B231" s="169" t="s">
        <v>8021</v>
      </c>
      <c r="C231" s="169" t="s">
        <v>8022</v>
      </c>
      <c r="D231" s="169" t="s">
        <v>6115</v>
      </c>
      <c r="E231" s="170">
        <v>9381692459</v>
      </c>
      <c r="F231" s="171">
        <v>7981077033</v>
      </c>
      <c r="G231" s="171">
        <v>9398914582</v>
      </c>
      <c r="H231" s="169" t="s">
        <v>8023</v>
      </c>
      <c r="I231" s="169" t="s">
        <v>8024</v>
      </c>
      <c r="J231" s="169" t="s">
        <v>3971</v>
      </c>
      <c r="K231" s="169" t="s">
        <v>2874</v>
      </c>
      <c r="L231" s="169"/>
      <c r="M231" s="169"/>
      <c r="N231" s="169"/>
      <c r="O231" s="169"/>
      <c r="P231" s="169"/>
      <c r="Q231" s="173" t="s">
        <v>6071</v>
      </c>
      <c r="R231" s="180"/>
    </row>
    <row r="232" spans="1:18">
      <c r="A232" s="168">
        <v>231</v>
      </c>
      <c r="B232" s="169" t="s">
        <v>8025</v>
      </c>
      <c r="C232" s="169" t="s">
        <v>8026</v>
      </c>
      <c r="D232" s="169" t="s">
        <v>6115</v>
      </c>
      <c r="E232" s="170">
        <v>7893866814</v>
      </c>
      <c r="F232" s="171">
        <v>9502425003</v>
      </c>
      <c r="G232" s="171">
        <v>7207240706</v>
      </c>
      <c r="H232" s="169" t="s">
        <v>8027</v>
      </c>
      <c r="I232" s="169" t="s">
        <v>8028</v>
      </c>
      <c r="J232" s="169" t="s">
        <v>2802</v>
      </c>
      <c r="K232" s="308" t="s">
        <v>8012</v>
      </c>
      <c r="L232" s="284"/>
      <c r="M232" s="169"/>
      <c r="N232" s="169"/>
      <c r="O232" s="169"/>
      <c r="P232" s="169"/>
      <c r="Q232" s="173" t="s">
        <v>6057</v>
      </c>
      <c r="R232" s="180"/>
    </row>
    <row r="233" spans="1:18">
      <c r="A233" s="168">
        <v>232</v>
      </c>
      <c r="B233" s="169" t="s">
        <v>8029</v>
      </c>
      <c r="C233" s="169" t="s">
        <v>8030</v>
      </c>
      <c r="D233" s="169"/>
      <c r="E233" s="185">
        <v>9985770393</v>
      </c>
      <c r="F233" s="181"/>
      <c r="G233" s="169"/>
      <c r="H233" s="169"/>
      <c r="I233" s="169"/>
      <c r="J233" s="169" t="s">
        <v>2802</v>
      </c>
      <c r="K233" s="169"/>
      <c r="L233" s="169"/>
      <c r="M233" s="169"/>
      <c r="N233" s="169"/>
      <c r="O233" s="169"/>
      <c r="P233" s="169"/>
      <c r="Q233" s="173" t="s">
        <v>6057</v>
      </c>
      <c r="R233" s="180"/>
    </row>
    <row r="234" spans="1:18">
      <c r="A234" s="168">
        <v>233</v>
      </c>
      <c r="B234" s="169" t="s">
        <v>8031</v>
      </c>
      <c r="C234" s="169" t="s">
        <v>8032</v>
      </c>
      <c r="D234" s="169" t="s">
        <v>6115</v>
      </c>
      <c r="E234" s="186">
        <v>8919536535</v>
      </c>
      <c r="F234" s="171">
        <v>9492688003</v>
      </c>
      <c r="G234" s="171">
        <v>9441218791</v>
      </c>
      <c r="H234" s="169" t="s">
        <v>8033</v>
      </c>
      <c r="I234" s="169" t="s">
        <v>8034</v>
      </c>
      <c r="J234" s="169" t="s">
        <v>5975</v>
      </c>
      <c r="K234" s="169"/>
      <c r="L234" s="169"/>
      <c r="M234" s="169"/>
      <c r="N234" s="169"/>
      <c r="O234" s="169"/>
      <c r="P234" s="169"/>
      <c r="Q234" s="173"/>
      <c r="R234" s="180"/>
    </row>
    <row r="235" spans="1:18">
      <c r="A235" s="168">
        <v>234</v>
      </c>
      <c r="B235" s="169" t="s">
        <v>8035</v>
      </c>
      <c r="C235" s="169" t="s">
        <v>8036</v>
      </c>
      <c r="D235" s="169" t="s">
        <v>6115</v>
      </c>
      <c r="E235" s="170">
        <v>7095086852</v>
      </c>
      <c r="F235" s="171">
        <v>9849574142</v>
      </c>
      <c r="G235" s="171">
        <v>9490724206</v>
      </c>
      <c r="H235" s="169" t="s">
        <v>8037</v>
      </c>
      <c r="I235" s="169"/>
      <c r="J235" s="173"/>
      <c r="K235" s="181"/>
      <c r="L235" s="169" t="s">
        <v>2767</v>
      </c>
      <c r="M235" s="169"/>
      <c r="N235" s="169" t="s">
        <v>8038</v>
      </c>
      <c r="O235" s="169" t="s">
        <v>8039</v>
      </c>
      <c r="P235" s="169"/>
      <c r="Q235" s="173" t="s">
        <v>8040</v>
      </c>
      <c r="R235" s="173"/>
    </row>
    <row r="236" spans="1:18">
      <c r="A236" s="168">
        <v>235</v>
      </c>
      <c r="B236" s="169" t="s">
        <v>8041</v>
      </c>
      <c r="C236" s="169" t="s">
        <v>8042</v>
      </c>
      <c r="D236" s="169" t="s">
        <v>6115</v>
      </c>
      <c r="E236" s="170">
        <v>9494167768</v>
      </c>
      <c r="F236" s="171">
        <v>9381672955</v>
      </c>
      <c r="G236" s="171">
        <v>9704339009</v>
      </c>
      <c r="H236" s="169" t="s">
        <v>8043</v>
      </c>
      <c r="I236" s="169"/>
      <c r="J236" s="172"/>
      <c r="K236" s="169"/>
      <c r="L236" s="169"/>
      <c r="M236" s="169"/>
      <c r="N236" s="169"/>
      <c r="O236" s="169"/>
      <c r="P236" s="169"/>
      <c r="Q236" s="173" t="s">
        <v>6071</v>
      </c>
      <c r="R236" s="180"/>
    </row>
    <row r="237" spans="1:18">
      <c r="A237" s="168">
        <v>236</v>
      </c>
      <c r="B237" s="169" t="s">
        <v>8044</v>
      </c>
      <c r="C237" s="169" t="s">
        <v>8045</v>
      </c>
      <c r="D237" s="169" t="s">
        <v>6115</v>
      </c>
      <c r="E237" s="170">
        <v>8074612396</v>
      </c>
      <c r="F237" s="171">
        <v>9494666192</v>
      </c>
      <c r="G237" s="171">
        <v>9490057607</v>
      </c>
      <c r="H237" s="169" t="s">
        <v>8046</v>
      </c>
      <c r="I237" s="169"/>
      <c r="J237" s="169"/>
      <c r="K237" s="169"/>
      <c r="L237" s="169"/>
      <c r="M237" s="169"/>
      <c r="N237" s="169"/>
      <c r="O237" s="169"/>
      <c r="P237" s="169"/>
      <c r="Q237" s="173"/>
      <c r="R237" s="173" t="s">
        <v>7269</v>
      </c>
    </row>
    <row r="238" spans="1:18">
      <c r="A238" s="168">
        <v>237</v>
      </c>
      <c r="B238" s="169" t="s">
        <v>8047</v>
      </c>
      <c r="C238" s="169" t="s">
        <v>8048</v>
      </c>
      <c r="D238" s="169" t="s">
        <v>6115</v>
      </c>
      <c r="E238" s="170">
        <v>9493396789</v>
      </c>
      <c r="F238" s="171">
        <v>9493396789</v>
      </c>
      <c r="G238" s="171">
        <v>9848679497</v>
      </c>
      <c r="H238" s="169" t="s">
        <v>8049</v>
      </c>
      <c r="I238" s="169" t="s">
        <v>8050</v>
      </c>
      <c r="J238" s="169" t="s">
        <v>8051</v>
      </c>
      <c r="K238" s="169"/>
      <c r="L238" s="169"/>
      <c r="M238" s="169"/>
      <c r="N238" s="169"/>
      <c r="O238" s="169"/>
      <c r="P238" s="169"/>
      <c r="Q238" s="173"/>
      <c r="R238" s="173" t="s">
        <v>7269</v>
      </c>
    </row>
    <row r="239" spans="1:18">
      <c r="A239" s="168">
        <v>238</v>
      </c>
      <c r="B239" s="169" t="s">
        <v>8052</v>
      </c>
      <c r="C239" s="169" t="s">
        <v>8053</v>
      </c>
      <c r="D239" s="169" t="s">
        <v>6115</v>
      </c>
      <c r="E239" s="170">
        <v>9989405869</v>
      </c>
      <c r="F239" s="169"/>
      <c r="G239" s="171">
        <v>9985089124</v>
      </c>
      <c r="H239" s="169" t="s">
        <v>8054</v>
      </c>
      <c r="I239" s="169"/>
      <c r="J239" s="169" t="s">
        <v>2795</v>
      </c>
      <c r="K239" s="169"/>
      <c r="L239" s="169"/>
      <c r="M239" s="169"/>
      <c r="N239" s="169"/>
      <c r="O239" s="169"/>
      <c r="P239" s="169"/>
      <c r="Q239" s="173" t="s">
        <v>6102</v>
      </c>
      <c r="R239" s="180"/>
    </row>
    <row r="240" spans="1:18">
      <c r="A240" s="168">
        <v>239</v>
      </c>
      <c r="B240" s="169" t="s">
        <v>8055</v>
      </c>
      <c r="C240" s="169" t="s">
        <v>8056</v>
      </c>
      <c r="D240" s="169" t="s">
        <v>6115</v>
      </c>
      <c r="E240" s="170">
        <v>9985541463</v>
      </c>
      <c r="F240" s="169"/>
      <c r="G240" s="171">
        <v>9848793768</v>
      </c>
      <c r="H240" s="169" t="s">
        <v>8057</v>
      </c>
      <c r="I240" s="169" t="s">
        <v>8010</v>
      </c>
      <c r="J240" s="169" t="s">
        <v>8058</v>
      </c>
      <c r="K240" s="169" t="s">
        <v>4383</v>
      </c>
      <c r="L240" s="169"/>
      <c r="M240" s="169"/>
      <c r="N240" s="169"/>
      <c r="O240" s="169"/>
      <c r="P240" s="169"/>
      <c r="Q240" s="173"/>
      <c r="R240" s="173" t="s">
        <v>7901</v>
      </c>
    </row>
    <row r="241" spans="1:18">
      <c r="A241" s="168">
        <v>240</v>
      </c>
      <c r="B241" s="169" t="s">
        <v>8059</v>
      </c>
      <c r="C241" s="169" t="s">
        <v>8060</v>
      </c>
      <c r="D241" s="169" t="s">
        <v>6115</v>
      </c>
      <c r="E241" s="170">
        <v>8297321622</v>
      </c>
      <c r="F241" s="169"/>
      <c r="G241" s="171">
        <v>9866585408</v>
      </c>
      <c r="H241" s="169" t="s">
        <v>8061</v>
      </c>
      <c r="I241" s="169" t="s">
        <v>8062</v>
      </c>
      <c r="J241" s="169" t="s">
        <v>2802</v>
      </c>
      <c r="K241" s="169"/>
      <c r="L241" s="169"/>
      <c r="M241" s="169"/>
      <c r="N241" s="169"/>
      <c r="O241" s="169"/>
      <c r="P241" s="169"/>
      <c r="Q241" s="173" t="s">
        <v>6071</v>
      </c>
      <c r="R241" s="180"/>
    </row>
    <row r="242" spans="1:18">
      <c r="A242" s="168">
        <v>241</v>
      </c>
      <c r="B242" s="169" t="s">
        <v>8063</v>
      </c>
      <c r="C242" s="169" t="s">
        <v>8064</v>
      </c>
      <c r="D242" s="169" t="s">
        <v>6115</v>
      </c>
      <c r="E242" s="170">
        <v>8919883183</v>
      </c>
      <c r="F242" s="171">
        <v>8978190920</v>
      </c>
      <c r="G242" s="171">
        <v>9908210806</v>
      </c>
      <c r="H242" s="169" t="s">
        <v>8065</v>
      </c>
      <c r="I242" s="169" t="s">
        <v>8066</v>
      </c>
      <c r="J242" s="169" t="s">
        <v>2802</v>
      </c>
      <c r="K242" s="169"/>
      <c r="L242" s="169"/>
      <c r="M242" s="169"/>
      <c r="N242" s="169"/>
      <c r="O242" s="169"/>
      <c r="P242" s="169"/>
      <c r="Q242" s="173" t="s">
        <v>6071</v>
      </c>
      <c r="R242" s="180"/>
    </row>
    <row r="243" spans="1:18">
      <c r="A243" s="168">
        <v>242</v>
      </c>
      <c r="B243" s="169" t="s">
        <v>8067</v>
      </c>
      <c r="C243" s="169" t="s">
        <v>8068</v>
      </c>
      <c r="D243" s="169" t="s">
        <v>6115</v>
      </c>
      <c r="E243" s="185">
        <v>8096305444</v>
      </c>
      <c r="F243" s="181"/>
      <c r="G243" s="169"/>
      <c r="H243" s="169" t="s">
        <v>8069</v>
      </c>
      <c r="I243" s="169"/>
      <c r="J243" s="169"/>
      <c r="K243" s="169"/>
      <c r="L243" s="169" t="s">
        <v>2768</v>
      </c>
      <c r="M243" s="169"/>
      <c r="N243" s="169"/>
      <c r="O243" s="169"/>
      <c r="P243" s="169"/>
      <c r="Q243" s="173" t="s">
        <v>7644</v>
      </c>
      <c r="R243" s="180"/>
    </row>
    <row r="244" spans="1:18">
      <c r="A244" s="168">
        <v>243</v>
      </c>
      <c r="B244" s="169" t="s">
        <v>8070</v>
      </c>
      <c r="C244" s="169" t="s">
        <v>8071</v>
      </c>
      <c r="D244" s="169" t="s">
        <v>6115</v>
      </c>
      <c r="E244" s="186">
        <v>9398595408</v>
      </c>
      <c r="F244" s="171">
        <v>9441081309</v>
      </c>
      <c r="G244" s="171">
        <v>6300503178</v>
      </c>
      <c r="H244" s="169" t="s">
        <v>8072</v>
      </c>
      <c r="I244" s="169" t="s">
        <v>8062</v>
      </c>
      <c r="J244" s="169" t="s">
        <v>2802</v>
      </c>
      <c r="K244" s="169"/>
      <c r="L244" s="169"/>
      <c r="M244" s="169"/>
      <c r="N244" s="169"/>
      <c r="O244" s="169"/>
      <c r="P244" s="169"/>
      <c r="Q244" s="173" t="s">
        <v>6057</v>
      </c>
      <c r="R244" s="180"/>
    </row>
    <row r="245" spans="1:18">
      <c r="A245" s="168">
        <v>244</v>
      </c>
      <c r="B245" s="169" t="s">
        <v>8073</v>
      </c>
      <c r="C245" s="169" t="s">
        <v>8074</v>
      </c>
      <c r="D245" s="169" t="s">
        <v>6115</v>
      </c>
      <c r="E245" s="170">
        <v>8639788089</v>
      </c>
      <c r="F245" s="171">
        <v>8885517276</v>
      </c>
      <c r="G245" s="171">
        <v>8885537273</v>
      </c>
      <c r="H245" s="169" t="s">
        <v>8075</v>
      </c>
      <c r="I245" s="173"/>
      <c r="J245" s="181"/>
      <c r="K245" s="169"/>
      <c r="L245" s="169" t="s">
        <v>3358</v>
      </c>
      <c r="M245" s="169"/>
      <c r="N245" s="169" t="s">
        <v>8076</v>
      </c>
      <c r="O245" s="169" t="s">
        <v>8077</v>
      </c>
      <c r="P245" s="169"/>
      <c r="Q245" s="307" t="s">
        <v>8078</v>
      </c>
      <c r="R245" s="300"/>
    </row>
    <row r="246" spans="1:18">
      <c r="A246" s="168">
        <v>245</v>
      </c>
      <c r="B246" s="169" t="s">
        <v>8079</v>
      </c>
      <c r="C246" s="169" t="s">
        <v>8080</v>
      </c>
      <c r="D246" s="169" t="s">
        <v>6115</v>
      </c>
      <c r="E246" s="170">
        <v>9000089405</v>
      </c>
      <c r="F246" s="171">
        <v>8978919069</v>
      </c>
      <c r="G246" s="171">
        <v>9391788117</v>
      </c>
      <c r="H246" s="169" t="s">
        <v>8081</v>
      </c>
      <c r="I246" s="172" t="s">
        <v>7747</v>
      </c>
      <c r="J246" s="169" t="s">
        <v>4578</v>
      </c>
      <c r="K246" s="169"/>
      <c r="L246" s="169"/>
      <c r="M246" s="169"/>
      <c r="N246" s="169"/>
      <c r="O246" s="169"/>
      <c r="P246" s="169"/>
      <c r="Q246" s="173" t="s">
        <v>6071</v>
      </c>
      <c r="R246" s="180"/>
    </row>
    <row r="247" spans="1:18">
      <c r="A247" s="168">
        <v>246</v>
      </c>
      <c r="B247" s="169" t="s">
        <v>8082</v>
      </c>
      <c r="C247" s="169" t="s">
        <v>8083</v>
      </c>
      <c r="D247" s="169" t="s">
        <v>6115</v>
      </c>
      <c r="E247" s="170">
        <v>6304191951</v>
      </c>
      <c r="F247" s="171">
        <v>8096004027</v>
      </c>
      <c r="G247" s="171">
        <v>9160540644</v>
      </c>
      <c r="H247" s="169" t="s">
        <v>8084</v>
      </c>
      <c r="I247" s="173"/>
      <c r="J247" s="182"/>
      <c r="K247" s="183"/>
      <c r="L247" s="183"/>
      <c r="M247" s="183"/>
      <c r="N247" s="183"/>
      <c r="O247" s="183"/>
      <c r="P247" s="183"/>
      <c r="Q247" s="173"/>
      <c r="R247" s="173" t="s">
        <v>7901</v>
      </c>
    </row>
    <row r="248" spans="1:18">
      <c r="A248" s="168">
        <v>247</v>
      </c>
      <c r="B248" s="169" t="s">
        <v>8085</v>
      </c>
      <c r="C248" s="169" t="s">
        <v>8086</v>
      </c>
      <c r="D248" s="169" t="s">
        <v>6115</v>
      </c>
      <c r="E248" s="170">
        <v>7032167896</v>
      </c>
      <c r="F248" s="171">
        <v>9121258225</v>
      </c>
      <c r="G248" s="171">
        <v>9948919205</v>
      </c>
      <c r="H248" s="169" t="s">
        <v>8087</v>
      </c>
      <c r="I248" s="184" t="s">
        <v>8088</v>
      </c>
      <c r="J248" s="183" t="s">
        <v>8089</v>
      </c>
      <c r="K248" s="183"/>
      <c r="L248" s="183"/>
      <c r="M248" s="183"/>
      <c r="N248" s="183"/>
      <c r="O248" s="183"/>
      <c r="P248" s="183"/>
      <c r="Q248" s="173"/>
      <c r="R248" s="180"/>
    </row>
    <row r="249" spans="1:18">
      <c r="A249" s="168">
        <v>248</v>
      </c>
      <c r="B249" s="169" t="s">
        <v>8090</v>
      </c>
      <c r="C249" s="169" t="s">
        <v>8091</v>
      </c>
      <c r="D249" s="169" t="s">
        <v>5373</v>
      </c>
      <c r="E249" s="170">
        <v>6303659439</v>
      </c>
      <c r="F249" s="169"/>
      <c r="G249" s="169"/>
      <c r="H249" s="169" t="s">
        <v>8092</v>
      </c>
      <c r="I249" s="173"/>
      <c r="J249" s="182"/>
      <c r="K249" s="183"/>
      <c r="L249" s="183"/>
      <c r="M249" s="183"/>
      <c r="N249" s="183"/>
      <c r="O249" s="183"/>
      <c r="P249" s="183"/>
      <c r="Q249" s="173"/>
      <c r="R249" s="180"/>
    </row>
    <row r="250" spans="1:18">
      <c r="A250" s="168">
        <v>249</v>
      </c>
      <c r="B250" s="169" t="s">
        <v>8093</v>
      </c>
      <c r="C250" s="169" t="s">
        <v>8094</v>
      </c>
      <c r="D250" s="169" t="s">
        <v>6115</v>
      </c>
      <c r="E250" s="170">
        <v>7013019230</v>
      </c>
      <c r="F250" s="169"/>
      <c r="G250" s="171">
        <v>9849727795</v>
      </c>
      <c r="H250" s="169" t="s">
        <v>8095</v>
      </c>
      <c r="I250" s="172" t="s">
        <v>8096</v>
      </c>
      <c r="J250" s="169" t="s">
        <v>2802</v>
      </c>
      <c r="K250" s="169"/>
      <c r="L250" s="169"/>
      <c r="M250" s="169"/>
      <c r="N250" s="169"/>
      <c r="O250" s="169"/>
      <c r="P250" s="169"/>
      <c r="Q250" s="173" t="s">
        <v>6071</v>
      </c>
      <c r="R250" s="180"/>
    </row>
    <row r="251" spans="1:18">
      <c r="A251" s="168">
        <v>250</v>
      </c>
      <c r="B251" s="169" t="s">
        <v>8097</v>
      </c>
      <c r="C251" s="169" t="s">
        <v>8098</v>
      </c>
      <c r="D251" s="169" t="s">
        <v>6115</v>
      </c>
      <c r="E251" s="170">
        <v>9515750299</v>
      </c>
      <c r="F251" s="169"/>
      <c r="G251" s="171">
        <v>9550674141</v>
      </c>
      <c r="H251" s="169" t="s">
        <v>8099</v>
      </c>
      <c r="I251" s="169" t="s">
        <v>8100</v>
      </c>
      <c r="J251" s="169" t="s">
        <v>8101</v>
      </c>
      <c r="K251" s="169" t="s">
        <v>6456</v>
      </c>
      <c r="L251" s="169"/>
      <c r="M251" s="169"/>
      <c r="N251" s="169"/>
      <c r="O251" s="169"/>
      <c r="P251" s="169"/>
      <c r="Q251" s="173"/>
      <c r="R251" s="180"/>
    </row>
    <row r="252" spans="1:18">
      <c r="A252" s="168">
        <v>251</v>
      </c>
      <c r="B252" s="169" t="s">
        <v>8102</v>
      </c>
      <c r="C252" s="169" t="s">
        <v>8103</v>
      </c>
      <c r="D252" s="169" t="s">
        <v>6115</v>
      </c>
      <c r="E252" s="170">
        <v>9182403580</v>
      </c>
      <c r="F252" s="171">
        <v>8463948643</v>
      </c>
      <c r="G252" s="171">
        <v>9705587855</v>
      </c>
      <c r="H252" s="169" t="s">
        <v>8104</v>
      </c>
      <c r="I252" s="169" t="s">
        <v>8096</v>
      </c>
      <c r="J252" s="169" t="s">
        <v>2802</v>
      </c>
      <c r="K252" s="169" t="s">
        <v>4391</v>
      </c>
      <c r="L252" s="169"/>
      <c r="M252" s="169"/>
      <c r="N252" s="169"/>
      <c r="O252" s="169"/>
      <c r="P252" s="169"/>
      <c r="Q252" s="173" t="s">
        <v>6057</v>
      </c>
      <c r="R252" s="180"/>
    </row>
    <row r="253" spans="1:18">
      <c r="A253" s="168">
        <v>252</v>
      </c>
      <c r="B253" s="169" t="s">
        <v>8105</v>
      </c>
      <c r="C253" s="169" t="s">
        <v>8106</v>
      </c>
      <c r="D253" s="169"/>
      <c r="E253" s="185">
        <v>8074531680</v>
      </c>
      <c r="F253" s="181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73"/>
      <c r="R253" s="180"/>
    </row>
    <row r="254" spans="1:18">
      <c r="A254" s="168">
        <v>253</v>
      </c>
      <c r="B254" s="169" t="s">
        <v>8107</v>
      </c>
      <c r="C254" s="169" t="s">
        <v>8108</v>
      </c>
      <c r="D254" s="169" t="s">
        <v>6115</v>
      </c>
      <c r="E254" s="186">
        <v>9912146470</v>
      </c>
      <c r="F254" s="171">
        <v>9705424977</v>
      </c>
      <c r="G254" s="171">
        <v>9705424977</v>
      </c>
      <c r="H254" s="169" t="s">
        <v>8109</v>
      </c>
      <c r="I254" s="169" t="s">
        <v>8096</v>
      </c>
      <c r="J254" s="169" t="s">
        <v>2802</v>
      </c>
      <c r="K254" s="169"/>
      <c r="L254" s="169"/>
      <c r="M254" s="169"/>
      <c r="N254" s="169"/>
      <c r="O254" s="169"/>
      <c r="P254" s="169"/>
      <c r="Q254" s="173" t="s">
        <v>6057</v>
      </c>
      <c r="R254" s="180"/>
    </row>
    <row r="255" spans="1:18">
      <c r="A255" s="168">
        <v>254</v>
      </c>
      <c r="B255" s="169" t="s">
        <v>8110</v>
      </c>
      <c r="C255" s="169" t="s">
        <v>6661</v>
      </c>
      <c r="D255" s="169" t="s">
        <v>6115</v>
      </c>
      <c r="E255" s="170">
        <v>8801430627</v>
      </c>
      <c r="F255" s="171">
        <v>8639884507</v>
      </c>
      <c r="G255" s="171">
        <v>8639884507</v>
      </c>
      <c r="H255" s="169" t="s">
        <v>8111</v>
      </c>
      <c r="I255" s="169" t="s">
        <v>8096</v>
      </c>
      <c r="J255" s="169" t="s">
        <v>2802</v>
      </c>
      <c r="K255" s="169"/>
      <c r="L255" s="169"/>
      <c r="M255" s="169"/>
      <c r="N255" s="169"/>
      <c r="O255" s="169"/>
      <c r="P255" s="169"/>
      <c r="Q255" s="173"/>
      <c r="R255" s="180"/>
    </row>
    <row r="256" spans="1:18">
      <c r="A256" s="168">
        <v>255</v>
      </c>
      <c r="B256" s="169" t="s">
        <v>8112</v>
      </c>
      <c r="C256" s="169" t="s">
        <v>8113</v>
      </c>
      <c r="D256" s="169" t="s">
        <v>6115</v>
      </c>
      <c r="E256" s="170">
        <v>7981055715</v>
      </c>
      <c r="F256" s="171">
        <v>9848732258</v>
      </c>
      <c r="G256" s="171">
        <v>9666301554</v>
      </c>
      <c r="H256" s="169" t="s">
        <v>8114</v>
      </c>
      <c r="I256" s="169" t="s">
        <v>8115</v>
      </c>
      <c r="J256" s="169" t="s">
        <v>2802</v>
      </c>
      <c r="K256" s="169" t="s">
        <v>4391</v>
      </c>
      <c r="L256" s="169"/>
      <c r="M256" s="169"/>
      <c r="N256" s="169"/>
      <c r="O256" s="169"/>
      <c r="P256" s="169"/>
      <c r="Q256" s="173" t="s">
        <v>6071</v>
      </c>
      <c r="R256" s="180"/>
    </row>
    <row r="257" spans="1:18">
      <c r="A257" s="168">
        <v>256</v>
      </c>
      <c r="B257" s="169" t="s">
        <v>8116</v>
      </c>
      <c r="C257" s="169" t="s">
        <v>8117</v>
      </c>
      <c r="D257" s="169" t="s">
        <v>6115</v>
      </c>
      <c r="E257" s="170">
        <v>9494676256</v>
      </c>
      <c r="F257" s="169"/>
      <c r="G257" s="171">
        <v>9490170455</v>
      </c>
      <c r="H257" s="169" t="s">
        <v>8118</v>
      </c>
      <c r="I257" s="169"/>
      <c r="J257" s="169" t="s">
        <v>8119</v>
      </c>
      <c r="K257" s="169"/>
      <c r="L257" s="169"/>
      <c r="M257" s="169"/>
      <c r="N257" s="169"/>
      <c r="O257" s="169"/>
      <c r="P257" s="169"/>
      <c r="Q257" s="173"/>
      <c r="R257" s="180"/>
    </row>
    <row r="258" spans="1:18">
      <c r="A258" s="168">
        <v>257</v>
      </c>
      <c r="B258" s="169" t="s">
        <v>8120</v>
      </c>
      <c r="C258" s="169" t="s">
        <v>8121</v>
      </c>
      <c r="D258" s="169" t="s">
        <v>6115</v>
      </c>
      <c r="E258" s="170">
        <v>7893927200</v>
      </c>
      <c r="F258" s="169"/>
      <c r="G258" s="171">
        <v>9912340241</v>
      </c>
      <c r="H258" s="169" t="s">
        <v>8122</v>
      </c>
      <c r="I258" s="169" t="s">
        <v>8123</v>
      </c>
      <c r="J258" s="169" t="s">
        <v>8124</v>
      </c>
      <c r="K258" s="169" t="s">
        <v>3335</v>
      </c>
      <c r="L258" s="169" t="s">
        <v>2768</v>
      </c>
      <c r="M258" s="169"/>
      <c r="N258" s="169" t="s">
        <v>8125</v>
      </c>
      <c r="O258" s="169" t="s">
        <v>4300</v>
      </c>
      <c r="P258" s="169"/>
      <c r="Q258" s="173" t="s">
        <v>7644</v>
      </c>
      <c r="R258" s="173"/>
    </row>
    <row r="259" spans="1:18">
      <c r="A259" s="168">
        <v>258</v>
      </c>
      <c r="B259" s="169" t="s">
        <v>8126</v>
      </c>
      <c r="C259" s="169" t="s">
        <v>8127</v>
      </c>
      <c r="D259" s="169" t="s">
        <v>6115</v>
      </c>
      <c r="E259" s="170">
        <v>6304725240</v>
      </c>
      <c r="F259" s="169"/>
      <c r="G259" s="171">
        <v>8985616002</v>
      </c>
      <c r="H259" s="169" t="s">
        <v>8128</v>
      </c>
      <c r="I259" s="169" t="s">
        <v>8100</v>
      </c>
      <c r="J259" s="169" t="s">
        <v>8101</v>
      </c>
      <c r="K259" s="169" t="s">
        <v>6456</v>
      </c>
      <c r="L259" s="169"/>
      <c r="M259" s="169"/>
      <c r="N259" s="169"/>
      <c r="O259" s="169"/>
      <c r="P259" s="169"/>
      <c r="Q259" s="173" t="s">
        <v>6071</v>
      </c>
      <c r="R259" s="180"/>
    </row>
    <row r="260" spans="1:18">
      <c r="A260" s="168">
        <v>259</v>
      </c>
      <c r="B260" s="169" t="s">
        <v>8129</v>
      </c>
      <c r="C260" s="169" t="s">
        <v>8130</v>
      </c>
      <c r="D260" s="169" t="s">
        <v>6115</v>
      </c>
      <c r="E260" s="170">
        <v>7569798303</v>
      </c>
      <c r="F260" s="169"/>
      <c r="G260" s="169"/>
      <c r="H260" s="169" t="s">
        <v>8131</v>
      </c>
      <c r="I260" s="169"/>
      <c r="J260" s="169"/>
      <c r="K260" s="169"/>
      <c r="L260" s="169"/>
      <c r="M260" s="169"/>
      <c r="N260" s="169"/>
      <c r="O260" s="169"/>
      <c r="P260" s="169" t="s">
        <v>8132</v>
      </c>
      <c r="Q260" s="173"/>
      <c r="R260" s="180"/>
    </row>
    <row r="261" spans="1:18">
      <c r="A261" s="168">
        <v>260</v>
      </c>
      <c r="B261" s="169" t="s">
        <v>8133</v>
      </c>
      <c r="C261" s="169" t="s">
        <v>8134</v>
      </c>
      <c r="D261" s="169"/>
      <c r="E261" s="185">
        <v>9618636802</v>
      </c>
      <c r="F261" s="181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73"/>
      <c r="R261" s="180"/>
    </row>
    <row r="262" spans="1:18">
      <c r="A262" s="168">
        <v>261</v>
      </c>
      <c r="B262" s="169" t="s">
        <v>8135</v>
      </c>
      <c r="C262" s="169" t="s">
        <v>8136</v>
      </c>
      <c r="D262" s="169" t="s">
        <v>6115</v>
      </c>
      <c r="E262" s="186">
        <v>8978620822</v>
      </c>
      <c r="F262" s="169"/>
      <c r="G262" s="171">
        <v>9985122715</v>
      </c>
      <c r="H262" s="169" t="s">
        <v>8137</v>
      </c>
      <c r="I262" s="169" t="s">
        <v>7255</v>
      </c>
      <c r="J262" s="169" t="s">
        <v>8138</v>
      </c>
      <c r="K262" s="169" t="s">
        <v>8139</v>
      </c>
      <c r="L262" s="169"/>
      <c r="M262" s="169"/>
      <c r="N262" s="169"/>
      <c r="O262" s="169"/>
      <c r="P262" s="169"/>
      <c r="Q262" s="173" t="s">
        <v>6071</v>
      </c>
      <c r="R262" s="180"/>
    </row>
    <row r="263" spans="1:18">
      <c r="A263" s="168">
        <v>262</v>
      </c>
      <c r="B263" s="169" t="s">
        <v>8140</v>
      </c>
      <c r="C263" s="169" t="s">
        <v>8141</v>
      </c>
      <c r="D263" s="169" t="s">
        <v>6115</v>
      </c>
      <c r="E263" s="170">
        <v>9000298664</v>
      </c>
      <c r="F263" s="171">
        <v>8978335052</v>
      </c>
      <c r="G263" s="171">
        <v>8978335052</v>
      </c>
      <c r="H263" s="169" t="s">
        <v>8142</v>
      </c>
      <c r="I263" s="173"/>
      <c r="J263" s="181"/>
      <c r="K263" s="169"/>
      <c r="L263" s="169"/>
      <c r="M263" s="169"/>
      <c r="N263" s="169"/>
      <c r="O263" s="169"/>
      <c r="P263" s="169"/>
      <c r="Q263" s="173"/>
      <c r="R263" s="180"/>
    </row>
    <row r="264" spans="1:18">
      <c r="A264" s="168">
        <v>263</v>
      </c>
      <c r="B264" s="169" t="s">
        <v>8143</v>
      </c>
      <c r="C264" s="169" t="s">
        <v>8144</v>
      </c>
      <c r="D264" s="169" t="s">
        <v>6060</v>
      </c>
      <c r="E264" s="170">
        <v>8309524018</v>
      </c>
      <c r="F264" s="169"/>
      <c r="G264" s="171">
        <v>8790083914</v>
      </c>
      <c r="H264" s="169" t="s">
        <v>8145</v>
      </c>
      <c r="I264" s="172" t="s">
        <v>8146</v>
      </c>
      <c r="J264" s="169" t="s">
        <v>8147</v>
      </c>
      <c r="K264" s="169" t="s">
        <v>4391</v>
      </c>
      <c r="L264" s="169"/>
      <c r="M264" s="169"/>
      <c r="N264" s="169"/>
      <c r="O264" s="169"/>
      <c r="P264" s="169"/>
      <c r="Q264" s="173" t="s">
        <v>6057</v>
      </c>
      <c r="R264" s="180"/>
    </row>
    <row r="265" spans="1:18">
      <c r="A265" s="168">
        <v>264</v>
      </c>
      <c r="B265" s="169" t="s">
        <v>8148</v>
      </c>
      <c r="C265" s="169" t="s">
        <v>8149</v>
      </c>
      <c r="D265" s="169"/>
      <c r="E265" s="185">
        <v>9100702159</v>
      </c>
      <c r="F265" s="181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73"/>
      <c r="R265" s="180"/>
    </row>
    <row r="266" spans="1:18">
      <c r="A266" s="168">
        <v>265</v>
      </c>
      <c r="B266" s="169" t="s">
        <v>8150</v>
      </c>
      <c r="C266" s="169" t="s">
        <v>8151</v>
      </c>
      <c r="D266" s="169" t="s">
        <v>6060</v>
      </c>
      <c r="E266" s="186">
        <v>8179123915</v>
      </c>
      <c r="F266" s="169"/>
      <c r="G266" s="171">
        <v>9491901491</v>
      </c>
      <c r="H266" s="169" t="s">
        <v>8152</v>
      </c>
      <c r="I266" s="169" t="s">
        <v>8096</v>
      </c>
      <c r="J266" s="169" t="s">
        <v>2802</v>
      </c>
      <c r="K266" s="169"/>
      <c r="L266" s="169"/>
      <c r="M266" s="169"/>
      <c r="N266" s="169"/>
      <c r="O266" s="169"/>
      <c r="P266" s="169"/>
      <c r="Q266" s="173"/>
      <c r="R266" s="173" t="s">
        <v>7269</v>
      </c>
    </row>
    <row r="267" spans="1:18">
      <c r="A267" s="168">
        <v>266</v>
      </c>
      <c r="B267" s="169" t="s">
        <v>8153</v>
      </c>
      <c r="C267" s="169" t="s">
        <v>8154</v>
      </c>
      <c r="D267" s="169" t="s">
        <v>6060</v>
      </c>
      <c r="E267" s="170">
        <v>8790891294</v>
      </c>
      <c r="F267" s="169"/>
      <c r="G267" s="171">
        <v>9908823833</v>
      </c>
      <c r="H267" s="169" t="s">
        <v>8155</v>
      </c>
      <c r="I267" s="169" t="s">
        <v>8156</v>
      </c>
      <c r="J267" s="169" t="s">
        <v>2802</v>
      </c>
      <c r="K267" s="169" t="s">
        <v>4391</v>
      </c>
      <c r="L267" s="169"/>
      <c r="M267" s="169"/>
      <c r="N267" s="169"/>
      <c r="O267" s="169"/>
      <c r="P267" s="169"/>
      <c r="Q267" s="173" t="s">
        <v>6102</v>
      </c>
      <c r="R267" s="180"/>
    </row>
    <row r="268" spans="1:18">
      <c r="A268" s="168">
        <v>267</v>
      </c>
      <c r="B268" s="169" t="s">
        <v>8157</v>
      </c>
      <c r="C268" s="169" t="s">
        <v>8158</v>
      </c>
      <c r="D268" s="169" t="s">
        <v>6060</v>
      </c>
      <c r="E268" s="170">
        <v>9398551824</v>
      </c>
      <c r="F268" s="169"/>
      <c r="G268" s="171">
        <v>9290351238</v>
      </c>
      <c r="H268" s="169" t="s">
        <v>8159</v>
      </c>
      <c r="I268" s="169" t="s">
        <v>8050</v>
      </c>
      <c r="J268" s="169" t="s">
        <v>8051</v>
      </c>
      <c r="K268" s="169"/>
      <c r="L268" s="169"/>
      <c r="M268" s="169"/>
      <c r="N268" s="169"/>
      <c r="O268" s="169"/>
      <c r="P268" s="169"/>
      <c r="Q268" s="173"/>
      <c r="R268" s="173" t="s">
        <v>7347</v>
      </c>
    </row>
    <row r="269" spans="1:18">
      <c r="A269" s="168">
        <v>268</v>
      </c>
      <c r="B269" s="169" t="s">
        <v>8160</v>
      </c>
      <c r="C269" s="169" t="s">
        <v>8161</v>
      </c>
      <c r="D269" s="169" t="s">
        <v>6060</v>
      </c>
      <c r="E269" s="170">
        <v>9603921058</v>
      </c>
      <c r="F269" s="169"/>
      <c r="G269" s="171">
        <v>9912165303</v>
      </c>
      <c r="H269" s="169" t="s">
        <v>8162</v>
      </c>
      <c r="I269" s="169" t="s">
        <v>7373</v>
      </c>
      <c r="J269" s="169" t="s">
        <v>7496</v>
      </c>
      <c r="K269" s="169"/>
      <c r="L269" s="169"/>
      <c r="M269" s="169"/>
      <c r="N269" s="169"/>
      <c r="O269" s="169"/>
      <c r="P269" s="169"/>
      <c r="Q269" s="173"/>
      <c r="R269" s="180"/>
    </row>
    <row r="270" spans="1:18">
      <c r="A270" s="168">
        <v>269</v>
      </c>
      <c r="B270" s="169" t="s">
        <v>8163</v>
      </c>
      <c r="C270" s="169" t="s">
        <v>8164</v>
      </c>
      <c r="D270" s="169" t="s">
        <v>6060</v>
      </c>
      <c r="E270" s="170">
        <v>8498808077</v>
      </c>
      <c r="F270" s="169"/>
      <c r="G270" s="171">
        <v>9866719064</v>
      </c>
      <c r="H270" s="169" t="s">
        <v>8165</v>
      </c>
      <c r="I270" s="169"/>
      <c r="J270" s="169"/>
      <c r="K270" s="169"/>
      <c r="L270" s="169"/>
      <c r="M270" s="169"/>
      <c r="N270" s="169"/>
      <c r="O270" s="169"/>
      <c r="P270" s="169"/>
      <c r="Q270" s="173"/>
      <c r="R270" s="180"/>
    </row>
    <row r="271" spans="1:18">
      <c r="A271" s="187">
        <v>270</v>
      </c>
      <c r="B271" s="188" t="s">
        <v>8166</v>
      </c>
      <c r="C271" s="188" t="s">
        <v>8167</v>
      </c>
      <c r="D271" s="188" t="s">
        <v>6060</v>
      </c>
      <c r="E271" s="189">
        <v>7995323595</v>
      </c>
      <c r="F271" s="190">
        <v>9392382057</v>
      </c>
      <c r="G271" s="190">
        <v>9951085361</v>
      </c>
      <c r="H271" s="188" t="s">
        <v>8168</v>
      </c>
      <c r="I271" s="169" t="s">
        <v>8169</v>
      </c>
      <c r="J271" s="169" t="s">
        <v>2802</v>
      </c>
      <c r="K271" s="169" t="s">
        <v>4391</v>
      </c>
      <c r="L271" s="169"/>
      <c r="M271" s="169"/>
      <c r="N271" s="169"/>
      <c r="O271" s="188"/>
      <c r="P271" s="188"/>
      <c r="Q271" s="173" t="s">
        <v>6057</v>
      </c>
      <c r="R271" s="180"/>
    </row>
    <row r="272" spans="1:18">
      <c r="A272" s="191">
        <v>271</v>
      </c>
      <c r="B272" s="192" t="s">
        <v>8170</v>
      </c>
      <c r="C272" s="192" t="s">
        <v>8171</v>
      </c>
      <c r="D272" s="192" t="s">
        <v>6060</v>
      </c>
      <c r="E272" s="193">
        <v>8309153555</v>
      </c>
      <c r="F272" s="194">
        <v>7674050469</v>
      </c>
      <c r="G272" s="194">
        <v>9395535910</v>
      </c>
      <c r="H272" s="192" t="s">
        <v>8172</v>
      </c>
      <c r="I272" s="195" t="s">
        <v>7927</v>
      </c>
      <c r="J272" s="195" t="s">
        <v>5425</v>
      </c>
      <c r="K272" s="195"/>
      <c r="L272" s="195"/>
      <c r="M272" s="195"/>
      <c r="N272" s="195"/>
      <c r="O272" s="192"/>
      <c r="P272" s="192"/>
      <c r="Q272" s="173"/>
      <c r="R272" s="180"/>
    </row>
    <row r="273" spans="1:18">
      <c r="A273" s="196">
        <v>272</v>
      </c>
      <c r="B273" s="195" t="s">
        <v>8173</v>
      </c>
      <c r="C273" s="195" t="s">
        <v>8174</v>
      </c>
      <c r="D273" s="195" t="s">
        <v>6060</v>
      </c>
      <c r="E273" s="197">
        <v>9959765965</v>
      </c>
      <c r="F273" s="198">
        <v>7093542144</v>
      </c>
      <c r="G273" s="198">
        <v>9949191448</v>
      </c>
      <c r="H273" s="195" t="s">
        <v>8175</v>
      </c>
      <c r="I273" s="195"/>
      <c r="J273" s="195" t="s">
        <v>8176</v>
      </c>
      <c r="K273" s="195" t="s">
        <v>7880</v>
      </c>
      <c r="L273" s="195"/>
      <c r="M273" s="195"/>
      <c r="N273" s="195"/>
      <c r="O273" s="195"/>
      <c r="P273" s="195"/>
      <c r="Q273" s="173"/>
      <c r="R273" s="180"/>
    </row>
    <row r="274" spans="1:18">
      <c r="A274" s="196">
        <v>273</v>
      </c>
      <c r="B274" s="195" t="s">
        <v>8177</v>
      </c>
      <c r="C274" s="195" t="s">
        <v>8178</v>
      </c>
      <c r="D274" s="195" t="s">
        <v>6060</v>
      </c>
      <c r="E274" s="197">
        <v>7287090499</v>
      </c>
      <c r="F274" s="198">
        <v>8919871961</v>
      </c>
      <c r="G274" s="198">
        <v>9494529564</v>
      </c>
      <c r="H274" s="195" t="s">
        <v>8179</v>
      </c>
      <c r="I274" s="195" t="s">
        <v>7927</v>
      </c>
      <c r="J274" s="195" t="s">
        <v>5425</v>
      </c>
      <c r="K274" s="195" t="s">
        <v>3445</v>
      </c>
      <c r="L274" s="195"/>
      <c r="M274" s="195"/>
      <c r="N274" s="195"/>
      <c r="O274" s="195"/>
      <c r="P274" s="195"/>
      <c r="Q274" s="173" t="s">
        <v>6057</v>
      </c>
      <c r="R274" s="180"/>
    </row>
    <row r="275" spans="1:18">
      <c r="A275" s="196">
        <v>274</v>
      </c>
      <c r="B275" s="195" t="s">
        <v>8180</v>
      </c>
      <c r="C275" s="195" t="s">
        <v>8181</v>
      </c>
      <c r="D275" s="195"/>
      <c r="E275" s="197">
        <v>7675843525</v>
      </c>
      <c r="F275" s="195"/>
      <c r="G275" s="195"/>
      <c r="H275" s="195"/>
      <c r="I275" s="195" t="s">
        <v>8182</v>
      </c>
      <c r="J275" s="195" t="s">
        <v>8183</v>
      </c>
      <c r="K275" s="195"/>
      <c r="L275" s="195"/>
      <c r="M275" s="195"/>
      <c r="N275" s="195"/>
      <c r="O275" s="195"/>
      <c r="P275" s="195"/>
      <c r="Q275" s="173"/>
      <c r="R275" s="180"/>
    </row>
    <row r="276" spans="1:18">
      <c r="A276" s="196">
        <v>275</v>
      </c>
      <c r="B276" s="195" t="s">
        <v>8184</v>
      </c>
      <c r="C276" s="195" t="s">
        <v>8185</v>
      </c>
      <c r="D276" s="195" t="s">
        <v>6060</v>
      </c>
      <c r="E276" s="197">
        <v>7989877373</v>
      </c>
      <c r="F276" s="198">
        <v>9440689350</v>
      </c>
      <c r="G276" s="198">
        <v>9441565756</v>
      </c>
      <c r="H276" s="195" t="s">
        <v>8186</v>
      </c>
      <c r="I276" s="195" t="s">
        <v>4053</v>
      </c>
      <c r="J276" s="195" t="s">
        <v>8187</v>
      </c>
      <c r="K276" s="195" t="s">
        <v>4383</v>
      </c>
      <c r="L276" s="195"/>
      <c r="M276" s="195"/>
      <c r="N276" s="195"/>
      <c r="O276" s="195"/>
      <c r="P276" s="195"/>
      <c r="Q276" s="173" t="s">
        <v>6071</v>
      </c>
      <c r="R276" s="180"/>
    </row>
    <row r="277" spans="1:18">
      <c r="A277" s="196">
        <v>276</v>
      </c>
      <c r="B277" s="195" t="s">
        <v>8188</v>
      </c>
      <c r="C277" s="195" t="s">
        <v>8189</v>
      </c>
      <c r="D277" s="195" t="s">
        <v>6060</v>
      </c>
      <c r="E277" s="197">
        <v>9182506585</v>
      </c>
      <c r="F277" s="198">
        <v>9121193873</v>
      </c>
      <c r="G277" s="198">
        <v>9912423983</v>
      </c>
      <c r="H277" s="195" t="s">
        <v>8190</v>
      </c>
      <c r="I277" s="195"/>
      <c r="J277" s="195"/>
      <c r="K277" s="195"/>
      <c r="L277" s="195"/>
      <c r="M277" s="195"/>
      <c r="N277" s="195"/>
      <c r="O277" s="195"/>
      <c r="P277" s="195"/>
      <c r="Q277" s="173"/>
      <c r="R277" s="173" t="s">
        <v>7901</v>
      </c>
    </row>
    <row r="278" spans="1:18">
      <c r="A278" s="196">
        <v>277</v>
      </c>
      <c r="B278" s="195" t="s">
        <v>8191</v>
      </c>
      <c r="C278" s="195" t="s">
        <v>8192</v>
      </c>
      <c r="D278" s="195" t="s">
        <v>6060</v>
      </c>
      <c r="E278" s="197">
        <v>9908165654</v>
      </c>
      <c r="F278" s="195"/>
      <c r="G278" s="198">
        <v>9849226774</v>
      </c>
      <c r="H278" s="195" t="s">
        <v>8193</v>
      </c>
      <c r="I278" s="195" t="s">
        <v>8194</v>
      </c>
      <c r="J278" s="195" t="s">
        <v>5425</v>
      </c>
      <c r="K278" s="195" t="s">
        <v>4383</v>
      </c>
      <c r="L278" s="195"/>
      <c r="M278" s="195"/>
      <c r="N278" s="195"/>
      <c r="O278" s="195"/>
      <c r="P278" s="195"/>
      <c r="Q278" s="173" t="s">
        <v>6057</v>
      </c>
      <c r="R278" s="180"/>
    </row>
    <row r="279" spans="1:18">
      <c r="A279" s="196">
        <v>278</v>
      </c>
      <c r="B279" s="195" t="s">
        <v>8195</v>
      </c>
      <c r="C279" s="195" t="s">
        <v>8196</v>
      </c>
      <c r="D279" s="195" t="s">
        <v>6060</v>
      </c>
      <c r="E279" s="197">
        <v>8688297269</v>
      </c>
      <c r="F279" s="198">
        <v>9182646290</v>
      </c>
      <c r="G279" s="198">
        <v>9885193806</v>
      </c>
      <c r="H279" s="195" t="s">
        <v>8197</v>
      </c>
      <c r="I279" s="195"/>
      <c r="J279" s="195" t="s">
        <v>5425</v>
      </c>
      <c r="K279" s="195"/>
      <c r="L279" s="195"/>
      <c r="M279" s="195"/>
      <c r="N279" s="195"/>
      <c r="O279" s="195"/>
      <c r="P279" s="195"/>
      <c r="Q279" s="173" t="s">
        <v>6102</v>
      </c>
      <c r="R279" s="180"/>
    </row>
    <row r="280" spans="1:18">
      <c r="A280" s="196">
        <v>279</v>
      </c>
      <c r="B280" s="195" t="s">
        <v>8198</v>
      </c>
      <c r="C280" s="195" t="s">
        <v>8199</v>
      </c>
      <c r="D280" s="195" t="s">
        <v>6060</v>
      </c>
      <c r="E280" s="197">
        <v>9948604169</v>
      </c>
      <c r="F280" s="195"/>
      <c r="G280" s="198">
        <v>9989204169</v>
      </c>
      <c r="H280" s="195" t="s">
        <v>8200</v>
      </c>
      <c r="I280" s="195"/>
      <c r="J280" s="195"/>
      <c r="K280" s="195"/>
      <c r="L280" s="195"/>
      <c r="M280" s="195"/>
      <c r="N280" s="195"/>
      <c r="O280" s="195"/>
      <c r="P280" s="195"/>
      <c r="Q280" s="173"/>
      <c r="R280" s="173" t="s">
        <v>7347</v>
      </c>
    </row>
    <row r="281" spans="1:18">
      <c r="A281" s="196">
        <v>280</v>
      </c>
      <c r="B281" s="195" t="s">
        <v>8201</v>
      </c>
      <c r="C281" s="195" t="s">
        <v>8202</v>
      </c>
      <c r="D281" s="195" t="s">
        <v>6060</v>
      </c>
      <c r="E281" s="197">
        <v>9603171377</v>
      </c>
      <c r="F281" s="198">
        <v>9949034542</v>
      </c>
      <c r="G281" s="198">
        <v>8247307351</v>
      </c>
      <c r="H281" s="195" t="s">
        <v>8203</v>
      </c>
      <c r="I281" s="195" t="s">
        <v>8204</v>
      </c>
      <c r="J281" s="195" t="s">
        <v>5425</v>
      </c>
      <c r="K281" s="195"/>
      <c r="L281" s="195"/>
      <c r="M281" s="195"/>
      <c r="N281" s="195"/>
      <c r="O281" s="195"/>
      <c r="P281" s="195"/>
      <c r="Q281" s="173" t="s">
        <v>6102</v>
      </c>
      <c r="R281" s="180"/>
    </row>
    <row r="282" spans="1:18">
      <c r="A282" s="196">
        <v>281</v>
      </c>
      <c r="B282" s="195" t="s">
        <v>8205</v>
      </c>
      <c r="C282" s="195" t="s">
        <v>8206</v>
      </c>
      <c r="D282" s="195" t="s">
        <v>6060</v>
      </c>
      <c r="E282" s="197">
        <v>8977977691</v>
      </c>
      <c r="F282" s="195"/>
      <c r="G282" s="198">
        <v>7780126656</v>
      </c>
      <c r="H282" s="195" t="s">
        <v>8207</v>
      </c>
      <c r="I282" s="195" t="s">
        <v>8204</v>
      </c>
      <c r="J282" s="195" t="s">
        <v>5425</v>
      </c>
      <c r="K282" s="195"/>
      <c r="L282" s="195"/>
      <c r="M282" s="195"/>
      <c r="N282" s="195"/>
      <c r="O282" s="195"/>
      <c r="P282" s="195"/>
      <c r="Q282" s="173" t="s">
        <v>6071</v>
      </c>
      <c r="R282" s="180"/>
    </row>
    <row r="283" spans="1:18">
      <c r="A283" s="196">
        <v>282</v>
      </c>
      <c r="B283" s="195" t="s">
        <v>8208</v>
      </c>
      <c r="C283" s="195" t="s">
        <v>8209</v>
      </c>
      <c r="D283" s="195" t="s">
        <v>6060</v>
      </c>
      <c r="E283" s="197">
        <v>8328615195</v>
      </c>
      <c r="F283" s="198">
        <v>9502505224</v>
      </c>
      <c r="G283" s="198">
        <v>9959194572</v>
      </c>
      <c r="H283" s="195" t="s">
        <v>8210</v>
      </c>
      <c r="I283" s="195"/>
      <c r="J283" s="195"/>
      <c r="K283" s="195"/>
      <c r="L283" s="195"/>
      <c r="M283" s="195"/>
      <c r="N283" s="195"/>
      <c r="O283" s="195"/>
      <c r="P283" s="195"/>
      <c r="Q283" s="173"/>
      <c r="R283" s="173" t="s">
        <v>7347</v>
      </c>
    </row>
    <row r="284" spans="1:18">
      <c r="A284" s="196">
        <v>283</v>
      </c>
      <c r="B284" s="195" t="s">
        <v>8211</v>
      </c>
      <c r="C284" s="195" t="s">
        <v>8212</v>
      </c>
      <c r="D284" s="195" t="s">
        <v>6060</v>
      </c>
      <c r="E284" s="197">
        <v>7993564163</v>
      </c>
      <c r="F284" s="195"/>
      <c r="G284" s="198">
        <v>7893264999</v>
      </c>
      <c r="H284" s="195" t="s">
        <v>8213</v>
      </c>
      <c r="I284" s="195"/>
      <c r="J284" s="195"/>
      <c r="K284" s="195"/>
      <c r="L284" s="195"/>
      <c r="M284" s="195"/>
      <c r="N284" s="195"/>
      <c r="O284" s="195"/>
      <c r="P284" s="195"/>
      <c r="Q284" s="173"/>
      <c r="R284" s="173" t="s">
        <v>7269</v>
      </c>
    </row>
    <row r="285" spans="1:18">
      <c r="A285" s="196">
        <v>284</v>
      </c>
      <c r="B285" s="195" t="s">
        <v>8214</v>
      </c>
      <c r="C285" s="195" t="s">
        <v>8215</v>
      </c>
      <c r="D285" s="195" t="s">
        <v>6060</v>
      </c>
      <c r="E285" s="197">
        <v>6301097599</v>
      </c>
      <c r="F285" s="195"/>
      <c r="G285" s="198">
        <v>9989559718</v>
      </c>
      <c r="H285" s="195" t="s">
        <v>8216</v>
      </c>
      <c r="I285" s="195" t="s">
        <v>8204</v>
      </c>
      <c r="J285" s="195" t="s">
        <v>5425</v>
      </c>
      <c r="K285" s="195"/>
      <c r="L285" s="195"/>
      <c r="M285" s="195"/>
      <c r="N285" s="195"/>
      <c r="O285" s="195"/>
      <c r="P285" s="195"/>
      <c r="Q285" s="173" t="s">
        <v>6057</v>
      </c>
      <c r="R285" s="180"/>
    </row>
    <row r="286" spans="1:18">
      <c r="A286" s="196">
        <v>285</v>
      </c>
      <c r="B286" s="195" t="s">
        <v>8217</v>
      </c>
      <c r="C286" s="195" t="s">
        <v>8218</v>
      </c>
      <c r="D286" s="195" t="s">
        <v>6060</v>
      </c>
      <c r="E286" s="197">
        <v>9490852363</v>
      </c>
      <c r="F286" s="198">
        <v>9398639519</v>
      </c>
      <c r="G286" s="198">
        <v>8106951856</v>
      </c>
      <c r="H286" s="195" t="s">
        <v>8219</v>
      </c>
      <c r="I286" s="195" t="s">
        <v>4639</v>
      </c>
      <c r="J286" s="195" t="s">
        <v>5425</v>
      </c>
      <c r="K286" s="195" t="s">
        <v>4383</v>
      </c>
      <c r="L286" s="195"/>
      <c r="M286" s="195"/>
      <c r="N286" s="195"/>
      <c r="O286" s="195"/>
      <c r="P286" s="195"/>
      <c r="Q286" s="173" t="s">
        <v>6071</v>
      </c>
      <c r="R286" s="180"/>
    </row>
    <row r="287" spans="1:18">
      <c r="A287" s="196">
        <v>286</v>
      </c>
      <c r="B287" s="195" t="s">
        <v>8220</v>
      </c>
      <c r="C287" s="195" t="s">
        <v>8221</v>
      </c>
      <c r="D287" s="195" t="s">
        <v>6060</v>
      </c>
      <c r="E287" s="197">
        <v>7995142133</v>
      </c>
      <c r="F287" s="195"/>
      <c r="G287" s="198">
        <v>9494381193</v>
      </c>
      <c r="H287" s="195" t="s">
        <v>8222</v>
      </c>
      <c r="I287" s="195" t="s">
        <v>8223</v>
      </c>
      <c r="J287" s="195" t="s">
        <v>5425</v>
      </c>
      <c r="K287" s="195" t="s">
        <v>3445</v>
      </c>
      <c r="L287" s="195"/>
      <c r="M287" s="195"/>
      <c r="N287" s="195"/>
      <c r="O287" s="195"/>
      <c r="P287" s="195"/>
      <c r="Q287" s="173"/>
      <c r="R287" s="173" t="s">
        <v>7269</v>
      </c>
    </row>
    <row r="288" spans="1:18">
      <c r="A288" s="196">
        <v>287</v>
      </c>
      <c r="B288" s="195" t="s">
        <v>8224</v>
      </c>
      <c r="C288" s="195" t="s">
        <v>8225</v>
      </c>
      <c r="D288" s="195" t="s">
        <v>6060</v>
      </c>
      <c r="E288" s="197">
        <v>9704001422</v>
      </c>
      <c r="F288" s="198">
        <v>6281675385</v>
      </c>
      <c r="G288" s="198">
        <v>9985262168</v>
      </c>
      <c r="H288" s="195" t="s">
        <v>8226</v>
      </c>
      <c r="I288" s="195" t="s">
        <v>6460</v>
      </c>
      <c r="J288" s="195" t="s">
        <v>8227</v>
      </c>
      <c r="K288" s="195" t="s">
        <v>3445</v>
      </c>
      <c r="L288" s="195"/>
      <c r="M288" s="195"/>
      <c r="N288" s="195"/>
      <c r="O288" s="195"/>
      <c r="P288" s="195"/>
      <c r="Q288" s="173"/>
      <c r="R288" s="180"/>
    </row>
    <row r="289" spans="1:18">
      <c r="A289" s="196">
        <v>288</v>
      </c>
      <c r="B289" s="195" t="s">
        <v>8228</v>
      </c>
      <c r="C289" s="195" t="s">
        <v>8229</v>
      </c>
      <c r="D289" s="195" t="s">
        <v>6060</v>
      </c>
      <c r="E289" s="197">
        <v>7995762168</v>
      </c>
      <c r="F289" s="195"/>
      <c r="G289" s="198">
        <v>9676317330</v>
      </c>
      <c r="H289" s="195" t="s">
        <v>8230</v>
      </c>
      <c r="I289" s="195"/>
      <c r="J289" s="195" t="s">
        <v>5425</v>
      </c>
      <c r="K289" s="195"/>
      <c r="L289" s="195"/>
      <c r="M289" s="195"/>
      <c r="N289" s="195"/>
      <c r="O289" s="195"/>
      <c r="P289" s="195"/>
      <c r="Q289" s="173"/>
      <c r="R289" s="180"/>
    </row>
    <row r="290" spans="1:18">
      <c r="A290" s="196">
        <v>289</v>
      </c>
      <c r="B290" s="195" t="s">
        <v>8231</v>
      </c>
      <c r="C290" s="195" t="s">
        <v>8232</v>
      </c>
      <c r="D290" s="195" t="s">
        <v>6060</v>
      </c>
      <c r="E290" s="197">
        <v>7675861346</v>
      </c>
      <c r="F290" s="195"/>
      <c r="G290" s="198">
        <v>9848903240</v>
      </c>
      <c r="H290" s="195" t="s">
        <v>8233</v>
      </c>
      <c r="I290" s="195"/>
      <c r="J290" s="195"/>
      <c r="K290" s="195"/>
      <c r="L290" s="195"/>
      <c r="M290" s="195"/>
      <c r="N290" s="195"/>
      <c r="O290" s="195"/>
      <c r="P290" s="195"/>
      <c r="Q290" s="173"/>
      <c r="R290" s="173" t="s">
        <v>7347</v>
      </c>
    </row>
    <row r="291" spans="1:18">
      <c r="A291" s="196">
        <v>290</v>
      </c>
      <c r="B291" s="195" t="s">
        <v>8234</v>
      </c>
      <c r="C291" s="195" t="s">
        <v>8235</v>
      </c>
      <c r="D291" s="195" t="s">
        <v>6060</v>
      </c>
      <c r="E291" s="197">
        <v>8008914893</v>
      </c>
      <c r="F291" s="195"/>
      <c r="G291" s="198">
        <v>8008914909</v>
      </c>
      <c r="H291" s="195" t="s">
        <v>8236</v>
      </c>
      <c r="I291" s="195"/>
      <c r="J291" s="195" t="s">
        <v>5425</v>
      </c>
      <c r="K291" s="195"/>
      <c r="L291" s="195"/>
      <c r="M291" s="195"/>
      <c r="N291" s="195"/>
      <c r="O291" s="195"/>
      <c r="P291" s="195"/>
      <c r="Q291" s="173" t="s">
        <v>6057</v>
      </c>
      <c r="R291" s="180"/>
    </row>
    <row r="292" spans="1:18">
      <c r="A292" s="196">
        <v>291</v>
      </c>
      <c r="B292" s="195" t="s">
        <v>8237</v>
      </c>
      <c r="C292" s="195" t="s">
        <v>8238</v>
      </c>
      <c r="D292" s="195" t="s">
        <v>6060</v>
      </c>
      <c r="E292" s="197">
        <v>7661949552</v>
      </c>
      <c r="F292" s="198">
        <v>9182883849</v>
      </c>
      <c r="G292" s="198">
        <v>8121689979</v>
      </c>
      <c r="H292" s="195" t="s">
        <v>8239</v>
      </c>
      <c r="I292" s="195"/>
      <c r="J292" s="195" t="s">
        <v>5425</v>
      </c>
      <c r="K292" s="195"/>
      <c r="L292" s="195"/>
      <c r="M292" s="195"/>
      <c r="N292" s="195"/>
      <c r="O292" s="195"/>
      <c r="P292" s="195"/>
      <c r="Q292" s="173" t="s">
        <v>6071</v>
      </c>
      <c r="R292" s="180"/>
    </row>
    <row r="293" spans="1:18">
      <c r="A293" s="196">
        <v>292</v>
      </c>
      <c r="B293" s="195" t="s">
        <v>8240</v>
      </c>
      <c r="C293" s="195" t="s">
        <v>8241</v>
      </c>
      <c r="D293" s="195" t="s">
        <v>6060</v>
      </c>
      <c r="E293" s="197">
        <v>7674945234</v>
      </c>
      <c r="F293" s="198">
        <v>6300372906</v>
      </c>
      <c r="G293" s="198">
        <v>9394450038</v>
      </c>
      <c r="H293" s="195" t="s">
        <v>8242</v>
      </c>
      <c r="I293" s="195"/>
      <c r="J293" s="195" t="s">
        <v>8176</v>
      </c>
      <c r="K293" s="195"/>
      <c r="L293" s="195"/>
      <c r="M293" s="195"/>
      <c r="N293" s="195"/>
      <c r="O293" s="195"/>
      <c r="P293" s="195"/>
      <c r="Q293" s="173"/>
      <c r="R293" s="173" t="s">
        <v>7901</v>
      </c>
    </row>
    <row r="294" spans="1:18">
      <c r="A294" s="196">
        <v>293</v>
      </c>
      <c r="B294" s="195" t="s">
        <v>8243</v>
      </c>
      <c r="C294" s="195" t="s">
        <v>8244</v>
      </c>
      <c r="D294" s="195" t="s">
        <v>6060</v>
      </c>
      <c r="E294" s="197">
        <v>9346484178</v>
      </c>
      <c r="F294" s="198">
        <v>9133218112</v>
      </c>
      <c r="G294" s="198">
        <v>9949803660</v>
      </c>
      <c r="H294" s="195" t="s">
        <v>8245</v>
      </c>
      <c r="I294" s="195" t="s">
        <v>8246</v>
      </c>
      <c r="J294" s="195" t="s">
        <v>5425</v>
      </c>
      <c r="K294" s="195" t="s">
        <v>4383</v>
      </c>
      <c r="L294" s="195"/>
      <c r="M294" s="195"/>
      <c r="N294" s="195"/>
      <c r="O294" s="195"/>
      <c r="P294" s="195"/>
      <c r="Q294" s="173" t="s">
        <v>6057</v>
      </c>
      <c r="R294" s="180"/>
    </row>
    <row r="295" spans="1:18">
      <c r="A295" s="196">
        <v>294</v>
      </c>
      <c r="B295" s="195" t="s">
        <v>8247</v>
      </c>
      <c r="C295" s="195" t="s">
        <v>8248</v>
      </c>
      <c r="D295" s="195"/>
      <c r="E295" s="197">
        <v>9052576265</v>
      </c>
      <c r="F295" s="195"/>
      <c r="G295" s="195"/>
      <c r="H295" s="195"/>
      <c r="I295" s="195"/>
      <c r="J295" s="195"/>
      <c r="K295" s="195"/>
      <c r="L295" s="195"/>
      <c r="M295" s="195"/>
      <c r="N295" s="195"/>
      <c r="O295" s="195"/>
      <c r="P295" s="195"/>
      <c r="Q295" s="173"/>
      <c r="R295" s="180"/>
    </row>
    <row r="296" spans="1:18">
      <c r="A296" s="196">
        <v>295</v>
      </c>
      <c r="B296" s="195" t="s">
        <v>8249</v>
      </c>
      <c r="C296" s="195" t="s">
        <v>8250</v>
      </c>
      <c r="D296" s="195" t="s">
        <v>6060</v>
      </c>
      <c r="E296" s="197">
        <v>7036642877</v>
      </c>
      <c r="F296" s="198">
        <v>9014237518</v>
      </c>
      <c r="G296" s="198">
        <v>9533728611</v>
      </c>
      <c r="H296" s="195" t="s">
        <v>8251</v>
      </c>
      <c r="I296" s="195"/>
      <c r="J296" s="195"/>
      <c r="K296" s="195"/>
      <c r="L296" s="195"/>
      <c r="M296" s="195"/>
      <c r="N296" s="195"/>
      <c r="O296" s="195"/>
      <c r="P296" s="195"/>
      <c r="Q296" s="173"/>
      <c r="R296" s="180"/>
    </row>
    <row r="297" spans="1:18">
      <c r="A297" s="196">
        <v>296</v>
      </c>
      <c r="B297" s="195" t="s">
        <v>8252</v>
      </c>
      <c r="C297" s="195" t="s">
        <v>8253</v>
      </c>
      <c r="D297" s="195" t="s">
        <v>6060</v>
      </c>
      <c r="E297" s="197">
        <v>8639343579</v>
      </c>
      <c r="F297" s="198">
        <v>8374973428</v>
      </c>
      <c r="G297" s="198">
        <v>9398827341</v>
      </c>
      <c r="H297" s="195" t="s">
        <v>8254</v>
      </c>
      <c r="I297" s="195"/>
      <c r="J297" s="195" t="s">
        <v>5425</v>
      </c>
      <c r="K297" s="195"/>
      <c r="L297" s="195"/>
      <c r="M297" s="195"/>
      <c r="N297" s="195"/>
      <c r="O297" s="195"/>
      <c r="P297" s="195"/>
      <c r="Q297" s="173" t="s">
        <v>6071</v>
      </c>
      <c r="R297" s="180"/>
    </row>
    <row r="298" spans="1:18">
      <c r="A298" s="196">
        <v>297</v>
      </c>
      <c r="B298" s="195" t="s">
        <v>8255</v>
      </c>
      <c r="C298" s="195" t="s">
        <v>8256</v>
      </c>
      <c r="D298" s="195"/>
      <c r="E298" s="197">
        <v>9100535171</v>
      </c>
      <c r="F298" s="195"/>
      <c r="G298" s="195"/>
      <c r="H298" s="195"/>
      <c r="I298" s="195" t="s">
        <v>8204</v>
      </c>
      <c r="J298" s="195" t="s">
        <v>5425</v>
      </c>
      <c r="K298" s="195"/>
      <c r="L298" s="195"/>
      <c r="M298" s="195"/>
      <c r="N298" s="195"/>
      <c r="O298" s="195"/>
      <c r="P298" s="195"/>
      <c r="Q298" s="173" t="s">
        <v>6071</v>
      </c>
      <c r="R298" s="180"/>
    </row>
    <row r="299" spans="1:18">
      <c r="A299" s="196">
        <v>298</v>
      </c>
      <c r="B299" s="195" t="s">
        <v>8257</v>
      </c>
      <c r="C299" s="195" t="s">
        <v>8258</v>
      </c>
      <c r="D299" s="195" t="s">
        <v>6060</v>
      </c>
      <c r="E299" s="197">
        <v>9704521087</v>
      </c>
      <c r="F299" s="195"/>
      <c r="G299" s="198">
        <v>7799111457</v>
      </c>
      <c r="H299" s="195" t="s">
        <v>8259</v>
      </c>
      <c r="I299" s="195"/>
      <c r="J299" s="195"/>
      <c r="K299" s="195"/>
      <c r="L299" s="195"/>
      <c r="M299" s="195"/>
      <c r="N299" s="195"/>
      <c r="O299" s="195"/>
      <c r="P299" s="195"/>
      <c r="Q299" s="173"/>
      <c r="R299" s="180"/>
    </row>
    <row r="300" spans="1:18">
      <c r="A300" s="196">
        <v>299</v>
      </c>
      <c r="B300" s="195" t="s">
        <v>8260</v>
      </c>
      <c r="C300" s="195" t="s">
        <v>8261</v>
      </c>
      <c r="D300" s="195" t="s">
        <v>6060</v>
      </c>
      <c r="E300" s="197">
        <v>8309105798</v>
      </c>
      <c r="F300" s="198">
        <v>7702943267</v>
      </c>
      <c r="G300" s="198">
        <v>9963586595</v>
      </c>
      <c r="H300" s="195" t="s">
        <v>8262</v>
      </c>
      <c r="I300" s="195"/>
      <c r="J300" s="195"/>
      <c r="K300" s="195"/>
      <c r="L300" s="195"/>
      <c r="M300" s="195"/>
      <c r="N300" s="195"/>
      <c r="O300" s="195"/>
      <c r="P300" s="195"/>
      <c r="Q300" s="173"/>
      <c r="R300" s="173" t="s">
        <v>7347</v>
      </c>
    </row>
    <row r="301" spans="1:18">
      <c r="A301" s="196">
        <v>300</v>
      </c>
      <c r="B301" s="195" t="s">
        <v>8263</v>
      </c>
      <c r="C301" s="195" t="s">
        <v>8264</v>
      </c>
      <c r="D301" s="195" t="s">
        <v>6060</v>
      </c>
      <c r="E301" s="197">
        <v>7093085267</v>
      </c>
      <c r="F301" s="198">
        <v>6305127418</v>
      </c>
      <c r="G301" s="198">
        <v>9963396529</v>
      </c>
      <c r="H301" s="195" t="s">
        <v>8265</v>
      </c>
      <c r="I301" s="195"/>
      <c r="J301" s="195" t="s">
        <v>7879</v>
      </c>
      <c r="K301" s="195"/>
      <c r="L301" s="195"/>
      <c r="M301" s="195"/>
      <c r="N301" s="195"/>
      <c r="O301" s="195"/>
      <c r="P301" s="195"/>
      <c r="Q301" s="173"/>
      <c r="R301" s="180"/>
    </row>
    <row r="302" spans="1:18">
      <c r="A302" s="196">
        <v>301</v>
      </c>
      <c r="B302" s="195" t="s">
        <v>8266</v>
      </c>
      <c r="C302" s="195" t="s">
        <v>8267</v>
      </c>
      <c r="D302" s="195" t="s">
        <v>6060</v>
      </c>
      <c r="E302" s="197">
        <v>9966937017</v>
      </c>
      <c r="F302" s="198">
        <v>7095847163</v>
      </c>
      <c r="G302" s="198">
        <v>9866382019</v>
      </c>
      <c r="H302" s="195" t="s">
        <v>8268</v>
      </c>
      <c r="I302" s="195"/>
      <c r="J302" s="195" t="s">
        <v>5425</v>
      </c>
      <c r="K302" s="195"/>
      <c r="L302" s="195"/>
      <c r="M302" s="195"/>
      <c r="N302" s="195"/>
      <c r="O302" s="195"/>
      <c r="P302" s="195"/>
      <c r="Q302" s="173" t="s">
        <v>6057</v>
      </c>
      <c r="R302" s="180"/>
    </row>
    <row r="303" spans="1:18">
      <c r="A303" s="196">
        <v>302</v>
      </c>
      <c r="B303" s="195" t="s">
        <v>8269</v>
      </c>
      <c r="C303" s="195" t="s">
        <v>8270</v>
      </c>
      <c r="D303" s="195" t="s">
        <v>6060</v>
      </c>
      <c r="E303" s="197">
        <v>7207222182</v>
      </c>
      <c r="F303" s="198">
        <v>9618551559</v>
      </c>
      <c r="G303" s="198">
        <v>9908477487</v>
      </c>
      <c r="H303" s="195" t="s">
        <v>8271</v>
      </c>
      <c r="I303" s="195"/>
      <c r="J303" s="195" t="s">
        <v>5425</v>
      </c>
      <c r="K303" s="195"/>
      <c r="L303" s="195"/>
      <c r="M303" s="195"/>
      <c r="N303" s="195"/>
      <c r="O303" s="195"/>
      <c r="P303" s="195"/>
      <c r="Q303" s="173" t="s">
        <v>6102</v>
      </c>
      <c r="R303" s="180"/>
    </row>
    <row r="304" spans="1:18">
      <c r="A304" s="196">
        <v>303</v>
      </c>
      <c r="B304" s="195" t="s">
        <v>8272</v>
      </c>
      <c r="C304" s="195" t="s">
        <v>8273</v>
      </c>
      <c r="D304" s="195" t="s">
        <v>6060</v>
      </c>
      <c r="E304" s="197">
        <v>7013383010</v>
      </c>
      <c r="F304" s="198">
        <v>8008924794</v>
      </c>
      <c r="G304" s="198">
        <v>8500461630</v>
      </c>
      <c r="H304" s="195" t="s">
        <v>8274</v>
      </c>
      <c r="I304" s="195"/>
      <c r="J304" s="195"/>
      <c r="K304" s="195"/>
      <c r="L304" s="195"/>
      <c r="M304" s="195"/>
      <c r="N304" s="195"/>
      <c r="O304" s="195"/>
      <c r="P304" s="195"/>
      <c r="Q304" s="173"/>
      <c r="R304" s="173" t="s">
        <v>7347</v>
      </c>
    </row>
    <row r="305" spans="1:18">
      <c r="A305" s="196">
        <v>304</v>
      </c>
      <c r="B305" s="195" t="s">
        <v>8275</v>
      </c>
      <c r="C305" s="195" t="s">
        <v>8276</v>
      </c>
      <c r="D305" s="195" t="s">
        <v>6060</v>
      </c>
      <c r="E305" s="197">
        <v>8500942030</v>
      </c>
      <c r="F305" s="198">
        <v>9182287446</v>
      </c>
      <c r="G305" s="198">
        <v>9492704044</v>
      </c>
      <c r="H305" s="195" t="s">
        <v>8277</v>
      </c>
      <c r="I305" s="195" t="s">
        <v>8278</v>
      </c>
      <c r="J305" s="195" t="s">
        <v>8279</v>
      </c>
      <c r="K305" s="195"/>
      <c r="L305" s="195"/>
      <c r="M305" s="195"/>
      <c r="N305" s="195"/>
      <c r="O305" s="195"/>
      <c r="P305" s="195"/>
      <c r="Q305" s="173" t="s">
        <v>6071</v>
      </c>
      <c r="R305" s="180"/>
    </row>
    <row r="306" spans="1:18">
      <c r="A306" s="196">
        <v>305</v>
      </c>
      <c r="B306" s="195" t="s">
        <v>8280</v>
      </c>
      <c r="C306" s="195" t="s">
        <v>8281</v>
      </c>
      <c r="D306" s="195" t="s">
        <v>6060</v>
      </c>
      <c r="E306" s="197">
        <v>9440248453</v>
      </c>
      <c r="F306" s="198">
        <v>7036708739</v>
      </c>
      <c r="G306" s="198">
        <v>9440696739</v>
      </c>
      <c r="H306" s="195" t="s">
        <v>8282</v>
      </c>
      <c r="I306" s="195" t="s">
        <v>8283</v>
      </c>
      <c r="J306" s="195" t="s">
        <v>5425</v>
      </c>
      <c r="K306" s="195" t="s">
        <v>4383</v>
      </c>
      <c r="L306" s="195"/>
      <c r="M306" s="195"/>
      <c r="N306" s="195"/>
      <c r="O306" s="195"/>
      <c r="P306" s="195"/>
      <c r="Q306" s="173" t="s">
        <v>6057</v>
      </c>
      <c r="R306" s="180"/>
    </row>
    <row r="307" spans="1:18">
      <c r="A307" s="196">
        <v>306</v>
      </c>
      <c r="B307" s="195" t="s">
        <v>8284</v>
      </c>
      <c r="C307" s="195" t="s">
        <v>8285</v>
      </c>
      <c r="D307" s="195" t="s">
        <v>6060</v>
      </c>
      <c r="E307" s="197">
        <v>7386408663</v>
      </c>
      <c r="F307" s="198">
        <v>7337063290</v>
      </c>
      <c r="G307" s="198">
        <v>9951323243</v>
      </c>
      <c r="H307" s="195" t="s">
        <v>8286</v>
      </c>
      <c r="I307" s="195"/>
      <c r="J307" s="195"/>
      <c r="K307" s="195"/>
      <c r="L307" s="195"/>
      <c r="M307" s="195"/>
      <c r="N307" s="195"/>
      <c r="O307" s="195"/>
      <c r="P307" s="195"/>
      <c r="Q307" s="173"/>
      <c r="R307" s="180"/>
    </row>
    <row r="308" spans="1:18">
      <c r="A308" s="196">
        <v>307</v>
      </c>
      <c r="B308" s="195" t="s">
        <v>8287</v>
      </c>
      <c r="C308" s="195" t="s">
        <v>8288</v>
      </c>
      <c r="D308" s="195" t="s">
        <v>6060</v>
      </c>
      <c r="E308" s="197">
        <v>9959406179</v>
      </c>
      <c r="F308" s="198">
        <v>9959406179</v>
      </c>
      <c r="G308" s="198">
        <v>9182595599</v>
      </c>
      <c r="H308" s="195" t="s">
        <v>8289</v>
      </c>
      <c r="I308" s="195"/>
      <c r="J308" s="195"/>
      <c r="K308" s="195"/>
      <c r="L308" s="195" t="s">
        <v>8290</v>
      </c>
      <c r="M308" s="195"/>
      <c r="N308" s="195" t="s">
        <v>8291</v>
      </c>
      <c r="O308" s="195" t="s">
        <v>4300</v>
      </c>
      <c r="P308" s="195"/>
      <c r="Q308" s="173"/>
      <c r="R308" s="173"/>
    </row>
    <row r="309" spans="1:18">
      <c r="A309" s="196">
        <v>308</v>
      </c>
      <c r="B309" s="195" t="s">
        <v>8292</v>
      </c>
      <c r="C309" s="195" t="s">
        <v>8293</v>
      </c>
      <c r="D309" s="195" t="s">
        <v>6060</v>
      </c>
      <c r="E309" s="197">
        <v>9014781443</v>
      </c>
      <c r="F309" s="198">
        <v>7995157656</v>
      </c>
      <c r="G309" s="198">
        <v>9700567456</v>
      </c>
      <c r="H309" s="195" t="s">
        <v>8294</v>
      </c>
      <c r="I309" s="195" t="s">
        <v>4557</v>
      </c>
      <c r="J309" s="195" t="s">
        <v>8295</v>
      </c>
      <c r="K309" s="195" t="s">
        <v>4383</v>
      </c>
      <c r="L309" s="195"/>
      <c r="M309" s="195"/>
      <c r="N309" s="195"/>
      <c r="O309" s="195"/>
      <c r="P309" s="195"/>
      <c r="Q309" s="173"/>
      <c r="R309" s="173" t="s">
        <v>7347</v>
      </c>
    </row>
    <row r="310" spans="1:18">
      <c r="A310" s="196">
        <v>309</v>
      </c>
      <c r="B310" s="195" t="s">
        <v>8296</v>
      </c>
      <c r="C310" s="195" t="s">
        <v>8297</v>
      </c>
      <c r="D310" s="195" t="s">
        <v>6060</v>
      </c>
      <c r="E310" s="197">
        <v>9581104786</v>
      </c>
      <c r="F310" s="195"/>
      <c r="G310" s="198">
        <v>9440263786</v>
      </c>
      <c r="H310" s="195" t="s">
        <v>8298</v>
      </c>
      <c r="I310" s="195"/>
      <c r="J310" s="195"/>
      <c r="K310" s="195"/>
      <c r="L310" s="195"/>
      <c r="M310" s="195"/>
      <c r="N310" s="195"/>
      <c r="O310" s="195"/>
      <c r="P310" s="195"/>
      <c r="Q310" s="173"/>
      <c r="R310" s="173" t="s">
        <v>7269</v>
      </c>
    </row>
    <row r="311" spans="1:18">
      <c r="A311" s="196">
        <v>310</v>
      </c>
      <c r="B311" s="195" t="s">
        <v>8299</v>
      </c>
      <c r="C311" s="195" t="s">
        <v>7866</v>
      </c>
      <c r="D311" s="195" t="s">
        <v>6060</v>
      </c>
      <c r="E311" s="197">
        <v>8919471018</v>
      </c>
      <c r="F311" s="198">
        <v>9848683951</v>
      </c>
      <c r="G311" s="198">
        <v>9848661739</v>
      </c>
      <c r="H311" s="195" t="s">
        <v>8300</v>
      </c>
      <c r="I311" s="195"/>
      <c r="J311" s="195" t="s">
        <v>3971</v>
      </c>
      <c r="K311" s="195"/>
      <c r="L311" s="195"/>
      <c r="M311" s="195"/>
      <c r="N311" s="195"/>
      <c r="O311" s="195"/>
      <c r="P311" s="195"/>
      <c r="Q311" s="173" t="s">
        <v>6071</v>
      </c>
      <c r="R311" s="180"/>
    </row>
    <row r="312" spans="1:18">
      <c r="A312" s="196">
        <v>311</v>
      </c>
      <c r="B312" s="195" t="s">
        <v>8301</v>
      </c>
      <c r="C312" s="195" t="s">
        <v>8302</v>
      </c>
      <c r="D312" s="195" t="s">
        <v>6060</v>
      </c>
      <c r="E312" s="197">
        <v>9966781702</v>
      </c>
      <c r="F312" s="195"/>
      <c r="G312" s="195"/>
      <c r="H312" s="195" t="s">
        <v>8303</v>
      </c>
      <c r="I312" s="195" t="s">
        <v>8204</v>
      </c>
      <c r="J312" s="195" t="s">
        <v>5425</v>
      </c>
      <c r="K312" s="195"/>
      <c r="L312" s="195"/>
      <c r="M312" s="195"/>
      <c r="N312" s="195"/>
      <c r="O312" s="195"/>
      <c r="P312" s="195"/>
      <c r="Q312" s="173" t="s">
        <v>6071</v>
      </c>
      <c r="R312" s="180"/>
    </row>
    <row r="313" spans="1:18">
      <c r="A313" s="196">
        <v>312</v>
      </c>
      <c r="B313" s="195" t="s">
        <v>8304</v>
      </c>
      <c r="C313" s="195" t="s">
        <v>8305</v>
      </c>
      <c r="D313" s="195" t="s">
        <v>6060</v>
      </c>
      <c r="E313" s="197">
        <v>8019253874</v>
      </c>
      <c r="F313" s="198">
        <v>9014526178</v>
      </c>
      <c r="G313" s="198">
        <v>9989127580</v>
      </c>
      <c r="H313" s="195" t="s">
        <v>8306</v>
      </c>
      <c r="I313" s="195"/>
      <c r="J313" s="195" t="s">
        <v>8307</v>
      </c>
      <c r="K313" s="195"/>
      <c r="L313" s="195"/>
      <c r="M313" s="195"/>
      <c r="N313" s="195"/>
      <c r="O313" s="195"/>
      <c r="P313" s="195"/>
      <c r="Q313" s="173" t="s">
        <v>6057</v>
      </c>
      <c r="R313" s="180"/>
    </row>
    <row r="314" spans="1:18">
      <c r="A314" s="196">
        <v>313</v>
      </c>
      <c r="B314" s="195" t="s">
        <v>8308</v>
      </c>
      <c r="C314" s="195" t="s">
        <v>8309</v>
      </c>
      <c r="D314" s="195" t="s">
        <v>6060</v>
      </c>
      <c r="E314" s="197">
        <v>9491298149</v>
      </c>
      <c r="F314" s="195"/>
      <c r="G314" s="198">
        <v>9441504149</v>
      </c>
      <c r="H314" s="195" t="s">
        <v>8310</v>
      </c>
      <c r="I314" s="195" t="s">
        <v>8204</v>
      </c>
      <c r="J314" s="195" t="s">
        <v>5425</v>
      </c>
      <c r="K314" s="195" t="s">
        <v>4383</v>
      </c>
      <c r="L314" s="195"/>
      <c r="M314" s="195"/>
      <c r="N314" s="195"/>
      <c r="O314" s="195"/>
      <c r="P314" s="195"/>
      <c r="Q314" s="173" t="s">
        <v>6057</v>
      </c>
      <c r="R314" s="180"/>
    </row>
    <row r="315" spans="1:18">
      <c r="A315" s="196">
        <v>314</v>
      </c>
      <c r="B315" s="195" t="s">
        <v>8311</v>
      </c>
      <c r="C315" s="195" t="s">
        <v>8312</v>
      </c>
      <c r="D315" s="195" t="s">
        <v>6060</v>
      </c>
      <c r="E315" s="197">
        <v>7995255998</v>
      </c>
      <c r="F315" s="195"/>
      <c r="G315" s="198">
        <v>7995255998</v>
      </c>
      <c r="H315" s="195" t="s">
        <v>8313</v>
      </c>
      <c r="I315" s="195"/>
      <c r="J315" s="195"/>
      <c r="K315" s="195"/>
      <c r="L315" s="195"/>
      <c r="M315" s="195"/>
      <c r="N315" s="195"/>
      <c r="O315" s="195"/>
      <c r="P315" s="195"/>
      <c r="Q315" s="173"/>
      <c r="R315" s="173" t="s">
        <v>7269</v>
      </c>
    </row>
    <row r="316" spans="1:18">
      <c r="A316" s="199">
        <v>315</v>
      </c>
      <c r="B316" s="200" t="s">
        <v>8314</v>
      </c>
      <c r="C316" s="200" t="s">
        <v>8315</v>
      </c>
      <c r="D316" s="200" t="s">
        <v>6060</v>
      </c>
      <c r="E316" s="201">
        <v>9959584142</v>
      </c>
      <c r="F316" s="200"/>
      <c r="G316" s="202">
        <v>9440248481</v>
      </c>
      <c r="H316" s="200" t="s">
        <v>8316</v>
      </c>
      <c r="I316" s="200"/>
      <c r="J316" s="200"/>
      <c r="K316" s="200"/>
      <c r="L316" s="200"/>
      <c r="M316" s="200"/>
      <c r="N316" s="200"/>
      <c r="O316" s="200"/>
      <c r="P316" s="200"/>
      <c r="Q316" s="173"/>
      <c r="R316" s="180"/>
    </row>
    <row r="317" spans="1:18">
      <c r="A317" s="168">
        <v>316</v>
      </c>
      <c r="B317" s="169" t="s">
        <v>8317</v>
      </c>
      <c r="C317" s="169" t="s">
        <v>8318</v>
      </c>
      <c r="D317" s="169" t="s">
        <v>6060</v>
      </c>
      <c r="E317" s="170">
        <v>7013636868</v>
      </c>
      <c r="F317" s="169"/>
      <c r="G317" s="171">
        <v>8500064899</v>
      </c>
      <c r="H317" s="169" t="s">
        <v>8319</v>
      </c>
      <c r="I317" s="203" t="s">
        <v>8204</v>
      </c>
      <c r="J317" s="203" t="s">
        <v>5425</v>
      </c>
      <c r="K317" s="169" t="s">
        <v>4383</v>
      </c>
      <c r="L317" s="169"/>
      <c r="M317" s="169"/>
      <c r="N317" s="169"/>
      <c r="O317" s="169"/>
      <c r="P317" s="169"/>
      <c r="Q317" s="173" t="s">
        <v>6057</v>
      </c>
      <c r="R317" s="180"/>
    </row>
    <row r="318" spans="1:18">
      <c r="A318" s="168">
        <v>317</v>
      </c>
      <c r="B318" s="169" t="s">
        <v>8320</v>
      </c>
      <c r="C318" s="169" t="s">
        <v>8321</v>
      </c>
      <c r="D318" s="169" t="s">
        <v>6060</v>
      </c>
      <c r="E318" s="170">
        <v>9493976266</v>
      </c>
      <c r="F318" s="171">
        <v>8309877536</v>
      </c>
      <c r="G318" s="171">
        <v>9440377085</v>
      </c>
      <c r="H318" s="169" t="s">
        <v>8322</v>
      </c>
      <c r="I318" s="204" t="s">
        <v>7260</v>
      </c>
      <c r="J318" s="204" t="s">
        <v>4658</v>
      </c>
      <c r="K318" s="169"/>
      <c r="L318" s="169"/>
      <c r="M318" s="169"/>
      <c r="N318" s="169"/>
      <c r="O318" s="169"/>
      <c r="P318" s="169"/>
      <c r="Q318" s="173" t="s">
        <v>6071</v>
      </c>
      <c r="R318" s="180"/>
    </row>
    <row r="319" spans="1:18">
      <c r="A319" s="168">
        <v>318</v>
      </c>
      <c r="B319" s="169" t="s">
        <v>8323</v>
      </c>
      <c r="C319" s="205" t="s">
        <v>8324</v>
      </c>
      <c r="D319" s="169" t="s">
        <v>6060</v>
      </c>
      <c r="E319" s="170">
        <v>8985983741</v>
      </c>
      <c r="F319" s="171">
        <v>9398608474</v>
      </c>
      <c r="G319" s="171">
        <v>9391275308</v>
      </c>
      <c r="H319" s="169" t="s">
        <v>8325</v>
      </c>
      <c r="I319" s="204" t="s">
        <v>8326</v>
      </c>
      <c r="J319" s="204"/>
      <c r="K319" s="169"/>
      <c r="L319" s="169"/>
      <c r="M319" s="169"/>
      <c r="N319" s="169"/>
      <c r="O319" s="169"/>
      <c r="P319" s="169"/>
      <c r="Q319" s="173"/>
      <c r="R319" s="180"/>
    </row>
    <row r="320" spans="1:18">
      <c r="A320" s="168">
        <v>319</v>
      </c>
      <c r="B320" s="169" t="s">
        <v>8327</v>
      </c>
      <c r="C320" s="169" t="s">
        <v>8328</v>
      </c>
      <c r="D320" s="169" t="s">
        <v>6060</v>
      </c>
      <c r="E320" s="170"/>
      <c r="F320" s="169"/>
      <c r="G320" s="169"/>
      <c r="H320" s="169"/>
      <c r="I320" s="204"/>
      <c r="J320" s="204"/>
      <c r="K320" s="169"/>
      <c r="L320" s="169"/>
      <c r="M320" s="169"/>
      <c r="N320" s="169"/>
      <c r="O320" s="169"/>
      <c r="P320" s="169"/>
      <c r="Q320" s="173"/>
      <c r="R320" s="180"/>
    </row>
    <row r="321" spans="1:18">
      <c r="A321" s="168">
        <v>320</v>
      </c>
      <c r="B321" s="169" t="s">
        <v>8329</v>
      </c>
      <c r="C321" s="169" t="s">
        <v>8330</v>
      </c>
      <c r="D321" s="169" t="s">
        <v>6060</v>
      </c>
      <c r="E321" s="170">
        <v>7382810413</v>
      </c>
      <c r="F321" s="171">
        <v>9493819830</v>
      </c>
      <c r="G321" s="171">
        <v>6301414899</v>
      </c>
      <c r="H321" s="169" t="s">
        <v>8331</v>
      </c>
      <c r="I321" s="204" t="s">
        <v>5488</v>
      </c>
      <c r="J321" s="204" t="s">
        <v>7923</v>
      </c>
      <c r="K321" s="169"/>
      <c r="L321" s="169"/>
      <c r="M321" s="169"/>
      <c r="N321" s="169"/>
      <c r="O321" s="169"/>
      <c r="P321" s="169"/>
      <c r="Q321" s="173" t="s">
        <v>6071</v>
      </c>
      <c r="R321" s="180"/>
    </row>
    <row r="322" spans="1:18">
      <c r="A322" s="168">
        <v>321</v>
      </c>
      <c r="B322" s="169" t="s">
        <v>8332</v>
      </c>
      <c r="C322" s="169" t="s">
        <v>8333</v>
      </c>
      <c r="D322" s="169" t="s">
        <v>6060</v>
      </c>
      <c r="E322" s="170">
        <v>8978169312</v>
      </c>
      <c r="F322" s="171">
        <v>9550128713</v>
      </c>
      <c r="G322" s="169"/>
      <c r="H322" s="169" t="s">
        <v>8334</v>
      </c>
      <c r="I322" s="204" t="s">
        <v>7373</v>
      </c>
      <c r="J322" s="204" t="s">
        <v>4044</v>
      </c>
      <c r="K322" s="169"/>
      <c r="L322" s="169"/>
      <c r="M322" s="169"/>
      <c r="N322" s="169"/>
      <c r="O322" s="169"/>
      <c r="P322" s="169"/>
      <c r="Q322" s="173" t="s">
        <v>6071</v>
      </c>
      <c r="R322" s="180"/>
    </row>
    <row r="323" spans="1:18">
      <c r="A323" s="168">
        <v>322</v>
      </c>
      <c r="B323" s="169" t="s">
        <v>8335</v>
      </c>
      <c r="C323" s="169" t="s">
        <v>8336</v>
      </c>
      <c r="D323" s="169" t="s">
        <v>6060</v>
      </c>
      <c r="E323" s="170">
        <v>9949948089</v>
      </c>
      <c r="F323" s="171">
        <v>9666265897</v>
      </c>
      <c r="G323" s="171">
        <v>9346828096</v>
      </c>
      <c r="H323" s="169" t="s">
        <v>8337</v>
      </c>
      <c r="I323" s="204" t="s">
        <v>8326</v>
      </c>
      <c r="J323" s="204"/>
      <c r="K323" s="169"/>
      <c r="L323" s="169"/>
      <c r="M323" s="169"/>
      <c r="N323" s="169"/>
      <c r="O323" s="169"/>
      <c r="P323" s="169"/>
      <c r="Q323" s="173"/>
      <c r="R323" s="173" t="s">
        <v>7269</v>
      </c>
    </row>
    <row r="324" spans="1:18">
      <c r="A324" s="168">
        <v>323</v>
      </c>
      <c r="B324" s="169" t="s">
        <v>8338</v>
      </c>
      <c r="C324" s="169" t="s">
        <v>8339</v>
      </c>
      <c r="D324" s="169" t="s">
        <v>6060</v>
      </c>
      <c r="E324" s="170">
        <v>7981241748</v>
      </c>
      <c r="F324" s="169"/>
      <c r="G324" s="171">
        <v>9100807069</v>
      </c>
      <c r="H324" s="169" t="s">
        <v>8340</v>
      </c>
      <c r="I324" s="204" t="s">
        <v>8204</v>
      </c>
      <c r="J324" s="204" t="s">
        <v>5425</v>
      </c>
      <c r="K324" s="169"/>
      <c r="L324" s="169"/>
      <c r="M324" s="169"/>
      <c r="N324" s="169"/>
      <c r="O324" s="169"/>
      <c r="P324" s="169"/>
      <c r="Q324" s="173" t="s">
        <v>6071</v>
      </c>
      <c r="R324" s="180"/>
    </row>
    <row r="325" spans="1:18">
      <c r="A325" s="168">
        <v>324</v>
      </c>
      <c r="B325" s="169" t="s">
        <v>8341</v>
      </c>
      <c r="C325" s="169" t="s">
        <v>8342</v>
      </c>
      <c r="D325" s="169" t="s">
        <v>6060</v>
      </c>
      <c r="E325" s="170">
        <v>9550128713</v>
      </c>
      <c r="F325" s="171">
        <v>9949788713</v>
      </c>
      <c r="G325" s="171">
        <v>9908378334</v>
      </c>
      <c r="H325" s="169" t="s">
        <v>8343</v>
      </c>
      <c r="I325" s="204" t="s">
        <v>8326</v>
      </c>
      <c r="J325" s="204"/>
      <c r="K325" s="169"/>
      <c r="L325" s="169"/>
      <c r="M325" s="169"/>
      <c r="N325" s="169"/>
      <c r="O325" s="169"/>
      <c r="P325" s="169"/>
      <c r="Q325" s="173"/>
      <c r="R325" s="180"/>
    </row>
    <row r="326" spans="1:18">
      <c r="A326" s="168">
        <v>325</v>
      </c>
      <c r="B326" s="169" t="s">
        <v>8344</v>
      </c>
      <c r="C326" s="169" t="s">
        <v>8345</v>
      </c>
      <c r="D326" s="169" t="s">
        <v>8346</v>
      </c>
      <c r="E326" s="170">
        <v>9703262977</v>
      </c>
      <c r="F326" s="171">
        <v>9618586051</v>
      </c>
      <c r="G326" s="171">
        <v>9705250123</v>
      </c>
      <c r="H326" s="169" t="s">
        <v>8347</v>
      </c>
      <c r="I326" s="204" t="s">
        <v>8204</v>
      </c>
      <c r="J326" s="204" t="s">
        <v>5425</v>
      </c>
      <c r="K326" s="169"/>
      <c r="L326" s="169"/>
      <c r="M326" s="169"/>
      <c r="N326" s="169"/>
      <c r="O326" s="169"/>
      <c r="P326" s="169"/>
      <c r="Q326" s="173" t="s">
        <v>6057</v>
      </c>
      <c r="R326" s="180"/>
    </row>
    <row r="327" spans="1:18">
      <c r="A327" s="168">
        <v>326</v>
      </c>
      <c r="B327" s="169" t="s">
        <v>8348</v>
      </c>
      <c r="C327" s="169" t="s">
        <v>8349</v>
      </c>
      <c r="D327" s="169" t="s">
        <v>8346</v>
      </c>
      <c r="E327" s="170">
        <v>9666265078</v>
      </c>
      <c r="F327" s="171">
        <v>8247421162</v>
      </c>
      <c r="G327" s="171">
        <v>9177048707</v>
      </c>
      <c r="H327" s="169" t="s">
        <v>8350</v>
      </c>
      <c r="I327" s="204" t="s">
        <v>8204</v>
      </c>
      <c r="J327" s="204" t="s">
        <v>5425</v>
      </c>
      <c r="K327" s="169"/>
      <c r="L327" s="169"/>
      <c r="M327" s="169"/>
      <c r="N327" s="169"/>
      <c r="O327" s="169"/>
      <c r="P327" s="169"/>
      <c r="Q327" s="173" t="s">
        <v>6057</v>
      </c>
      <c r="R327" s="180"/>
    </row>
    <row r="328" spans="1:18">
      <c r="A328" s="168">
        <v>327</v>
      </c>
      <c r="B328" s="169" t="s">
        <v>8351</v>
      </c>
      <c r="C328" s="169" t="s">
        <v>8352</v>
      </c>
      <c r="D328" s="169" t="s">
        <v>8346</v>
      </c>
      <c r="E328" s="170">
        <v>9182381645</v>
      </c>
      <c r="F328" s="171">
        <v>7799033916</v>
      </c>
      <c r="G328" s="171">
        <v>9100462536</v>
      </c>
      <c r="H328" s="169" t="s">
        <v>8353</v>
      </c>
      <c r="I328" s="204" t="s">
        <v>8354</v>
      </c>
      <c r="J328" s="204" t="s">
        <v>8019</v>
      </c>
      <c r="K328" s="169"/>
      <c r="L328" s="169"/>
      <c r="M328" s="169"/>
      <c r="N328" s="169"/>
      <c r="O328" s="169"/>
      <c r="P328" s="169"/>
      <c r="Q328" s="173" t="s">
        <v>6071</v>
      </c>
      <c r="R328" s="180"/>
    </row>
    <row r="329" spans="1:18">
      <c r="A329" s="168">
        <v>328</v>
      </c>
      <c r="B329" s="169" t="s">
        <v>8355</v>
      </c>
      <c r="C329" s="169" t="s">
        <v>8356</v>
      </c>
      <c r="D329" s="169" t="s">
        <v>8346</v>
      </c>
      <c r="E329" s="170">
        <v>8328678771</v>
      </c>
      <c r="F329" s="171">
        <v>8897043744</v>
      </c>
      <c r="G329" s="171">
        <v>9398248625</v>
      </c>
      <c r="H329" s="169" t="s">
        <v>8357</v>
      </c>
      <c r="I329" s="204" t="s">
        <v>8204</v>
      </c>
      <c r="J329" s="204" t="s">
        <v>5425</v>
      </c>
      <c r="K329" s="169" t="s">
        <v>4383</v>
      </c>
      <c r="L329" s="169"/>
      <c r="M329" s="169"/>
      <c r="N329" s="169"/>
      <c r="O329" s="169"/>
      <c r="P329" s="169"/>
      <c r="Q329" s="173"/>
      <c r="R329" s="180"/>
    </row>
    <row r="330" spans="1:18">
      <c r="A330" s="168">
        <v>329</v>
      </c>
      <c r="B330" s="169" t="s">
        <v>8358</v>
      </c>
      <c r="C330" s="169" t="s">
        <v>8359</v>
      </c>
      <c r="D330" s="169" t="s">
        <v>8346</v>
      </c>
      <c r="E330" s="170">
        <v>9849742300</v>
      </c>
      <c r="F330" s="171">
        <v>9347633120</v>
      </c>
      <c r="G330" s="171">
        <v>8919946051</v>
      </c>
      <c r="H330" s="169" t="s">
        <v>8360</v>
      </c>
      <c r="I330" s="204"/>
      <c r="J330" s="204"/>
      <c r="K330" s="169"/>
      <c r="L330" s="169"/>
      <c r="M330" s="169"/>
      <c r="N330" s="169"/>
      <c r="O330" s="169"/>
      <c r="P330" s="169"/>
      <c r="Q330" s="173"/>
      <c r="R330" s="180"/>
    </row>
    <row r="331" spans="1:18">
      <c r="A331" s="168">
        <v>330</v>
      </c>
      <c r="B331" s="169" t="s">
        <v>8361</v>
      </c>
      <c r="C331" s="169" t="s">
        <v>8362</v>
      </c>
      <c r="D331" s="169" t="s">
        <v>8346</v>
      </c>
      <c r="E331" s="170">
        <v>9100115799</v>
      </c>
      <c r="F331" s="171">
        <v>9100115797</v>
      </c>
      <c r="G331" s="171">
        <v>7893792020</v>
      </c>
      <c r="H331" s="169" t="s">
        <v>8363</v>
      </c>
      <c r="I331" s="204" t="s">
        <v>7052</v>
      </c>
      <c r="J331" s="204" t="s">
        <v>4658</v>
      </c>
      <c r="K331" s="169"/>
      <c r="L331" s="169"/>
      <c r="M331" s="169"/>
      <c r="N331" s="169"/>
      <c r="O331" s="169"/>
      <c r="P331" s="169"/>
      <c r="Q331" s="173" t="s">
        <v>6071</v>
      </c>
      <c r="R331" s="180"/>
    </row>
    <row r="332" spans="1:18">
      <c r="A332" s="168">
        <v>331</v>
      </c>
      <c r="B332" s="169" t="s">
        <v>8364</v>
      </c>
      <c r="C332" s="169" t="s">
        <v>8365</v>
      </c>
      <c r="D332" s="169" t="s">
        <v>8346</v>
      </c>
      <c r="E332" s="170">
        <v>7995763362</v>
      </c>
      <c r="F332" s="171">
        <v>8639737479</v>
      </c>
      <c r="G332" s="171">
        <v>9989697774</v>
      </c>
      <c r="H332" s="169" t="s">
        <v>8366</v>
      </c>
      <c r="I332" s="204" t="s">
        <v>8204</v>
      </c>
      <c r="J332" s="204" t="s">
        <v>5425</v>
      </c>
      <c r="K332" s="169" t="s">
        <v>4383</v>
      </c>
      <c r="L332" s="169"/>
      <c r="M332" s="169"/>
      <c r="N332" s="169"/>
      <c r="O332" s="169"/>
      <c r="P332" s="169"/>
      <c r="Q332" s="173" t="s">
        <v>6057</v>
      </c>
      <c r="R332" s="180"/>
    </row>
    <row r="333" spans="1:18">
      <c r="A333" s="168">
        <v>332</v>
      </c>
      <c r="B333" s="169" t="s">
        <v>8367</v>
      </c>
      <c r="C333" s="169" t="s">
        <v>8368</v>
      </c>
      <c r="D333" s="169" t="s">
        <v>8346</v>
      </c>
      <c r="E333" s="170">
        <v>9959732954</v>
      </c>
      <c r="F333" s="171">
        <v>6302917915</v>
      </c>
      <c r="G333" s="171">
        <v>9866776166</v>
      </c>
      <c r="H333" s="169" t="s">
        <v>8369</v>
      </c>
      <c r="I333" s="204"/>
      <c r="J333" s="204"/>
      <c r="K333" s="169"/>
      <c r="L333" s="169"/>
      <c r="M333" s="169"/>
      <c r="N333" s="169"/>
      <c r="O333" s="169"/>
      <c r="P333" s="169"/>
      <c r="Q333" s="173"/>
      <c r="R333" s="180"/>
    </row>
    <row r="334" spans="1:18">
      <c r="A334" s="168">
        <v>333</v>
      </c>
      <c r="B334" s="169" t="s">
        <v>8370</v>
      </c>
      <c r="C334" s="169" t="s">
        <v>8371</v>
      </c>
      <c r="D334" s="169" t="s">
        <v>8346</v>
      </c>
      <c r="E334" s="170">
        <v>7569444554</v>
      </c>
      <c r="F334" s="171">
        <v>8555828804</v>
      </c>
      <c r="G334" s="171">
        <v>9866832507</v>
      </c>
      <c r="H334" s="169" t="s">
        <v>8372</v>
      </c>
      <c r="I334" s="204" t="s">
        <v>8066</v>
      </c>
      <c r="J334" s="204" t="s">
        <v>2802</v>
      </c>
      <c r="K334" s="169"/>
      <c r="L334" s="169"/>
      <c r="M334" s="169"/>
      <c r="N334" s="169"/>
      <c r="O334" s="169"/>
      <c r="P334" s="169"/>
      <c r="Q334" s="173" t="s">
        <v>6071</v>
      </c>
      <c r="R334" s="180"/>
    </row>
    <row r="335" spans="1:18">
      <c r="A335" s="168">
        <v>334</v>
      </c>
      <c r="B335" s="169" t="s">
        <v>8373</v>
      </c>
      <c r="C335" s="169" t="s">
        <v>8374</v>
      </c>
      <c r="D335" s="169" t="s">
        <v>8346</v>
      </c>
      <c r="E335" s="170"/>
      <c r="F335" s="169"/>
      <c r="G335" s="169"/>
      <c r="H335" s="169"/>
      <c r="I335" s="204"/>
      <c r="J335" s="204"/>
      <c r="K335" s="169"/>
      <c r="L335" s="169"/>
      <c r="M335" s="169"/>
      <c r="N335" s="169"/>
      <c r="O335" s="169"/>
      <c r="P335" s="169"/>
      <c r="Q335" s="173"/>
      <c r="R335" s="180"/>
    </row>
    <row r="336" spans="1:18">
      <c r="A336" s="168">
        <v>335</v>
      </c>
      <c r="B336" s="169" t="s">
        <v>8375</v>
      </c>
      <c r="C336" s="169" t="s">
        <v>8376</v>
      </c>
      <c r="D336" s="169" t="s">
        <v>8346</v>
      </c>
      <c r="E336" s="170">
        <v>9491258395</v>
      </c>
      <c r="F336" s="169"/>
      <c r="G336" s="171">
        <v>9849977748</v>
      </c>
      <c r="H336" s="169" t="s">
        <v>8377</v>
      </c>
      <c r="I336" s="204" t="s">
        <v>8378</v>
      </c>
      <c r="J336" s="204"/>
      <c r="K336" s="169"/>
      <c r="L336" s="169"/>
      <c r="M336" s="169"/>
      <c r="N336" s="169"/>
      <c r="O336" s="169"/>
      <c r="P336" s="169"/>
      <c r="Q336" s="173" t="s">
        <v>7582</v>
      </c>
      <c r="R336" s="180"/>
    </row>
    <row r="337" spans="1:18">
      <c r="A337" s="168">
        <v>336</v>
      </c>
      <c r="B337" s="169" t="s">
        <v>8379</v>
      </c>
      <c r="C337" s="169" t="s">
        <v>8380</v>
      </c>
      <c r="D337" s="169" t="s">
        <v>8346</v>
      </c>
      <c r="E337" s="170">
        <v>7416222563</v>
      </c>
      <c r="F337" s="169"/>
      <c r="G337" s="171">
        <v>9032739901</v>
      </c>
      <c r="H337" s="169" t="s">
        <v>8381</v>
      </c>
      <c r="I337" s="204"/>
      <c r="J337" s="204" t="s">
        <v>4658</v>
      </c>
      <c r="K337" s="169"/>
      <c r="L337" s="169"/>
      <c r="M337" s="169"/>
      <c r="N337" s="169"/>
      <c r="O337" s="169"/>
      <c r="P337" s="169"/>
      <c r="Q337" s="173" t="s">
        <v>6057</v>
      </c>
      <c r="R337" s="180"/>
    </row>
    <row r="338" spans="1:18">
      <c r="A338" s="168">
        <v>337</v>
      </c>
      <c r="B338" s="169" t="s">
        <v>8382</v>
      </c>
      <c r="C338" s="169" t="s">
        <v>8383</v>
      </c>
      <c r="D338" s="169"/>
      <c r="E338" s="170"/>
      <c r="F338" s="169"/>
      <c r="G338" s="169"/>
      <c r="H338" s="169"/>
      <c r="I338" s="204"/>
      <c r="J338" s="204"/>
      <c r="K338" s="169"/>
      <c r="L338" s="169"/>
      <c r="M338" s="169"/>
      <c r="N338" s="169"/>
      <c r="O338" s="169"/>
      <c r="P338" s="169"/>
      <c r="Q338" s="173"/>
      <c r="R338" s="180"/>
    </row>
    <row r="339" spans="1:18">
      <c r="A339" s="168">
        <v>338</v>
      </c>
      <c r="B339" s="169" t="s">
        <v>8384</v>
      </c>
      <c r="C339" s="169" t="s">
        <v>8385</v>
      </c>
      <c r="D339" s="169" t="s">
        <v>8346</v>
      </c>
      <c r="E339" s="170">
        <v>9398541427</v>
      </c>
      <c r="F339" s="171">
        <v>9505261972</v>
      </c>
      <c r="G339" s="171">
        <v>9912781834</v>
      </c>
      <c r="H339" s="169" t="s">
        <v>8386</v>
      </c>
      <c r="I339" s="204" t="s">
        <v>8387</v>
      </c>
      <c r="J339" s="204"/>
      <c r="K339" s="169"/>
      <c r="L339" s="169"/>
      <c r="M339" s="169"/>
      <c r="N339" s="169"/>
      <c r="O339" s="169"/>
      <c r="P339" s="169"/>
      <c r="Q339" s="173"/>
      <c r="R339" s="173" t="s">
        <v>7269</v>
      </c>
    </row>
    <row r="340" spans="1:18">
      <c r="A340" s="168">
        <v>339</v>
      </c>
      <c r="B340" s="169" t="s">
        <v>8388</v>
      </c>
      <c r="C340" s="169" t="s">
        <v>8389</v>
      </c>
      <c r="D340" s="169" t="s">
        <v>8346</v>
      </c>
      <c r="E340" s="170">
        <v>7702494076</v>
      </c>
      <c r="F340" s="171">
        <v>6302450674</v>
      </c>
      <c r="G340" s="171">
        <v>9885685971</v>
      </c>
      <c r="H340" s="169" t="s">
        <v>8390</v>
      </c>
      <c r="I340" s="204" t="s">
        <v>8066</v>
      </c>
      <c r="J340" s="204" t="s">
        <v>5425</v>
      </c>
      <c r="K340" s="169"/>
      <c r="L340" s="169"/>
      <c r="M340" s="169"/>
      <c r="N340" s="169"/>
      <c r="O340" s="169"/>
      <c r="P340" s="169"/>
      <c r="Q340" s="173" t="s">
        <v>6071</v>
      </c>
      <c r="R340" s="180"/>
    </row>
    <row r="341" spans="1:18">
      <c r="A341" s="168">
        <v>340</v>
      </c>
      <c r="B341" s="169" t="s">
        <v>8391</v>
      </c>
      <c r="C341" s="169" t="s">
        <v>8392</v>
      </c>
      <c r="D341" s="169" t="s">
        <v>8346</v>
      </c>
      <c r="E341" s="170">
        <v>8501983124</v>
      </c>
      <c r="F341" s="169"/>
      <c r="G341" s="171">
        <v>9553831195</v>
      </c>
      <c r="H341" s="169" t="s">
        <v>8393</v>
      </c>
      <c r="I341" s="204" t="s">
        <v>8394</v>
      </c>
      <c r="J341" s="204" t="s">
        <v>5425</v>
      </c>
      <c r="K341" s="169"/>
      <c r="L341" s="169"/>
      <c r="M341" s="169"/>
      <c r="N341" s="169"/>
      <c r="O341" s="169"/>
      <c r="P341" s="169"/>
      <c r="Q341" s="173"/>
      <c r="R341" s="180"/>
    </row>
    <row r="342" spans="1:18">
      <c r="A342" s="168">
        <v>341</v>
      </c>
      <c r="B342" s="169" t="s">
        <v>8395</v>
      </c>
      <c r="C342" s="169" t="s">
        <v>8396</v>
      </c>
      <c r="D342" s="169" t="s">
        <v>8346</v>
      </c>
      <c r="E342" s="170">
        <v>7901546776</v>
      </c>
      <c r="F342" s="171">
        <v>7288056124</v>
      </c>
      <c r="G342" s="171">
        <v>9705661859</v>
      </c>
      <c r="H342" s="169" t="s">
        <v>8397</v>
      </c>
      <c r="I342" s="204" t="s">
        <v>7373</v>
      </c>
      <c r="J342" s="204" t="s">
        <v>4044</v>
      </c>
      <c r="K342" s="169"/>
      <c r="L342" s="169"/>
      <c r="M342" s="169"/>
      <c r="N342" s="169"/>
      <c r="O342" s="169"/>
      <c r="P342" s="169"/>
      <c r="Q342" s="173" t="s">
        <v>6071</v>
      </c>
      <c r="R342" s="180"/>
    </row>
    <row r="343" spans="1:18">
      <c r="A343" s="168">
        <v>342</v>
      </c>
      <c r="B343" s="169" t="s">
        <v>8398</v>
      </c>
      <c r="C343" s="169" t="s">
        <v>8399</v>
      </c>
      <c r="D343" s="169" t="s">
        <v>8346</v>
      </c>
      <c r="E343" s="170">
        <v>9642813205</v>
      </c>
      <c r="F343" s="169"/>
      <c r="G343" s="171">
        <v>9642830415</v>
      </c>
      <c r="H343" s="169" t="s">
        <v>8400</v>
      </c>
      <c r="I343" s="204"/>
      <c r="J343" s="204" t="s">
        <v>2802</v>
      </c>
      <c r="K343" s="169"/>
      <c r="L343" s="169"/>
      <c r="M343" s="169"/>
      <c r="N343" s="169"/>
      <c r="O343" s="169"/>
      <c r="P343" s="169"/>
      <c r="Q343" s="173" t="s">
        <v>6057</v>
      </c>
      <c r="R343" s="180"/>
    </row>
    <row r="344" spans="1:18">
      <c r="A344" s="168">
        <v>343</v>
      </c>
      <c r="B344" s="169" t="s">
        <v>8401</v>
      </c>
      <c r="C344" s="169" t="s">
        <v>8402</v>
      </c>
      <c r="D344" s="169" t="s">
        <v>8346</v>
      </c>
      <c r="E344" s="170">
        <v>9182555273</v>
      </c>
      <c r="F344" s="171">
        <v>9247171326</v>
      </c>
      <c r="G344" s="171">
        <v>9247171326</v>
      </c>
      <c r="H344" s="169" t="s">
        <v>8403</v>
      </c>
      <c r="I344" s="204" t="s">
        <v>7373</v>
      </c>
      <c r="J344" s="204" t="s">
        <v>4044</v>
      </c>
      <c r="K344" s="169"/>
      <c r="L344" s="169"/>
      <c r="M344" s="169"/>
      <c r="N344" s="169"/>
      <c r="O344" s="169"/>
      <c r="P344" s="169"/>
      <c r="Q344" s="173" t="s">
        <v>6071</v>
      </c>
      <c r="R344" s="180"/>
    </row>
    <row r="345" spans="1:18">
      <c r="A345" s="168">
        <v>344</v>
      </c>
      <c r="B345" s="169" t="s">
        <v>8404</v>
      </c>
      <c r="C345" s="169" t="s">
        <v>8405</v>
      </c>
      <c r="D345" s="169" t="s">
        <v>8346</v>
      </c>
      <c r="E345" s="170">
        <v>9652866221</v>
      </c>
      <c r="F345" s="169"/>
      <c r="G345" s="171">
        <v>6301306038</v>
      </c>
      <c r="H345" s="169" t="s">
        <v>8406</v>
      </c>
      <c r="I345" s="204" t="s">
        <v>8204</v>
      </c>
      <c r="J345" s="204" t="s">
        <v>5425</v>
      </c>
      <c r="K345" s="169"/>
      <c r="L345" s="169"/>
      <c r="M345" s="169"/>
      <c r="N345" s="169"/>
      <c r="O345" s="169"/>
      <c r="P345" s="169"/>
      <c r="Q345" s="173" t="s">
        <v>6057</v>
      </c>
      <c r="R345" s="180"/>
    </row>
    <row r="346" spans="1:18">
      <c r="A346" s="168">
        <v>345</v>
      </c>
      <c r="B346" s="169" t="s">
        <v>8407</v>
      </c>
      <c r="C346" s="169" t="s">
        <v>8408</v>
      </c>
      <c r="D346" s="169" t="s">
        <v>8346</v>
      </c>
      <c r="E346" s="170">
        <v>9866598341</v>
      </c>
      <c r="F346" s="171">
        <v>9502101333</v>
      </c>
      <c r="G346" s="171">
        <v>9866259341</v>
      </c>
      <c r="H346" s="169" t="s">
        <v>8409</v>
      </c>
      <c r="I346" s="204" t="s">
        <v>7373</v>
      </c>
      <c r="J346" s="204" t="s">
        <v>4044</v>
      </c>
      <c r="K346" s="169"/>
      <c r="L346" s="169"/>
      <c r="M346" s="169"/>
      <c r="N346" s="169"/>
      <c r="O346" s="169"/>
      <c r="P346" s="169"/>
      <c r="Q346" s="173" t="s">
        <v>8410</v>
      </c>
      <c r="R346" s="180"/>
    </row>
    <row r="347" spans="1:18">
      <c r="A347" s="168">
        <v>346</v>
      </c>
      <c r="B347" s="169" t="s">
        <v>8411</v>
      </c>
      <c r="C347" s="169" t="s">
        <v>8412</v>
      </c>
      <c r="D347" s="169" t="s">
        <v>8413</v>
      </c>
      <c r="E347" s="170">
        <v>9100234114</v>
      </c>
      <c r="F347" s="169"/>
      <c r="G347" s="171">
        <v>9700339339</v>
      </c>
      <c r="H347" s="169" t="s">
        <v>8414</v>
      </c>
      <c r="I347" s="204" t="s">
        <v>8387</v>
      </c>
      <c r="J347" s="204"/>
      <c r="K347" s="169"/>
      <c r="L347" s="169"/>
      <c r="M347" s="169"/>
      <c r="N347" s="169"/>
      <c r="O347" s="169"/>
      <c r="P347" s="169"/>
      <c r="Q347" s="173"/>
      <c r="R347" s="180"/>
    </row>
    <row r="348" spans="1:18">
      <c r="A348" s="168">
        <v>347</v>
      </c>
      <c r="B348" s="169" t="s">
        <v>8415</v>
      </c>
      <c r="C348" s="169" t="s">
        <v>8416</v>
      </c>
      <c r="D348" s="169"/>
      <c r="E348" s="170">
        <v>9959605608</v>
      </c>
      <c r="F348" s="169"/>
      <c r="G348" s="171">
        <v>9959605608</v>
      </c>
      <c r="H348" s="169" t="s">
        <v>8417</v>
      </c>
      <c r="I348" s="204" t="s">
        <v>8394</v>
      </c>
      <c r="J348" s="204" t="s">
        <v>5425</v>
      </c>
      <c r="K348" s="169"/>
      <c r="L348" s="169"/>
      <c r="M348" s="169"/>
      <c r="N348" s="169"/>
      <c r="O348" s="169"/>
      <c r="P348" s="169"/>
      <c r="Q348" s="173" t="s">
        <v>8418</v>
      </c>
      <c r="R348" s="180"/>
    </row>
    <row r="349" spans="1:18">
      <c r="A349" s="168">
        <v>348</v>
      </c>
      <c r="B349" s="169" t="s">
        <v>8419</v>
      </c>
      <c r="C349" s="169" t="s">
        <v>8420</v>
      </c>
      <c r="D349" s="169" t="s">
        <v>8346</v>
      </c>
      <c r="E349" s="170">
        <v>8977101198</v>
      </c>
      <c r="F349" s="171">
        <v>9490114348</v>
      </c>
      <c r="G349" s="171">
        <v>9701774414</v>
      </c>
      <c r="H349" s="169" t="s">
        <v>8421</v>
      </c>
      <c r="I349" s="204" t="s">
        <v>8422</v>
      </c>
      <c r="J349" s="204" t="s">
        <v>5425</v>
      </c>
      <c r="K349" s="169"/>
      <c r="L349" s="169"/>
      <c r="M349" s="169"/>
      <c r="N349" s="169"/>
      <c r="O349" s="169"/>
      <c r="P349" s="169"/>
      <c r="Q349" s="173" t="s">
        <v>6057</v>
      </c>
      <c r="R349" s="180"/>
    </row>
    <row r="350" spans="1:18">
      <c r="A350" s="168">
        <v>349</v>
      </c>
      <c r="B350" s="169" t="s">
        <v>8423</v>
      </c>
      <c r="C350" s="169" t="s">
        <v>8424</v>
      </c>
      <c r="D350" s="169" t="s">
        <v>8346</v>
      </c>
      <c r="E350" s="170">
        <v>7337473590</v>
      </c>
      <c r="F350" s="171">
        <v>9182368100</v>
      </c>
      <c r="G350" s="171">
        <v>9948453439</v>
      </c>
      <c r="H350" s="169" t="s">
        <v>8425</v>
      </c>
      <c r="I350" s="204" t="s">
        <v>8422</v>
      </c>
      <c r="J350" s="204" t="s">
        <v>5425</v>
      </c>
      <c r="K350" s="169"/>
      <c r="L350" s="169"/>
      <c r="M350" s="169"/>
      <c r="N350" s="169"/>
      <c r="O350" s="169"/>
      <c r="P350" s="169"/>
      <c r="Q350" s="173" t="s">
        <v>6057</v>
      </c>
      <c r="R350" s="180"/>
    </row>
    <row r="351" spans="1:18">
      <c r="A351" s="168">
        <v>350</v>
      </c>
      <c r="B351" s="169" t="s">
        <v>8426</v>
      </c>
      <c r="C351" s="169" t="s">
        <v>8427</v>
      </c>
      <c r="D351" s="169" t="s">
        <v>8346</v>
      </c>
      <c r="E351" s="170">
        <v>8333941587</v>
      </c>
      <c r="F351" s="171">
        <v>8555081063</v>
      </c>
      <c r="G351" s="171">
        <v>9441051587</v>
      </c>
      <c r="H351" s="169" t="s">
        <v>8428</v>
      </c>
      <c r="I351" s="204" t="s">
        <v>8429</v>
      </c>
      <c r="J351" s="204" t="s">
        <v>2802</v>
      </c>
      <c r="K351" s="169"/>
      <c r="L351" s="169"/>
      <c r="M351" s="169"/>
      <c r="N351" s="169"/>
      <c r="O351" s="169"/>
      <c r="P351" s="169"/>
      <c r="Q351" s="173" t="s">
        <v>6071</v>
      </c>
      <c r="R351" s="180"/>
    </row>
    <row r="352" spans="1:18">
      <c r="A352" s="168">
        <v>351</v>
      </c>
      <c r="B352" s="169" t="s">
        <v>8430</v>
      </c>
      <c r="C352" s="169" t="s">
        <v>8431</v>
      </c>
      <c r="D352" s="169" t="s">
        <v>8346</v>
      </c>
      <c r="E352" s="170">
        <v>7032175482</v>
      </c>
      <c r="F352" s="169"/>
      <c r="G352" s="171">
        <v>7382549657</v>
      </c>
      <c r="H352" s="169" t="s">
        <v>8432</v>
      </c>
      <c r="I352" s="204" t="s">
        <v>8378</v>
      </c>
      <c r="J352" s="204"/>
      <c r="K352" s="169"/>
      <c r="L352" s="169"/>
      <c r="M352" s="169"/>
      <c r="N352" s="169"/>
      <c r="O352" s="169"/>
      <c r="P352" s="169"/>
      <c r="Q352" s="173"/>
      <c r="R352" s="180"/>
    </row>
    <row r="353" spans="1:18">
      <c r="A353" s="168">
        <v>352</v>
      </c>
      <c r="B353" s="169" t="s">
        <v>8433</v>
      </c>
      <c r="C353" s="169" t="s">
        <v>8434</v>
      </c>
      <c r="D353" s="169" t="s">
        <v>8346</v>
      </c>
      <c r="E353" s="170">
        <v>8106236851</v>
      </c>
      <c r="F353" s="171">
        <v>6303148629</v>
      </c>
      <c r="G353" s="171">
        <v>9440864270</v>
      </c>
      <c r="H353" s="169" t="s">
        <v>8435</v>
      </c>
      <c r="I353" s="204" t="s">
        <v>8204</v>
      </c>
      <c r="J353" s="204" t="s">
        <v>5425</v>
      </c>
      <c r="K353" s="169" t="s">
        <v>4383</v>
      </c>
      <c r="L353" s="169"/>
      <c r="M353" s="169"/>
      <c r="N353" s="169"/>
      <c r="O353" s="169"/>
      <c r="P353" s="169"/>
      <c r="Q353" s="173" t="s">
        <v>6057</v>
      </c>
      <c r="R353" s="180"/>
    </row>
    <row r="354" spans="1:18">
      <c r="A354" s="168">
        <v>353</v>
      </c>
      <c r="B354" s="169" t="s">
        <v>8436</v>
      </c>
      <c r="C354" s="169" t="s">
        <v>8437</v>
      </c>
      <c r="D354" s="169" t="s">
        <v>6115</v>
      </c>
      <c r="E354" s="170">
        <v>9160504085</v>
      </c>
      <c r="F354" s="171">
        <v>8500442605</v>
      </c>
      <c r="G354" s="171">
        <v>8332895857</v>
      </c>
      <c r="H354" s="169" t="s">
        <v>8438</v>
      </c>
      <c r="I354" s="204" t="s">
        <v>8204</v>
      </c>
      <c r="J354" s="204" t="s">
        <v>8439</v>
      </c>
      <c r="K354" s="169" t="s">
        <v>8440</v>
      </c>
      <c r="L354" s="169"/>
      <c r="M354" s="169"/>
      <c r="N354" s="169"/>
      <c r="O354" s="169"/>
      <c r="P354" s="169"/>
      <c r="Q354" s="173"/>
      <c r="R354" s="180"/>
    </row>
    <row r="355" spans="1:18">
      <c r="A355" s="168">
        <v>354</v>
      </c>
      <c r="B355" s="169" t="s">
        <v>8441</v>
      </c>
      <c r="C355" s="169" t="s">
        <v>8442</v>
      </c>
      <c r="D355" s="169" t="s">
        <v>8346</v>
      </c>
      <c r="E355" s="170">
        <v>9912324400</v>
      </c>
      <c r="F355" s="169"/>
      <c r="G355" s="171">
        <v>9290875028</v>
      </c>
      <c r="H355" s="169" t="s">
        <v>8443</v>
      </c>
      <c r="I355" s="204"/>
      <c r="J355" s="204" t="s">
        <v>5425</v>
      </c>
      <c r="K355" s="169" t="s">
        <v>4383</v>
      </c>
      <c r="L355" s="169"/>
      <c r="M355" s="169"/>
      <c r="N355" s="169"/>
      <c r="O355" s="169"/>
      <c r="P355" s="169"/>
      <c r="Q355" s="173" t="s">
        <v>6071</v>
      </c>
      <c r="R355" s="180"/>
    </row>
    <row r="356" spans="1:18">
      <c r="A356" s="168">
        <v>355</v>
      </c>
      <c r="B356" s="169" t="s">
        <v>8444</v>
      </c>
      <c r="C356" s="169" t="s">
        <v>8445</v>
      </c>
      <c r="D356" s="169" t="s">
        <v>8346</v>
      </c>
      <c r="E356" s="170">
        <v>9908643766</v>
      </c>
      <c r="F356" s="171">
        <v>8499983300</v>
      </c>
      <c r="G356" s="171">
        <v>9966321270</v>
      </c>
      <c r="H356" s="169" t="s">
        <v>8446</v>
      </c>
      <c r="I356" s="204" t="s">
        <v>8204</v>
      </c>
      <c r="J356" s="204" t="s">
        <v>2802</v>
      </c>
      <c r="K356" s="169"/>
      <c r="L356" s="169"/>
      <c r="M356" s="169"/>
      <c r="N356" s="169"/>
      <c r="O356" s="169"/>
      <c r="P356" s="169"/>
      <c r="Q356" s="173" t="s">
        <v>6071</v>
      </c>
      <c r="R356" s="180"/>
    </row>
    <row r="357" spans="1:18">
      <c r="A357" s="168">
        <v>356</v>
      </c>
      <c r="B357" s="169" t="s">
        <v>8447</v>
      </c>
      <c r="C357" s="169" t="s">
        <v>8448</v>
      </c>
      <c r="D357" s="169" t="s">
        <v>8346</v>
      </c>
      <c r="E357" s="170">
        <v>9177376037</v>
      </c>
      <c r="F357" s="171">
        <v>7013617484</v>
      </c>
      <c r="G357" s="171">
        <v>9247986986</v>
      </c>
      <c r="H357" s="169" t="s">
        <v>8449</v>
      </c>
      <c r="I357" s="204" t="s">
        <v>8204</v>
      </c>
      <c r="J357" s="204" t="s">
        <v>5425</v>
      </c>
      <c r="K357" s="169" t="s">
        <v>4383</v>
      </c>
      <c r="L357" s="169"/>
      <c r="M357" s="169"/>
      <c r="N357" s="169"/>
      <c r="O357" s="169"/>
      <c r="P357" s="169"/>
      <c r="Q357" s="173" t="s">
        <v>6057</v>
      </c>
      <c r="R357" s="180"/>
    </row>
    <row r="358" spans="1:18">
      <c r="A358" s="168">
        <v>357</v>
      </c>
      <c r="B358" s="169" t="s">
        <v>8450</v>
      </c>
      <c r="C358" s="169" t="s">
        <v>8451</v>
      </c>
      <c r="D358" s="169" t="s">
        <v>8346</v>
      </c>
      <c r="E358" s="170">
        <v>9490553042</v>
      </c>
      <c r="F358" s="171">
        <v>8919673804</v>
      </c>
      <c r="G358" s="171">
        <v>9494153041</v>
      </c>
      <c r="H358" s="169" t="s">
        <v>8452</v>
      </c>
      <c r="I358" s="204" t="s">
        <v>8453</v>
      </c>
      <c r="J358" s="204" t="s">
        <v>8454</v>
      </c>
      <c r="K358" s="169" t="s">
        <v>4383</v>
      </c>
      <c r="L358" s="169"/>
      <c r="M358" s="169"/>
      <c r="N358" s="169"/>
      <c r="O358" s="169"/>
      <c r="P358" s="169"/>
      <c r="Q358" s="173"/>
      <c r="R358" s="180"/>
    </row>
    <row r="359" spans="1:18">
      <c r="A359" s="168">
        <v>358</v>
      </c>
      <c r="B359" s="169" t="s">
        <v>8455</v>
      </c>
      <c r="C359" s="169" t="s">
        <v>8456</v>
      </c>
      <c r="D359" s="169"/>
      <c r="E359" s="170"/>
      <c r="F359" s="169"/>
      <c r="G359" s="169"/>
      <c r="H359" s="169"/>
      <c r="I359" s="204"/>
      <c r="J359" s="204"/>
      <c r="K359" s="169"/>
      <c r="L359" s="169"/>
      <c r="M359" s="169"/>
      <c r="N359" s="169"/>
      <c r="O359" s="169"/>
      <c r="P359" s="169"/>
      <c r="Q359" s="173"/>
      <c r="R359" s="180"/>
    </row>
    <row r="360" spans="1:18">
      <c r="A360" s="168">
        <v>359</v>
      </c>
      <c r="B360" s="169" t="s">
        <v>8457</v>
      </c>
      <c r="C360" s="169" t="s">
        <v>8458</v>
      </c>
      <c r="D360" s="169" t="s">
        <v>8346</v>
      </c>
      <c r="E360" s="170">
        <v>7995385163</v>
      </c>
      <c r="F360" s="171">
        <v>6300173604</v>
      </c>
      <c r="G360" s="171">
        <v>7995385163</v>
      </c>
      <c r="H360" s="169" t="s">
        <v>8459</v>
      </c>
      <c r="I360" s="204"/>
      <c r="J360" s="204" t="s">
        <v>8019</v>
      </c>
      <c r="K360" s="169"/>
      <c r="L360" s="169"/>
      <c r="M360" s="169"/>
      <c r="N360" s="169"/>
      <c r="O360" s="169"/>
      <c r="P360" s="169"/>
      <c r="Q360" s="173" t="s">
        <v>6071</v>
      </c>
      <c r="R360" s="180"/>
    </row>
    <row r="361" spans="1:18">
      <c r="A361" s="168">
        <v>360</v>
      </c>
      <c r="B361" s="169" t="s">
        <v>8460</v>
      </c>
      <c r="C361" s="169" t="s">
        <v>8461</v>
      </c>
      <c r="D361" s="169" t="s">
        <v>8346</v>
      </c>
      <c r="E361" s="170">
        <v>7702921963</v>
      </c>
      <c r="F361" s="169"/>
      <c r="G361" s="171">
        <v>9866801963</v>
      </c>
      <c r="H361" s="169" t="s">
        <v>8462</v>
      </c>
      <c r="I361" s="204"/>
      <c r="J361" s="204" t="s">
        <v>2802</v>
      </c>
      <c r="K361" s="169"/>
      <c r="L361" s="169"/>
      <c r="M361" s="169"/>
      <c r="N361" s="169"/>
      <c r="O361" s="169"/>
      <c r="P361" s="169"/>
      <c r="Q361" s="173" t="s">
        <v>6057</v>
      </c>
      <c r="R361" s="180"/>
    </row>
    <row r="362" spans="1:18">
      <c r="A362" s="168">
        <v>361</v>
      </c>
      <c r="B362" s="169" t="s">
        <v>8463</v>
      </c>
      <c r="C362" s="169" t="s">
        <v>8464</v>
      </c>
      <c r="D362" s="169" t="s">
        <v>8346</v>
      </c>
      <c r="E362" s="170">
        <v>9550203928</v>
      </c>
      <c r="F362" s="169"/>
      <c r="G362" s="171">
        <v>9949513927</v>
      </c>
      <c r="H362" s="169" t="s">
        <v>8465</v>
      </c>
      <c r="I362" s="169" t="s">
        <v>8466</v>
      </c>
      <c r="J362" s="169" t="s">
        <v>2802</v>
      </c>
      <c r="K362" s="169" t="s">
        <v>2803</v>
      </c>
      <c r="L362" s="169"/>
      <c r="M362" s="169"/>
      <c r="N362" s="169"/>
      <c r="O362" s="169"/>
      <c r="P362" s="169"/>
      <c r="Q362" s="173" t="s">
        <v>6057</v>
      </c>
      <c r="R362" s="180"/>
    </row>
    <row r="363" spans="1:18">
      <c r="A363" s="168">
        <v>362</v>
      </c>
      <c r="B363" s="169" t="s">
        <v>8467</v>
      </c>
      <c r="C363" s="169" t="s">
        <v>8468</v>
      </c>
      <c r="D363" s="169" t="s">
        <v>8346</v>
      </c>
      <c r="E363" s="170">
        <v>8919849811</v>
      </c>
      <c r="F363" s="171">
        <v>9052338879</v>
      </c>
      <c r="G363" s="171">
        <v>7731977015</v>
      </c>
      <c r="H363" s="169" t="s">
        <v>8469</v>
      </c>
      <c r="I363" s="169"/>
      <c r="J363" s="169" t="s">
        <v>8470</v>
      </c>
      <c r="K363" s="169"/>
      <c r="L363" s="169"/>
      <c r="M363" s="169"/>
      <c r="N363" s="169"/>
      <c r="O363" s="169"/>
      <c r="P363" s="169"/>
      <c r="Q363" s="173"/>
      <c r="R363" s="180"/>
    </row>
    <row r="364" spans="1:18">
      <c r="A364" s="168">
        <v>363</v>
      </c>
      <c r="B364" s="169" t="s">
        <v>8471</v>
      </c>
      <c r="C364" s="169" t="s">
        <v>8472</v>
      </c>
      <c r="D364" s="169" t="s">
        <v>8346</v>
      </c>
      <c r="E364" s="170">
        <v>7702458318</v>
      </c>
      <c r="F364" s="169"/>
      <c r="G364" s="171">
        <v>9985895462</v>
      </c>
      <c r="H364" s="169" t="s">
        <v>8473</v>
      </c>
      <c r="I364" s="169" t="s">
        <v>8466</v>
      </c>
      <c r="J364" s="169" t="s">
        <v>8474</v>
      </c>
      <c r="K364" s="169" t="s">
        <v>2803</v>
      </c>
      <c r="L364" s="169"/>
      <c r="M364" s="169"/>
      <c r="N364" s="169"/>
      <c r="O364" s="169"/>
      <c r="P364" s="169"/>
      <c r="Q364" s="173" t="s">
        <v>6057</v>
      </c>
      <c r="R364" s="180"/>
    </row>
    <row r="365" spans="1:18">
      <c r="A365" s="168">
        <v>364</v>
      </c>
      <c r="B365" s="169" t="s">
        <v>8475</v>
      </c>
      <c r="C365" s="169" t="s">
        <v>8476</v>
      </c>
      <c r="D365" s="169" t="s">
        <v>8346</v>
      </c>
      <c r="E365" s="170">
        <v>9493913292</v>
      </c>
      <c r="F365" s="171">
        <v>9121651322</v>
      </c>
      <c r="G365" s="171">
        <v>8374967039</v>
      </c>
      <c r="H365" s="169" t="s">
        <v>8477</v>
      </c>
      <c r="I365" s="169"/>
      <c r="J365" s="169" t="s">
        <v>8478</v>
      </c>
      <c r="K365" s="169"/>
      <c r="L365" s="169"/>
      <c r="M365" s="169"/>
      <c r="N365" s="169"/>
      <c r="O365" s="169"/>
      <c r="P365" s="169"/>
      <c r="Q365" s="173"/>
      <c r="R365" s="180"/>
    </row>
    <row r="366" spans="1:18">
      <c r="A366" s="168">
        <v>365</v>
      </c>
      <c r="B366" s="169" t="s">
        <v>8479</v>
      </c>
      <c r="C366" s="169" t="s">
        <v>8480</v>
      </c>
      <c r="D366" s="169" t="s">
        <v>8346</v>
      </c>
      <c r="E366" s="170">
        <v>9849072674</v>
      </c>
      <c r="F366" s="171">
        <v>9392065844</v>
      </c>
      <c r="G366" s="171">
        <v>9948036001</v>
      </c>
      <c r="H366" s="169" t="s">
        <v>8481</v>
      </c>
      <c r="I366" s="169" t="s">
        <v>8466</v>
      </c>
      <c r="J366" s="169" t="s">
        <v>2802</v>
      </c>
      <c r="K366" s="169" t="s">
        <v>2803</v>
      </c>
      <c r="L366" s="169"/>
      <c r="M366" s="169"/>
      <c r="N366" s="169"/>
      <c r="O366" s="169"/>
      <c r="P366" s="169"/>
      <c r="Q366" s="173" t="s">
        <v>6057</v>
      </c>
      <c r="R366" s="180"/>
    </row>
    <row r="367" spans="1:18">
      <c r="A367" s="168">
        <v>366</v>
      </c>
      <c r="B367" s="169" t="s">
        <v>8482</v>
      </c>
      <c r="C367" s="169" t="s">
        <v>8483</v>
      </c>
      <c r="D367" s="169" t="s">
        <v>8346</v>
      </c>
      <c r="E367" s="170">
        <v>9182281925</v>
      </c>
      <c r="F367" s="171">
        <v>9492914312</v>
      </c>
      <c r="G367" s="171">
        <v>9493309596</v>
      </c>
      <c r="H367" s="169" t="s">
        <v>8484</v>
      </c>
      <c r="I367" s="169"/>
      <c r="J367" s="169" t="s">
        <v>8478</v>
      </c>
      <c r="K367" s="169"/>
      <c r="L367" s="169"/>
      <c r="M367" s="169"/>
      <c r="N367" s="169"/>
      <c r="O367" s="169"/>
      <c r="P367" s="169"/>
      <c r="Q367" s="173"/>
      <c r="R367" s="173" t="s">
        <v>7901</v>
      </c>
    </row>
    <row r="368" spans="1:18">
      <c r="A368" s="168">
        <v>367</v>
      </c>
      <c r="B368" s="169" t="s">
        <v>8485</v>
      </c>
      <c r="C368" s="169" t="s">
        <v>8486</v>
      </c>
      <c r="D368" s="169" t="s">
        <v>8346</v>
      </c>
      <c r="E368" s="170">
        <v>9492243595</v>
      </c>
      <c r="F368" s="171">
        <v>9182958445</v>
      </c>
      <c r="G368" s="171">
        <v>9133664555</v>
      </c>
      <c r="H368" s="169" t="s">
        <v>8487</v>
      </c>
      <c r="I368" s="169" t="s">
        <v>8466</v>
      </c>
      <c r="J368" s="169" t="s">
        <v>2802</v>
      </c>
      <c r="K368" s="169" t="s">
        <v>2803</v>
      </c>
      <c r="L368" s="169"/>
      <c r="M368" s="169"/>
      <c r="N368" s="169"/>
      <c r="O368" s="169"/>
      <c r="P368" s="169"/>
      <c r="Q368" s="173" t="s">
        <v>6057</v>
      </c>
      <c r="R368" s="180"/>
    </row>
    <row r="369" spans="1:18">
      <c r="A369" s="168">
        <v>368</v>
      </c>
      <c r="B369" s="169" t="s">
        <v>8488</v>
      </c>
      <c r="C369" s="169" t="s">
        <v>8489</v>
      </c>
      <c r="D369" s="169" t="s">
        <v>8346</v>
      </c>
      <c r="E369" s="170">
        <v>9160518023</v>
      </c>
      <c r="F369" s="169"/>
      <c r="G369" s="171">
        <v>8897619763</v>
      </c>
      <c r="H369" s="169" t="s">
        <v>8490</v>
      </c>
      <c r="I369" s="169"/>
      <c r="J369" s="169" t="s">
        <v>8491</v>
      </c>
      <c r="K369" s="169"/>
      <c r="L369" s="169"/>
      <c r="M369" s="169"/>
      <c r="N369" s="169"/>
      <c r="O369" s="169"/>
      <c r="P369" s="169"/>
      <c r="Q369" s="173"/>
      <c r="R369" s="180"/>
    </row>
    <row r="370" spans="1:18">
      <c r="A370" s="168">
        <v>369</v>
      </c>
      <c r="B370" s="169" t="s">
        <v>8492</v>
      </c>
      <c r="C370" s="169" t="s">
        <v>8493</v>
      </c>
      <c r="D370" s="169" t="s">
        <v>8346</v>
      </c>
      <c r="E370" s="170">
        <v>9666425218</v>
      </c>
      <c r="F370" s="171">
        <v>9014482313</v>
      </c>
      <c r="G370" s="171">
        <v>9010527226</v>
      </c>
      <c r="H370" s="169" t="s">
        <v>8494</v>
      </c>
      <c r="I370" s="169"/>
      <c r="J370" s="169" t="s">
        <v>8495</v>
      </c>
      <c r="K370" s="169"/>
      <c r="L370" s="169"/>
      <c r="M370" s="169"/>
      <c r="N370" s="169"/>
      <c r="O370" s="169"/>
      <c r="P370" s="169"/>
      <c r="Q370" s="173"/>
      <c r="R370" s="180"/>
    </row>
    <row r="371" spans="1:18">
      <c r="A371" s="168">
        <v>370</v>
      </c>
      <c r="B371" s="169" t="s">
        <v>8496</v>
      </c>
      <c r="C371" s="169" t="s">
        <v>8497</v>
      </c>
      <c r="D371" s="169" t="s">
        <v>8346</v>
      </c>
      <c r="E371" s="170">
        <v>8179021035</v>
      </c>
      <c r="F371" s="171">
        <v>7013778090</v>
      </c>
      <c r="G371" s="171">
        <v>9949462057</v>
      </c>
      <c r="H371" s="169" t="s">
        <v>8498</v>
      </c>
      <c r="I371" s="169" t="s">
        <v>7495</v>
      </c>
      <c r="J371" s="169" t="s">
        <v>8499</v>
      </c>
      <c r="K371" s="169" t="s">
        <v>3068</v>
      </c>
      <c r="L371" s="169"/>
      <c r="M371" s="169"/>
      <c r="N371" s="169"/>
      <c r="O371" s="169"/>
      <c r="P371" s="169"/>
      <c r="Q371" s="173"/>
      <c r="R371" s="180"/>
    </row>
    <row r="372" spans="1:18">
      <c r="A372" s="168">
        <v>371</v>
      </c>
      <c r="B372" s="169" t="s">
        <v>8500</v>
      </c>
      <c r="C372" s="169" t="s">
        <v>8501</v>
      </c>
      <c r="D372" s="169" t="s">
        <v>8346</v>
      </c>
      <c r="E372" s="170">
        <v>9160850818</v>
      </c>
      <c r="F372" s="171">
        <v>6301402451</v>
      </c>
      <c r="G372" s="171">
        <v>9160850818</v>
      </c>
      <c r="H372" s="169" t="s">
        <v>8502</v>
      </c>
      <c r="I372" s="169" t="s">
        <v>7495</v>
      </c>
      <c r="J372" s="169" t="s">
        <v>8499</v>
      </c>
      <c r="K372" s="169" t="s">
        <v>3068</v>
      </c>
      <c r="L372" s="169"/>
      <c r="M372" s="169"/>
      <c r="N372" s="169"/>
      <c r="O372" s="169"/>
      <c r="P372" s="169"/>
      <c r="Q372" s="173"/>
      <c r="R372" s="173" t="s">
        <v>7269</v>
      </c>
    </row>
    <row r="373" spans="1:18">
      <c r="A373" s="168">
        <v>372</v>
      </c>
      <c r="B373" s="169" t="s">
        <v>8503</v>
      </c>
      <c r="C373" s="169" t="s">
        <v>8504</v>
      </c>
      <c r="D373" s="169" t="s">
        <v>8346</v>
      </c>
      <c r="E373" s="170">
        <v>7013767433</v>
      </c>
      <c r="F373" s="169"/>
      <c r="G373" s="171">
        <v>9963673548</v>
      </c>
      <c r="H373" s="169" t="s">
        <v>8505</v>
      </c>
      <c r="I373" s="169" t="s">
        <v>8506</v>
      </c>
      <c r="J373" s="169" t="s">
        <v>8507</v>
      </c>
      <c r="K373" s="169" t="s">
        <v>8508</v>
      </c>
      <c r="L373" s="169"/>
      <c r="M373" s="169"/>
      <c r="N373" s="169"/>
      <c r="O373" s="169"/>
      <c r="P373" s="169"/>
      <c r="Q373" s="173" t="s">
        <v>6071</v>
      </c>
      <c r="R373" s="180"/>
    </row>
    <row r="374" spans="1:18">
      <c r="A374" s="168">
        <v>373</v>
      </c>
      <c r="B374" s="169" t="s">
        <v>8509</v>
      </c>
      <c r="C374" s="169" t="s">
        <v>8510</v>
      </c>
      <c r="D374" s="169" t="s">
        <v>8346</v>
      </c>
      <c r="E374" s="170">
        <v>9494616194</v>
      </c>
      <c r="F374" s="169"/>
      <c r="G374" s="169"/>
      <c r="H374" s="169" t="s">
        <v>8511</v>
      </c>
      <c r="I374" s="169"/>
      <c r="J374" s="169" t="s">
        <v>8478</v>
      </c>
      <c r="K374" s="169"/>
      <c r="L374" s="169"/>
      <c r="M374" s="169"/>
      <c r="N374" s="169"/>
      <c r="O374" s="169"/>
      <c r="P374" s="169"/>
      <c r="Q374" s="173"/>
      <c r="R374" s="180"/>
    </row>
    <row r="375" spans="1:18">
      <c r="A375" s="168">
        <v>374</v>
      </c>
      <c r="B375" s="169" t="s">
        <v>8512</v>
      </c>
      <c r="C375" s="169" t="s">
        <v>8513</v>
      </c>
      <c r="D375" s="169" t="s">
        <v>8346</v>
      </c>
      <c r="E375" s="170">
        <v>9705528313</v>
      </c>
      <c r="F375" s="171">
        <v>9705053029</v>
      </c>
      <c r="G375" s="171">
        <v>7396964975</v>
      </c>
      <c r="H375" s="169" t="s">
        <v>8514</v>
      </c>
      <c r="I375" s="169"/>
      <c r="J375" s="169" t="s">
        <v>8478</v>
      </c>
      <c r="K375" s="169"/>
      <c r="L375" s="169"/>
      <c r="M375" s="169"/>
      <c r="N375" s="169"/>
      <c r="O375" s="169"/>
      <c r="P375" s="169"/>
      <c r="Q375" s="173"/>
      <c r="R375" s="173" t="s">
        <v>7347</v>
      </c>
    </row>
    <row r="376" spans="1:18">
      <c r="A376" s="168">
        <v>375</v>
      </c>
      <c r="B376" s="169" t="s">
        <v>8515</v>
      </c>
      <c r="C376" s="169" t="s">
        <v>8516</v>
      </c>
      <c r="D376" s="169" t="s">
        <v>8346</v>
      </c>
      <c r="E376" s="170">
        <v>8500601246</v>
      </c>
      <c r="F376" s="171">
        <v>7989535509</v>
      </c>
      <c r="G376" s="171">
        <v>9491666135</v>
      </c>
      <c r="H376" s="169" t="s">
        <v>8517</v>
      </c>
      <c r="I376" s="169" t="s">
        <v>8518</v>
      </c>
      <c r="J376" s="169" t="s">
        <v>8519</v>
      </c>
      <c r="K376" s="169" t="s">
        <v>3335</v>
      </c>
      <c r="L376" s="169"/>
      <c r="M376" s="169"/>
      <c r="N376" s="169"/>
      <c r="O376" s="169"/>
      <c r="P376" s="169"/>
      <c r="Q376" s="173" t="s">
        <v>6081</v>
      </c>
      <c r="R376" s="180"/>
    </row>
    <row r="377" spans="1:18">
      <c r="A377" s="168">
        <v>376</v>
      </c>
      <c r="B377" s="169" t="s">
        <v>8520</v>
      </c>
      <c r="C377" s="169" t="s">
        <v>8521</v>
      </c>
      <c r="D377" s="169" t="s">
        <v>8346</v>
      </c>
      <c r="E377" s="170">
        <v>7780582320</v>
      </c>
      <c r="F377" s="171">
        <v>9398952732</v>
      </c>
      <c r="G377" s="171">
        <v>8019361954</v>
      </c>
      <c r="H377" s="169" t="s">
        <v>8522</v>
      </c>
      <c r="I377" s="169"/>
      <c r="J377" s="169" t="s">
        <v>8478</v>
      </c>
      <c r="K377" s="169"/>
      <c r="L377" s="169"/>
      <c r="M377" s="169"/>
      <c r="N377" s="169"/>
      <c r="O377" s="169"/>
      <c r="P377" s="169"/>
      <c r="Q377" s="173"/>
      <c r="R377" s="180"/>
    </row>
    <row r="378" spans="1:18">
      <c r="A378" s="168">
        <v>377</v>
      </c>
      <c r="B378" s="169" t="s">
        <v>8523</v>
      </c>
      <c r="C378" s="169" t="s">
        <v>8524</v>
      </c>
      <c r="D378" s="169" t="s">
        <v>8346</v>
      </c>
      <c r="E378" s="170">
        <v>9177047675</v>
      </c>
      <c r="F378" s="171">
        <v>8008578191</v>
      </c>
      <c r="G378" s="171">
        <v>9949324879</v>
      </c>
      <c r="H378" s="169" t="s">
        <v>8525</v>
      </c>
      <c r="I378" s="169" t="s">
        <v>8466</v>
      </c>
      <c r="J378" s="169" t="s">
        <v>2802</v>
      </c>
      <c r="K378" s="169" t="s">
        <v>2803</v>
      </c>
      <c r="L378" s="169"/>
      <c r="M378" s="169"/>
      <c r="N378" s="169"/>
      <c r="O378" s="169"/>
      <c r="P378" s="169"/>
      <c r="Q378" s="173"/>
      <c r="R378" s="180"/>
    </row>
    <row r="379" spans="1:18">
      <c r="A379" s="168">
        <v>378</v>
      </c>
      <c r="B379" s="169" t="s">
        <v>8526</v>
      </c>
      <c r="C379" s="169" t="s">
        <v>8527</v>
      </c>
      <c r="D379" s="169" t="s">
        <v>8346</v>
      </c>
      <c r="E379" s="170">
        <v>9959698697</v>
      </c>
      <c r="F379" s="171">
        <v>9704071166</v>
      </c>
      <c r="G379" s="171">
        <v>7995627286</v>
      </c>
      <c r="H379" s="169" t="s">
        <v>8528</v>
      </c>
      <c r="I379" s="169"/>
      <c r="J379" s="169" t="s">
        <v>8478</v>
      </c>
      <c r="K379" s="169"/>
      <c r="L379" s="169"/>
      <c r="M379" s="169"/>
      <c r="N379" s="169"/>
      <c r="O379" s="169"/>
      <c r="P379" s="169"/>
      <c r="Q379" s="173" t="s">
        <v>6057</v>
      </c>
      <c r="R379" s="180"/>
    </row>
    <row r="380" spans="1:18">
      <c r="A380" s="168">
        <v>379</v>
      </c>
      <c r="B380" s="169" t="s">
        <v>8529</v>
      </c>
      <c r="C380" s="169" t="s">
        <v>8530</v>
      </c>
      <c r="D380" s="169" t="s">
        <v>8346</v>
      </c>
      <c r="E380" s="170">
        <v>9542652503</v>
      </c>
      <c r="F380" s="171">
        <v>9347305936</v>
      </c>
      <c r="G380" s="171">
        <v>9848052503</v>
      </c>
      <c r="H380" s="169" t="s">
        <v>8531</v>
      </c>
      <c r="I380" s="169" t="s">
        <v>8466</v>
      </c>
      <c r="J380" s="169" t="s">
        <v>5425</v>
      </c>
      <c r="K380" s="169" t="s">
        <v>2803</v>
      </c>
      <c r="L380" s="169"/>
      <c r="M380" s="169"/>
      <c r="N380" s="169"/>
      <c r="O380" s="169"/>
      <c r="P380" s="169"/>
      <c r="Q380" s="173"/>
      <c r="R380" s="173" t="s">
        <v>7347</v>
      </c>
    </row>
    <row r="381" spans="1:18">
      <c r="A381" s="168">
        <v>380</v>
      </c>
      <c r="B381" s="169" t="s">
        <v>8532</v>
      </c>
      <c r="C381" s="169" t="s">
        <v>8533</v>
      </c>
      <c r="D381" s="169" t="s">
        <v>8346</v>
      </c>
      <c r="E381" s="170">
        <v>9441037382</v>
      </c>
      <c r="F381" s="171">
        <v>8919579976</v>
      </c>
      <c r="G381" s="171">
        <v>9912895114</v>
      </c>
      <c r="H381" s="169" t="s">
        <v>8534</v>
      </c>
      <c r="I381" s="169" t="s">
        <v>8466</v>
      </c>
      <c r="J381" s="169" t="s">
        <v>2802</v>
      </c>
      <c r="K381" s="169" t="s">
        <v>2803</v>
      </c>
      <c r="L381" s="169"/>
      <c r="M381" s="169"/>
      <c r="N381" s="169"/>
      <c r="O381" s="169"/>
      <c r="P381" s="169"/>
      <c r="Q381" s="173" t="s">
        <v>6057</v>
      </c>
      <c r="R381" s="180"/>
    </row>
    <row r="382" spans="1:18">
      <c r="A382" s="168">
        <v>381</v>
      </c>
      <c r="B382" s="169" t="s">
        <v>8535</v>
      </c>
      <c r="C382" s="169" t="s">
        <v>8536</v>
      </c>
      <c r="D382" s="169" t="s">
        <v>8346</v>
      </c>
      <c r="E382" s="170">
        <v>9553377692</v>
      </c>
      <c r="F382" s="171">
        <v>8919851059</v>
      </c>
      <c r="G382" s="171">
        <v>9866282840</v>
      </c>
      <c r="H382" s="169" t="s">
        <v>8537</v>
      </c>
      <c r="I382" s="169"/>
      <c r="J382" s="169" t="s">
        <v>8478</v>
      </c>
      <c r="K382" s="169"/>
      <c r="L382" s="169"/>
      <c r="M382" s="169"/>
      <c r="N382" s="169"/>
      <c r="O382" s="169"/>
      <c r="P382" s="169"/>
      <c r="Q382" s="173"/>
      <c r="R382" s="180"/>
    </row>
    <row r="383" spans="1:18">
      <c r="A383" s="168">
        <v>382</v>
      </c>
      <c r="B383" s="169" t="s">
        <v>8538</v>
      </c>
      <c r="C383" s="169" t="s">
        <v>8539</v>
      </c>
      <c r="D383" s="169" t="s">
        <v>8346</v>
      </c>
      <c r="E383" s="170">
        <v>8886869452</v>
      </c>
      <c r="F383" s="171">
        <v>7995734225</v>
      </c>
      <c r="G383" s="171">
        <v>9010078208</v>
      </c>
      <c r="H383" s="169" t="s">
        <v>8540</v>
      </c>
      <c r="I383" s="169" t="s">
        <v>8541</v>
      </c>
      <c r="J383" s="169" t="s">
        <v>8542</v>
      </c>
      <c r="K383" s="169"/>
      <c r="L383" s="169"/>
      <c r="M383" s="169"/>
      <c r="N383" s="169"/>
      <c r="O383" s="169"/>
      <c r="P383" s="169"/>
      <c r="Q383" s="173" t="s">
        <v>6071</v>
      </c>
      <c r="R383" s="180"/>
    </row>
    <row r="384" spans="1:18">
      <c r="A384" s="168">
        <v>383</v>
      </c>
      <c r="B384" s="169" t="s">
        <v>8543</v>
      </c>
      <c r="C384" s="169" t="s">
        <v>8544</v>
      </c>
      <c r="D384" s="169" t="s">
        <v>8346</v>
      </c>
      <c r="E384" s="170">
        <v>6301819970</v>
      </c>
      <c r="F384" s="169"/>
      <c r="G384" s="171">
        <v>9963920826</v>
      </c>
      <c r="H384" s="169" t="s">
        <v>8545</v>
      </c>
      <c r="I384" s="169" t="s">
        <v>8466</v>
      </c>
      <c r="J384" s="169" t="s">
        <v>2802</v>
      </c>
      <c r="K384" s="169" t="s">
        <v>2803</v>
      </c>
      <c r="L384" s="169"/>
      <c r="M384" s="169"/>
      <c r="N384" s="169"/>
      <c r="O384" s="169"/>
      <c r="P384" s="169"/>
      <c r="Q384" s="173" t="s">
        <v>6102</v>
      </c>
      <c r="R384" s="180"/>
    </row>
    <row r="385" spans="1:18">
      <c r="A385" s="168">
        <v>384</v>
      </c>
      <c r="B385" s="169" t="s">
        <v>8546</v>
      </c>
      <c r="C385" s="169" t="s">
        <v>8547</v>
      </c>
      <c r="D385" s="169" t="s">
        <v>8346</v>
      </c>
      <c r="E385" s="170">
        <v>8639972883</v>
      </c>
      <c r="F385" s="171">
        <v>7396353844</v>
      </c>
      <c r="G385" s="171">
        <v>9032959442</v>
      </c>
      <c r="H385" s="169" t="s">
        <v>8548</v>
      </c>
      <c r="I385" s="169" t="s">
        <v>8466</v>
      </c>
      <c r="J385" s="169" t="s">
        <v>5425</v>
      </c>
      <c r="K385" s="169" t="s">
        <v>2803</v>
      </c>
      <c r="L385" s="169"/>
      <c r="M385" s="169"/>
      <c r="N385" s="169"/>
      <c r="O385" s="169"/>
      <c r="P385" s="169"/>
      <c r="Q385" s="173" t="s">
        <v>6071</v>
      </c>
      <c r="R385" s="180"/>
    </row>
    <row r="386" spans="1:18">
      <c r="A386" s="168">
        <v>385</v>
      </c>
      <c r="B386" s="169" t="s">
        <v>8549</v>
      </c>
      <c r="C386" s="169" t="s">
        <v>8550</v>
      </c>
      <c r="D386" s="169" t="s">
        <v>8346</v>
      </c>
      <c r="E386" s="170">
        <v>9491068955</v>
      </c>
      <c r="F386" s="171">
        <v>9398407554</v>
      </c>
      <c r="G386" s="171">
        <v>8985344234</v>
      </c>
      <c r="H386" s="169" t="s">
        <v>8551</v>
      </c>
      <c r="I386" s="169"/>
      <c r="J386" s="169" t="s">
        <v>2802</v>
      </c>
      <c r="K386" s="169" t="s">
        <v>2803</v>
      </c>
      <c r="L386" s="169"/>
      <c r="M386" s="169"/>
      <c r="N386" s="169"/>
      <c r="O386" s="169"/>
      <c r="P386" s="169"/>
      <c r="Q386" s="173" t="s">
        <v>6057</v>
      </c>
      <c r="R386" s="180"/>
    </row>
    <row r="387" spans="1:18">
      <c r="A387" s="168">
        <v>386</v>
      </c>
      <c r="B387" s="169" t="s">
        <v>8552</v>
      </c>
      <c r="C387" s="169" t="s">
        <v>8553</v>
      </c>
      <c r="D387" s="169" t="s">
        <v>8346</v>
      </c>
      <c r="E387" s="170">
        <v>7330808457</v>
      </c>
      <c r="F387" s="169"/>
      <c r="G387" s="171">
        <v>9030030900</v>
      </c>
      <c r="H387" s="169" t="s">
        <v>8554</v>
      </c>
      <c r="I387" s="169"/>
      <c r="J387" s="169" t="s">
        <v>8491</v>
      </c>
      <c r="K387" s="169"/>
      <c r="L387" s="169"/>
      <c r="M387" s="169"/>
      <c r="N387" s="169"/>
      <c r="O387" s="169"/>
      <c r="P387" s="169"/>
      <c r="Q387" s="173"/>
      <c r="R387" s="180"/>
    </row>
    <row r="388" spans="1:18">
      <c r="A388" s="168">
        <v>387</v>
      </c>
      <c r="B388" s="169" t="s">
        <v>8555</v>
      </c>
      <c r="C388" s="169" t="s">
        <v>8556</v>
      </c>
      <c r="D388" s="169" t="s">
        <v>8557</v>
      </c>
      <c r="E388" s="170">
        <v>809933887</v>
      </c>
      <c r="F388" s="171">
        <v>9381252223</v>
      </c>
      <c r="G388" s="171">
        <v>9440725609</v>
      </c>
      <c r="H388" s="169" t="s">
        <v>8558</v>
      </c>
      <c r="I388" s="169"/>
      <c r="J388" s="169" t="s">
        <v>8559</v>
      </c>
      <c r="K388" s="169"/>
      <c r="L388" s="169"/>
      <c r="M388" s="169"/>
      <c r="N388" s="169"/>
      <c r="O388" s="169"/>
      <c r="P388" s="169"/>
      <c r="Q388" s="173"/>
      <c r="R388" s="173" t="s">
        <v>7347</v>
      </c>
    </row>
    <row r="389" spans="1:18">
      <c r="A389" s="168">
        <v>388</v>
      </c>
      <c r="B389" s="169" t="s">
        <v>8560</v>
      </c>
      <c r="C389" s="169" t="s">
        <v>8561</v>
      </c>
      <c r="D389" s="169" t="s">
        <v>8557</v>
      </c>
      <c r="E389" s="170">
        <v>9581817735</v>
      </c>
      <c r="F389" s="169"/>
      <c r="G389" s="171">
        <v>9059369469</v>
      </c>
      <c r="H389" s="169" t="s">
        <v>8562</v>
      </c>
      <c r="I389" s="169" t="s">
        <v>8466</v>
      </c>
      <c r="J389" s="169" t="s">
        <v>5425</v>
      </c>
      <c r="K389" s="169" t="s">
        <v>2803</v>
      </c>
      <c r="L389" s="169"/>
      <c r="M389" s="169"/>
      <c r="N389" s="169"/>
      <c r="O389" s="169"/>
      <c r="P389" s="169"/>
      <c r="Q389" s="173" t="s">
        <v>6057</v>
      </c>
      <c r="R389" s="180"/>
    </row>
    <row r="390" spans="1:18">
      <c r="A390" s="168">
        <v>389</v>
      </c>
      <c r="B390" s="169" t="s">
        <v>8563</v>
      </c>
      <c r="C390" s="169" t="s">
        <v>8564</v>
      </c>
      <c r="D390" s="169" t="s">
        <v>8557</v>
      </c>
      <c r="E390" s="170">
        <v>8297763348</v>
      </c>
      <c r="F390" s="171">
        <v>7893348466</v>
      </c>
      <c r="G390" s="171">
        <v>9959913348</v>
      </c>
      <c r="H390" s="169" t="s">
        <v>8565</v>
      </c>
      <c r="I390" s="169" t="s">
        <v>8466</v>
      </c>
      <c r="J390" s="169" t="s">
        <v>2802</v>
      </c>
      <c r="K390" s="169" t="s">
        <v>2803</v>
      </c>
      <c r="L390" s="169"/>
      <c r="M390" s="169"/>
      <c r="N390" s="169"/>
      <c r="O390" s="169"/>
      <c r="P390" s="169"/>
      <c r="Q390" s="173" t="s">
        <v>6057</v>
      </c>
      <c r="R390" s="180"/>
    </row>
    <row r="391" spans="1:18">
      <c r="A391" s="168">
        <v>390</v>
      </c>
      <c r="B391" s="169" t="s">
        <v>8566</v>
      </c>
      <c r="C391" s="169" t="s">
        <v>8567</v>
      </c>
      <c r="D391" s="169" t="s">
        <v>8557</v>
      </c>
      <c r="E391" s="170">
        <v>9985590502</v>
      </c>
      <c r="F391" s="171">
        <v>6281230670</v>
      </c>
      <c r="G391" s="171">
        <v>9959547058</v>
      </c>
      <c r="H391" s="169" t="s">
        <v>8568</v>
      </c>
      <c r="I391" s="169" t="s">
        <v>8466</v>
      </c>
      <c r="J391" s="169" t="s">
        <v>2802</v>
      </c>
      <c r="K391" s="169" t="s">
        <v>2803</v>
      </c>
      <c r="L391" s="169"/>
      <c r="M391" s="169"/>
      <c r="N391" s="169"/>
      <c r="O391" s="169"/>
      <c r="P391" s="169"/>
      <c r="Q391" s="173" t="s">
        <v>6057</v>
      </c>
      <c r="R391" s="180"/>
    </row>
    <row r="392" spans="1:18">
      <c r="A392" s="168">
        <v>391</v>
      </c>
      <c r="B392" s="169" t="s">
        <v>8569</v>
      </c>
      <c r="C392" s="169" t="s">
        <v>8570</v>
      </c>
      <c r="D392" s="169" t="s">
        <v>8557</v>
      </c>
      <c r="E392" s="170">
        <v>8331021966</v>
      </c>
      <c r="F392" s="171">
        <v>9441023966</v>
      </c>
      <c r="G392" s="171">
        <v>9441023966</v>
      </c>
      <c r="H392" s="169" t="s">
        <v>8571</v>
      </c>
      <c r="I392" s="169" t="s">
        <v>8100</v>
      </c>
      <c r="J392" s="169" t="s">
        <v>4658</v>
      </c>
      <c r="K392" s="169" t="s">
        <v>3068</v>
      </c>
      <c r="L392" s="169"/>
      <c r="M392" s="169"/>
      <c r="N392" s="169"/>
      <c r="O392" s="169"/>
      <c r="P392" s="169"/>
      <c r="Q392" s="173" t="s">
        <v>6071</v>
      </c>
      <c r="R392" s="180"/>
    </row>
    <row r="393" spans="1:18">
      <c r="A393" s="168">
        <v>392</v>
      </c>
      <c r="B393" s="169" t="s">
        <v>8572</v>
      </c>
      <c r="C393" s="169" t="s">
        <v>8573</v>
      </c>
      <c r="D393" s="169"/>
      <c r="E393" s="170">
        <v>9100161859</v>
      </c>
      <c r="F393" s="169"/>
      <c r="G393" s="169"/>
      <c r="H393" s="169"/>
      <c r="I393" s="169"/>
      <c r="J393" s="169" t="s">
        <v>8574</v>
      </c>
      <c r="K393" s="169"/>
      <c r="L393" s="169"/>
      <c r="M393" s="169"/>
      <c r="N393" s="169"/>
      <c r="O393" s="169"/>
      <c r="P393" s="169"/>
      <c r="Q393" s="173"/>
      <c r="R393" s="180"/>
    </row>
    <row r="394" spans="1:18">
      <c r="A394" s="168">
        <v>393</v>
      </c>
      <c r="B394" s="169" t="s">
        <v>8575</v>
      </c>
      <c r="C394" s="169" t="s">
        <v>8576</v>
      </c>
      <c r="D394" s="169" t="s">
        <v>8557</v>
      </c>
      <c r="E394" s="170">
        <v>9666861963</v>
      </c>
      <c r="F394" s="171">
        <v>7013521337</v>
      </c>
      <c r="G394" s="171">
        <v>7702570116</v>
      </c>
      <c r="H394" s="169" t="s">
        <v>8577</v>
      </c>
      <c r="I394" s="169" t="s">
        <v>8466</v>
      </c>
      <c r="J394" s="169" t="s">
        <v>5425</v>
      </c>
      <c r="K394" s="169" t="s">
        <v>2803</v>
      </c>
      <c r="L394" s="169"/>
      <c r="M394" s="169"/>
      <c r="N394" s="169"/>
      <c r="O394" s="169"/>
      <c r="P394" s="169"/>
      <c r="Q394" s="173" t="s">
        <v>6057</v>
      </c>
      <c r="R394" s="180"/>
    </row>
    <row r="395" spans="1:18">
      <c r="A395" s="168">
        <v>394</v>
      </c>
      <c r="B395" s="169" t="s">
        <v>8578</v>
      </c>
      <c r="C395" s="169" t="s">
        <v>8579</v>
      </c>
      <c r="D395" s="169" t="s">
        <v>8557</v>
      </c>
      <c r="E395" s="170">
        <v>9398974502</v>
      </c>
      <c r="F395" s="171">
        <v>8297344658</v>
      </c>
      <c r="G395" s="171">
        <v>9963521345</v>
      </c>
      <c r="H395" s="169" t="s">
        <v>8580</v>
      </c>
      <c r="I395" s="169"/>
      <c r="J395" s="169" t="s">
        <v>8581</v>
      </c>
      <c r="K395" s="169"/>
      <c r="L395" s="169" t="s">
        <v>8582</v>
      </c>
      <c r="M395" s="169"/>
      <c r="N395" s="169" t="s">
        <v>8583</v>
      </c>
      <c r="O395" s="169" t="s">
        <v>6961</v>
      </c>
      <c r="P395" s="169"/>
      <c r="Q395" s="173" t="s">
        <v>7277</v>
      </c>
      <c r="R395" s="173"/>
    </row>
    <row r="396" spans="1:18">
      <c r="A396" s="168">
        <v>395</v>
      </c>
      <c r="B396" s="169" t="s">
        <v>8584</v>
      </c>
      <c r="C396" s="169" t="s">
        <v>8585</v>
      </c>
      <c r="D396" s="169" t="s">
        <v>8557</v>
      </c>
      <c r="E396" s="170">
        <v>9542984775</v>
      </c>
      <c r="F396" s="171">
        <v>7780299410</v>
      </c>
      <c r="G396" s="171">
        <v>8096392984</v>
      </c>
      <c r="H396" s="169" t="s">
        <v>8586</v>
      </c>
      <c r="I396" s="169"/>
      <c r="J396" s="169" t="s">
        <v>5271</v>
      </c>
      <c r="K396" s="169"/>
      <c r="L396" s="169"/>
      <c r="M396" s="169"/>
      <c r="N396" s="169"/>
      <c r="O396" s="169"/>
      <c r="P396" s="169"/>
      <c r="Q396" s="173"/>
      <c r="R396" s="173" t="s">
        <v>7269</v>
      </c>
    </row>
    <row r="397" spans="1:18">
      <c r="A397" s="168">
        <v>396</v>
      </c>
      <c r="B397" s="169" t="s">
        <v>8587</v>
      </c>
      <c r="C397" s="169" t="s">
        <v>8588</v>
      </c>
      <c r="D397" s="169" t="s">
        <v>8557</v>
      </c>
      <c r="E397" s="170">
        <v>7989514549</v>
      </c>
      <c r="F397" s="171">
        <v>8374651445</v>
      </c>
      <c r="G397" s="171">
        <v>9949990349</v>
      </c>
      <c r="H397" s="169" t="s">
        <v>8589</v>
      </c>
      <c r="I397" s="169" t="s">
        <v>8466</v>
      </c>
      <c r="J397" s="169" t="s">
        <v>2802</v>
      </c>
      <c r="K397" s="169" t="s">
        <v>2803</v>
      </c>
      <c r="L397" s="169"/>
      <c r="M397" s="169"/>
      <c r="N397" s="169"/>
      <c r="O397" s="169"/>
      <c r="P397" s="169"/>
      <c r="Q397" s="173" t="s">
        <v>6057</v>
      </c>
      <c r="R397" s="180"/>
    </row>
    <row r="398" spans="1:18">
      <c r="A398" s="168">
        <v>397</v>
      </c>
      <c r="B398" s="169" t="s">
        <v>8590</v>
      </c>
      <c r="C398" s="169" t="s">
        <v>8591</v>
      </c>
      <c r="D398" s="169" t="s">
        <v>8557</v>
      </c>
      <c r="E398" s="170">
        <v>8688428251</v>
      </c>
      <c r="F398" s="169"/>
      <c r="G398" s="171">
        <v>7893206727</v>
      </c>
      <c r="H398" s="169" t="s">
        <v>8592</v>
      </c>
      <c r="I398" s="169" t="s">
        <v>8466</v>
      </c>
      <c r="J398" s="169" t="s">
        <v>2802</v>
      </c>
      <c r="K398" s="169" t="s">
        <v>2803</v>
      </c>
      <c r="L398" s="169"/>
      <c r="M398" s="169"/>
      <c r="N398" s="169"/>
      <c r="O398" s="169"/>
      <c r="P398" s="169"/>
      <c r="Q398" s="173" t="s">
        <v>6057</v>
      </c>
      <c r="R398" s="180"/>
    </row>
    <row r="399" spans="1:18">
      <c r="A399" s="168">
        <v>398</v>
      </c>
      <c r="B399" s="169" t="s">
        <v>8593</v>
      </c>
      <c r="C399" s="169" t="s">
        <v>8594</v>
      </c>
      <c r="D399" s="169" t="s">
        <v>8557</v>
      </c>
      <c r="E399" s="170">
        <v>9346560294</v>
      </c>
      <c r="F399" s="171">
        <v>9666800202</v>
      </c>
      <c r="G399" s="171">
        <v>9440014109</v>
      </c>
      <c r="H399" s="169" t="s">
        <v>8595</v>
      </c>
      <c r="I399" s="169"/>
      <c r="J399" s="169" t="s">
        <v>8596</v>
      </c>
      <c r="K399" s="169"/>
      <c r="L399" s="169"/>
      <c r="M399" s="169"/>
      <c r="N399" s="169"/>
      <c r="O399" s="169"/>
      <c r="P399" s="169"/>
      <c r="Q399" s="173" t="s">
        <v>6071</v>
      </c>
      <c r="R399" s="180"/>
    </row>
    <row r="400" spans="1:18">
      <c r="A400" s="168">
        <v>399</v>
      </c>
      <c r="B400" s="169" t="s">
        <v>8597</v>
      </c>
      <c r="C400" s="169" t="s">
        <v>8598</v>
      </c>
      <c r="D400" s="169" t="s">
        <v>8557</v>
      </c>
      <c r="E400" s="170">
        <v>8106818998</v>
      </c>
      <c r="F400" s="169"/>
      <c r="G400" s="171">
        <v>9959909273</v>
      </c>
      <c r="H400" s="169" t="s">
        <v>8599</v>
      </c>
      <c r="I400" s="169"/>
      <c r="J400" s="169" t="s">
        <v>8600</v>
      </c>
      <c r="K400" s="169"/>
      <c r="L400" s="169"/>
      <c r="M400" s="169"/>
      <c r="N400" s="169"/>
      <c r="O400" s="169"/>
      <c r="P400" s="169"/>
      <c r="Q400" s="173"/>
      <c r="R400" s="180"/>
    </row>
    <row r="401" spans="1:18">
      <c r="A401" s="168">
        <v>400</v>
      </c>
      <c r="B401" s="169" t="s">
        <v>8601</v>
      </c>
      <c r="C401" s="169" t="s">
        <v>8602</v>
      </c>
      <c r="D401" s="169" t="s">
        <v>8557</v>
      </c>
      <c r="E401" s="170">
        <v>8463972850</v>
      </c>
      <c r="F401" s="171">
        <v>9553740097</v>
      </c>
      <c r="G401" s="171">
        <v>9010448129</v>
      </c>
      <c r="H401" s="169" t="s">
        <v>8603</v>
      </c>
      <c r="I401" s="169" t="s">
        <v>8466</v>
      </c>
      <c r="J401" s="169" t="s">
        <v>5425</v>
      </c>
      <c r="K401" s="169" t="s">
        <v>2803</v>
      </c>
      <c r="L401" s="169"/>
      <c r="M401" s="169"/>
      <c r="N401" s="169"/>
      <c r="O401" s="169"/>
      <c r="P401" s="169"/>
      <c r="Q401" s="173" t="s">
        <v>6057</v>
      </c>
      <c r="R401" s="180"/>
    </row>
    <row r="402" spans="1:18">
      <c r="A402" s="168">
        <v>401</v>
      </c>
      <c r="B402" s="169" t="s">
        <v>8604</v>
      </c>
      <c r="C402" s="169" t="s">
        <v>8605</v>
      </c>
      <c r="D402" s="169" t="s">
        <v>8557</v>
      </c>
      <c r="E402" s="170">
        <v>7013214231</v>
      </c>
      <c r="F402" s="171">
        <v>9100626185</v>
      </c>
      <c r="G402" s="171">
        <v>9533429536</v>
      </c>
      <c r="H402" s="169" t="s">
        <v>8606</v>
      </c>
      <c r="I402" s="169" t="s">
        <v>8466</v>
      </c>
      <c r="J402" s="169" t="s">
        <v>5425</v>
      </c>
      <c r="K402" s="169" t="s">
        <v>2803</v>
      </c>
      <c r="L402" s="169"/>
      <c r="M402" s="169"/>
      <c r="N402" s="169"/>
      <c r="O402" s="169"/>
      <c r="P402" s="169"/>
      <c r="Q402" s="173" t="s">
        <v>6057</v>
      </c>
      <c r="R402" s="180"/>
    </row>
    <row r="403" spans="1:18">
      <c r="A403" s="168">
        <v>402</v>
      </c>
      <c r="B403" s="169" t="s">
        <v>8607</v>
      </c>
      <c r="C403" s="169" t="s">
        <v>8608</v>
      </c>
      <c r="D403" s="169" t="s">
        <v>8557</v>
      </c>
      <c r="E403" s="170">
        <v>8328554605</v>
      </c>
      <c r="F403" s="171">
        <v>9052263040</v>
      </c>
      <c r="G403" s="169"/>
      <c r="H403" s="169" t="s">
        <v>8609</v>
      </c>
      <c r="I403" s="169" t="s">
        <v>7586</v>
      </c>
      <c r="J403" s="169" t="s">
        <v>6764</v>
      </c>
      <c r="K403" s="169"/>
      <c r="L403" s="169"/>
      <c r="M403" s="169"/>
      <c r="N403" s="169"/>
      <c r="O403" s="169"/>
      <c r="P403" s="169"/>
      <c r="Q403" s="173" t="s">
        <v>6071</v>
      </c>
      <c r="R403" s="180"/>
    </row>
    <row r="404" spans="1:18">
      <c r="A404" s="168">
        <v>403</v>
      </c>
      <c r="B404" s="169" t="s">
        <v>8610</v>
      </c>
      <c r="C404" s="169" t="s">
        <v>8611</v>
      </c>
      <c r="D404" s="169" t="s">
        <v>8557</v>
      </c>
      <c r="E404" s="170">
        <v>6305267947</v>
      </c>
      <c r="F404" s="171">
        <v>9492843114</v>
      </c>
      <c r="G404" s="171">
        <v>9491837666</v>
      </c>
      <c r="H404" s="169" t="s">
        <v>8612</v>
      </c>
      <c r="I404" s="169" t="s">
        <v>8466</v>
      </c>
      <c r="J404" s="169" t="s">
        <v>5425</v>
      </c>
      <c r="K404" s="169" t="s">
        <v>2803</v>
      </c>
      <c r="L404" s="169"/>
      <c r="M404" s="169"/>
      <c r="N404" s="169"/>
      <c r="O404" s="169"/>
      <c r="P404" s="169"/>
      <c r="Q404" s="173" t="s">
        <v>6057</v>
      </c>
      <c r="R404" s="180"/>
    </row>
    <row r="405" spans="1:18">
      <c r="A405" s="168">
        <v>404</v>
      </c>
      <c r="B405" s="169" t="s">
        <v>8613</v>
      </c>
      <c r="C405" s="169" t="s">
        <v>8614</v>
      </c>
      <c r="D405" s="169" t="s">
        <v>8557</v>
      </c>
      <c r="E405" s="170">
        <v>9948195199</v>
      </c>
      <c r="F405" s="171">
        <v>7995181484</v>
      </c>
      <c r="G405" s="171">
        <v>9908871463</v>
      </c>
      <c r="H405" s="169" t="s">
        <v>8615</v>
      </c>
      <c r="I405" s="169" t="s">
        <v>8466</v>
      </c>
      <c r="J405" s="169" t="s">
        <v>2802</v>
      </c>
      <c r="K405" s="169" t="s">
        <v>2803</v>
      </c>
      <c r="L405" s="169"/>
      <c r="M405" s="169"/>
      <c r="N405" s="169"/>
      <c r="O405" s="169"/>
      <c r="P405" s="169"/>
      <c r="Q405" s="173" t="s">
        <v>6057</v>
      </c>
      <c r="R405" s="180"/>
    </row>
    <row r="406" spans="1:18">
      <c r="A406" s="168">
        <v>405</v>
      </c>
      <c r="B406" s="169" t="s">
        <v>8616</v>
      </c>
      <c r="C406" s="169" t="s">
        <v>8617</v>
      </c>
      <c r="D406" s="169" t="s">
        <v>8557</v>
      </c>
      <c r="E406" s="170">
        <v>9949212186</v>
      </c>
      <c r="F406" s="169"/>
      <c r="G406" s="171">
        <v>7794976366</v>
      </c>
      <c r="H406" s="169" t="s">
        <v>8618</v>
      </c>
      <c r="I406" s="169" t="s">
        <v>8466</v>
      </c>
      <c r="J406" s="169" t="s">
        <v>2802</v>
      </c>
      <c r="K406" s="169" t="s">
        <v>2803</v>
      </c>
      <c r="L406" s="169"/>
      <c r="M406" s="169"/>
      <c r="N406" s="169"/>
      <c r="O406" s="169"/>
      <c r="P406" s="169"/>
      <c r="Q406" s="173" t="s">
        <v>6081</v>
      </c>
      <c r="R406" s="180"/>
    </row>
    <row r="407" spans="1:18">
      <c r="A407" s="168">
        <v>406</v>
      </c>
      <c r="B407" s="169" t="s">
        <v>8619</v>
      </c>
      <c r="C407" s="169" t="s">
        <v>8620</v>
      </c>
      <c r="D407" s="169" t="s">
        <v>8557</v>
      </c>
      <c r="E407" s="170">
        <v>8555977009</v>
      </c>
      <c r="F407" s="171">
        <v>7093104013</v>
      </c>
      <c r="G407" s="171">
        <v>9491557104</v>
      </c>
      <c r="H407" s="169" t="s">
        <v>8621</v>
      </c>
      <c r="I407" s="180" t="s">
        <v>8062</v>
      </c>
      <c r="J407" s="181" t="s">
        <v>2802</v>
      </c>
      <c r="K407" s="169" t="s">
        <v>2803</v>
      </c>
      <c r="L407" s="169"/>
      <c r="M407" s="169"/>
      <c r="N407" s="169"/>
      <c r="O407" s="169"/>
      <c r="P407" s="169"/>
      <c r="Q407" s="173" t="s">
        <v>6057</v>
      </c>
      <c r="R407" s="180"/>
    </row>
    <row r="408" spans="1:18">
      <c r="A408" s="168">
        <v>407</v>
      </c>
      <c r="B408" s="169" t="s">
        <v>8622</v>
      </c>
      <c r="C408" s="169" t="s">
        <v>8623</v>
      </c>
      <c r="D408" s="169" t="s">
        <v>8557</v>
      </c>
      <c r="E408" s="170">
        <v>9642403187</v>
      </c>
      <c r="F408" s="171">
        <v>8247289682</v>
      </c>
      <c r="G408" s="171">
        <v>9908772431</v>
      </c>
      <c r="H408" s="169" t="s">
        <v>8624</v>
      </c>
      <c r="I408" s="180" t="s">
        <v>8062</v>
      </c>
      <c r="J408" s="181" t="s">
        <v>2802</v>
      </c>
      <c r="K408" s="169" t="s">
        <v>8625</v>
      </c>
      <c r="L408" s="169"/>
      <c r="M408" s="169"/>
      <c r="N408" s="169"/>
      <c r="O408" s="169"/>
      <c r="P408" s="169"/>
      <c r="Q408" s="173" t="s">
        <v>6057</v>
      </c>
      <c r="R408" s="180"/>
    </row>
    <row r="409" spans="1:18">
      <c r="A409" s="168">
        <v>408</v>
      </c>
      <c r="B409" s="169" t="s">
        <v>8626</v>
      </c>
      <c r="C409" s="169" t="s">
        <v>8627</v>
      </c>
      <c r="D409" s="169" t="s">
        <v>8557</v>
      </c>
      <c r="E409" s="170">
        <v>9553352753</v>
      </c>
      <c r="F409" s="171">
        <v>9866804881</v>
      </c>
      <c r="G409" s="171">
        <v>9866419056</v>
      </c>
      <c r="H409" s="169" t="s">
        <v>8628</v>
      </c>
      <c r="I409" s="206" t="s">
        <v>8629</v>
      </c>
      <c r="J409" s="178"/>
      <c r="K409" s="179"/>
      <c r="L409" s="169"/>
      <c r="M409" s="169"/>
      <c r="N409" s="169"/>
      <c r="O409" s="169"/>
      <c r="P409" s="169"/>
      <c r="Q409" s="173"/>
      <c r="R409" s="180"/>
    </row>
    <row r="410" spans="1:18">
      <c r="A410" s="168">
        <v>409</v>
      </c>
      <c r="B410" s="169" t="s">
        <v>8630</v>
      </c>
      <c r="C410" s="169" t="s">
        <v>8631</v>
      </c>
      <c r="D410" s="169" t="s">
        <v>8557</v>
      </c>
      <c r="E410" s="170">
        <v>8688082782</v>
      </c>
      <c r="F410" s="169"/>
      <c r="G410" s="171">
        <v>9440453366</v>
      </c>
      <c r="H410" s="169" t="s">
        <v>8632</v>
      </c>
      <c r="I410" s="169" t="s">
        <v>8062</v>
      </c>
      <c r="J410" s="169" t="s">
        <v>2802</v>
      </c>
      <c r="K410" s="169" t="s">
        <v>8625</v>
      </c>
      <c r="L410" s="169"/>
      <c r="M410" s="169"/>
      <c r="N410" s="169"/>
      <c r="O410" s="169"/>
      <c r="P410" s="169"/>
      <c r="Q410" s="173" t="s">
        <v>6057</v>
      </c>
      <c r="R410" s="180"/>
    </row>
    <row r="411" spans="1:18">
      <c r="A411" s="168">
        <v>410</v>
      </c>
      <c r="B411" s="169" t="s">
        <v>8633</v>
      </c>
      <c r="C411" s="169" t="s">
        <v>8634</v>
      </c>
      <c r="D411" s="169" t="s">
        <v>8557</v>
      </c>
      <c r="E411" s="170">
        <v>9550876830</v>
      </c>
      <c r="F411" s="169"/>
      <c r="G411" s="171">
        <v>9951979645</v>
      </c>
      <c r="H411" s="169" t="s">
        <v>8635</v>
      </c>
      <c r="I411" s="169" t="s">
        <v>8062</v>
      </c>
      <c r="J411" s="169" t="s">
        <v>2802</v>
      </c>
      <c r="K411" s="169" t="s">
        <v>8625</v>
      </c>
      <c r="L411" s="169"/>
      <c r="M411" s="169"/>
      <c r="N411" s="169"/>
      <c r="O411" s="169"/>
      <c r="P411" s="169"/>
      <c r="Q411" s="173" t="s">
        <v>6057</v>
      </c>
      <c r="R411" s="180"/>
    </row>
    <row r="412" spans="1:18">
      <c r="A412" s="168">
        <v>411</v>
      </c>
      <c r="B412" s="169" t="s">
        <v>8636</v>
      </c>
      <c r="C412" s="169" t="s">
        <v>8637</v>
      </c>
      <c r="D412" s="169" t="s">
        <v>8557</v>
      </c>
      <c r="E412" s="170">
        <v>8688211723</v>
      </c>
      <c r="F412" s="169"/>
      <c r="G412" s="171">
        <v>9949400394</v>
      </c>
      <c r="H412" s="169" t="s">
        <v>8638</v>
      </c>
      <c r="I412" s="169" t="s">
        <v>8639</v>
      </c>
      <c r="J412" s="169" t="s">
        <v>8640</v>
      </c>
      <c r="K412" s="169"/>
      <c r="L412" s="169"/>
      <c r="M412" s="169"/>
      <c r="N412" s="169"/>
      <c r="O412" s="169"/>
      <c r="P412" s="169"/>
      <c r="Q412" s="173" t="s">
        <v>6071</v>
      </c>
      <c r="R412" s="180"/>
    </row>
    <row r="413" spans="1:18">
      <c r="A413" s="168">
        <v>412</v>
      </c>
      <c r="B413" s="169" t="s">
        <v>8641</v>
      </c>
      <c r="C413" s="169" t="s">
        <v>8642</v>
      </c>
      <c r="D413" s="169" t="s">
        <v>8557</v>
      </c>
      <c r="E413" s="170">
        <v>7780186107</v>
      </c>
      <c r="F413" s="169"/>
      <c r="G413" s="171">
        <v>8247644942</v>
      </c>
      <c r="H413" s="169" t="s">
        <v>8643</v>
      </c>
      <c r="I413" s="169" t="s">
        <v>8062</v>
      </c>
      <c r="J413" s="169" t="s">
        <v>2802</v>
      </c>
      <c r="K413" s="169" t="s">
        <v>8625</v>
      </c>
      <c r="L413" s="169"/>
      <c r="M413" s="169"/>
      <c r="N413" s="169"/>
      <c r="O413" s="169"/>
      <c r="P413" s="169"/>
      <c r="Q413" s="173" t="s">
        <v>6057</v>
      </c>
      <c r="R413" s="180"/>
    </row>
    <row r="414" spans="1:18">
      <c r="A414" s="168">
        <v>413</v>
      </c>
      <c r="B414" s="169" t="s">
        <v>8644</v>
      </c>
      <c r="C414" s="169" t="s">
        <v>8645</v>
      </c>
      <c r="D414" s="169" t="s">
        <v>8557</v>
      </c>
      <c r="E414" s="170">
        <v>9703982184</v>
      </c>
      <c r="F414" s="169"/>
      <c r="G414" s="171">
        <v>8309655344</v>
      </c>
      <c r="H414" s="169" t="s">
        <v>8646</v>
      </c>
      <c r="I414" s="169"/>
      <c r="J414" s="169" t="s">
        <v>4044</v>
      </c>
      <c r="K414" s="169" t="s">
        <v>8625</v>
      </c>
      <c r="L414" s="169"/>
      <c r="M414" s="169"/>
      <c r="N414" s="169"/>
      <c r="O414" s="169"/>
      <c r="P414" s="169"/>
      <c r="Q414" s="173"/>
      <c r="R414" s="180"/>
    </row>
    <row r="415" spans="1:18">
      <c r="A415" s="168">
        <v>414</v>
      </c>
      <c r="B415" s="169" t="s">
        <v>8647</v>
      </c>
      <c r="C415" s="169" t="s">
        <v>8648</v>
      </c>
      <c r="D415" s="169" t="s">
        <v>8557</v>
      </c>
      <c r="E415" s="170">
        <v>9666576306</v>
      </c>
      <c r="F415" s="169"/>
      <c r="G415" s="171">
        <v>9246733066</v>
      </c>
      <c r="H415" s="169" t="s">
        <v>8649</v>
      </c>
      <c r="I415" s="180" t="s">
        <v>8062</v>
      </c>
      <c r="J415" s="181" t="s">
        <v>2802</v>
      </c>
      <c r="K415" s="169" t="s">
        <v>8625</v>
      </c>
      <c r="L415" s="169"/>
      <c r="M415" s="169"/>
      <c r="N415" s="169"/>
      <c r="O415" s="169"/>
      <c r="P415" s="169"/>
      <c r="Q415" s="173" t="s">
        <v>6071</v>
      </c>
      <c r="R415" s="180"/>
    </row>
    <row r="416" spans="1:18">
      <c r="A416" s="168">
        <v>415</v>
      </c>
      <c r="B416" s="169" t="s">
        <v>8650</v>
      </c>
      <c r="C416" s="169" t="s">
        <v>8651</v>
      </c>
      <c r="D416" s="169" t="s">
        <v>8557</v>
      </c>
      <c r="E416" s="170">
        <v>8179108425</v>
      </c>
      <c r="F416" s="171">
        <v>7416084302</v>
      </c>
      <c r="G416" s="171">
        <v>9440267554</v>
      </c>
      <c r="H416" s="169" t="s">
        <v>8652</v>
      </c>
      <c r="I416" s="180" t="s">
        <v>8062</v>
      </c>
      <c r="J416" s="181" t="s">
        <v>2802</v>
      </c>
      <c r="K416" s="169" t="s">
        <v>8625</v>
      </c>
      <c r="L416" s="169"/>
      <c r="M416" s="169"/>
      <c r="N416" s="169"/>
      <c r="O416" s="169"/>
      <c r="P416" s="169"/>
      <c r="Q416" s="173" t="s">
        <v>6057</v>
      </c>
      <c r="R416" s="180"/>
    </row>
    <row r="417" spans="1:18">
      <c r="A417" s="168">
        <v>416</v>
      </c>
      <c r="B417" s="169" t="s">
        <v>8653</v>
      </c>
      <c r="C417" s="169" t="s">
        <v>8654</v>
      </c>
      <c r="D417" s="169" t="s">
        <v>8557</v>
      </c>
      <c r="E417" s="170">
        <v>9640202425</v>
      </c>
      <c r="F417" s="169"/>
      <c r="G417" s="171">
        <v>8143015779</v>
      </c>
      <c r="H417" s="169" t="s">
        <v>8655</v>
      </c>
      <c r="I417" s="172"/>
      <c r="J417" s="169" t="s">
        <v>4044</v>
      </c>
      <c r="K417" s="169"/>
      <c r="L417" s="169"/>
      <c r="M417" s="169"/>
      <c r="N417" s="169"/>
      <c r="O417" s="169"/>
      <c r="P417" s="169"/>
      <c r="Q417" s="173" t="s">
        <v>8410</v>
      </c>
      <c r="R417" s="180"/>
    </row>
    <row r="418" spans="1:18">
      <c r="A418" s="168">
        <v>417</v>
      </c>
      <c r="B418" s="169" t="s">
        <v>8656</v>
      </c>
      <c r="C418" s="169" t="s">
        <v>8657</v>
      </c>
      <c r="D418" s="169" t="s">
        <v>8557</v>
      </c>
      <c r="E418" s="170">
        <v>9032188881</v>
      </c>
      <c r="F418" s="171">
        <v>7095188881</v>
      </c>
      <c r="G418" s="169"/>
      <c r="H418" s="169" t="s">
        <v>8658</v>
      </c>
      <c r="I418" s="169"/>
      <c r="J418" s="169" t="s">
        <v>8659</v>
      </c>
      <c r="K418" s="169"/>
      <c r="L418" s="169"/>
      <c r="M418" s="169"/>
      <c r="N418" s="169"/>
      <c r="O418" s="169"/>
      <c r="P418" s="169"/>
      <c r="Q418" s="173" t="s">
        <v>6081</v>
      </c>
      <c r="R418" s="180"/>
    </row>
    <row r="419" spans="1:18">
      <c r="A419" s="168">
        <v>418</v>
      </c>
      <c r="B419" s="169" t="s">
        <v>8660</v>
      </c>
      <c r="C419" s="169" t="s">
        <v>8661</v>
      </c>
      <c r="D419" s="169" t="s">
        <v>8557</v>
      </c>
      <c r="E419" s="170">
        <v>9100081298</v>
      </c>
      <c r="F419" s="171">
        <v>7013800079</v>
      </c>
      <c r="G419" s="171">
        <v>9848342824</v>
      </c>
      <c r="H419" s="169" t="s">
        <v>8662</v>
      </c>
      <c r="I419" s="169" t="s">
        <v>4345</v>
      </c>
      <c r="J419" s="169" t="s">
        <v>2802</v>
      </c>
      <c r="K419" s="169" t="s">
        <v>2803</v>
      </c>
      <c r="L419" s="169"/>
      <c r="M419" s="169"/>
      <c r="N419" s="169"/>
      <c r="O419" s="169"/>
      <c r="P419" s="169"/>
      <c r="Q419" s="173"/>
      <c r="R419" s="180"/>
    </row>
    <row r="420" spans="1:18">
      <c r="A420" s="168">
        <v>419</v>
      </c>
      <c r="B420" s="169" t="s">
        <v>8663</v>
      </c>
      <c r="C420" s="169" t="s">
        <v>8664</v>
      </c>
      <c r="D420" s="169" t="s">
        <v>8557</v>
      </c>
      <c r="E420" s="170">
        <v>9494426599</v>
      </c>
      <c r="F420" s="169"/>
      <c r="G420" s="171">
        <v>9393046180</v>
      </c>
      <c r="H420" s="169" t="s">
        <v>8665</v>
      </c>
      <c r="I420" s="169" t="s">
        <v>8666</v>
      </c>
      <c r="J420" s="169" t="s">
        <v>8667</v>
      </c>
      <c r="K420" s="169" t="s">
        <v>3068</v>
      </c>
      <c r="L420" s="169"/>
      <c r="M420" s="169"/>
      <c r="N420" s="169"/>
      <c r="O420" s="169"/>
      <c r="P420" s="169"/>
      <c r="Q420" s="173"/>
      <c r="R420" s="173" t="s">
        <v>7269</v>
      </c>
    </row>
    <row r="421" spans="1:18">
      <c r="A421" s="168">
        <v>420</v>
      </c>
      <c r="B421" s="169" t="s">
        <v>8668</v>
      </c>
      <c r="C421" s="169" t="s">
        <v>8669</v>
      </c>
      <c r="D421" s="169" t="s">
        <v>8557</v>
      </c>
      <c r="E421" s="170">
        <v>9989533872</v>
      </c>
      <c r="F421" s="171">
        <v>9493046957</v>
      </c>
      <c r="G421" s="171">
        <v>8106733872</v>
      </c>
      <c r="H421" s="169" t="s">
        <v>8670</v>
      </c>
      <c r="I421" s="180" t="s">
        <v>8062</v>
      </c>
      <c r="J421" s="181" t="s">
        <v>2802</v>
      </c>
      <c r="K421" s="169" t="s">
        <v>2803</v>
      </c>
      <c r="L421" s="169"/>
      <c r="M421" s="169"/>
      <c r="N421" s="169"/>
      <c r="O421" s="169"/>
      <c r="P421" s="169"/>
      <c r="Q421" s="173" t="s">
        <v>6057</v>
      </c>
      <c r="R421" s="180"/>
    </row>
    <row r="422" spans="1:18">
      <c r="A422" s="168">
        <v>421</v>
      </c>
      <c r="B422" s="169" t="s">
        <v>8671</v>
      </c>
      <c r="C422" s="169" t="s">
        <v>8672</v>
      </c>
      <c r="D422" s="169" t="s">
        <v>8557</v>
      </c>
      <c r="E422" s="170">
        <v>9492186699</v>
      </c>
      <c r="F422" s="169"/>
      <c r="G422" s="171">
        <v>9848567495</v>
      </c>
      <c r="H422" s="169" t="s">
        <v>8673</v>
      </c>
      <c r="I422" s="172"/>
      <c r="J422" s="169" t="s">
        <v>8674</v>
      </c>
      <c r="K422" s="169"/>
      <c r="L422" s="169"/>
      <c r="M422" s="169"/>
      <c r="N422" s="169"/>
      <c r="O422" s="169"/>
      <c r="P422" s="169"/>
      <c r="Q422" s="173"/>
      <c r="R422" s="173" t="s">
        <v>7347</v>
      </c>
    </row>
    <row r="423" spans="1:18">
      <c r="A423" s="168">
        <v>422</v>
      </c>
      <c r="B423" s="169" t="s">
        <v>8675</v>
      </c>
      <c r="C423" s="169" t="s">
        <v>8676</v>
      </c>
      <c r="D423" s="169" t="s">
        <v>8557</v>
      </c>
      <c r="E423" s="170">
        <v>9494670861</v>
      </c>
      <c r="F423" s="171">
        <v>7989379973</v>
      </c>
      <c r="G423" s="171">
        <v>9441880861</v>
      </c>
      <c r="H423" s="169" t="s">
        <v>8677</v>
      </c>
      <c r="I423" s="169" t="s">
        <v>5420</v>
      </c>
      <c r="J423" s="169" t="s">
        <v>8678</v>
      </c>
      <c r="K423" s="169" t="s">
        <v>3068</v>
      </c>
      <c r="L423" s="169"/>
      <c r="M423" s="169"/>
      <c r="N423" s="169"/>
      <c r="O423" s="169"/>
      <c r="P423" s="169"/>
      <c r="Q423" s="173"/>
      <c r="R423" s="173" t="s">
        <v>7347</v>
      </c>
    </row>
    <row r="424" spans="1:18">
      <c r="A424" s="168">
        <v>423</v>
      </c>
      <c r="B424" s="169" t="s">
        <v>8679</v>
      </c>
      <c r="C424" s="169" t="s">
        <v>8680</v>
      </c>
      <c r="D424" s="169" t="s">
        <v>8557</v>
      </c>
      <c r="E424" s="170">
        <v>9398533200</v>
      </c>
      <c r="F424" s="171">
        <v>7013280164</v>
      </c>
      <c r="G424" s="171">
        <v>9866607670</v>
      </c>
      <c r="H424" s="169" t="s">
        <v>8681</v>
      </c>
      <c r="I424" s="180" t="s">
        <v>8062</v>
      </c>
      <c r="J424" s="181" t="s">
        <v>2802</v>
      </c>
      <c r="K424" s="169" t="s">
        <v>2803</v>
      </c>
      <c r="L424" s="169"/>
      <c r="M424" s="169"/>
      <c r="N424" s="169"/>
      <c r="O424" s="169"/>
      <c r="P424" s="169"/>
      <c r="Q424" s="173" t="s">
        <v>6071</v>
      </c>
      <c r="R424" s="180"/>
    </row>
    <row r="425" spans="1:18">
      <c r="A425" s="168">
        <v>424</v>
      </c>
      <c r="B425" s="169" t="s">
        <v>8682</v>
      </c>
      <c r="C425" s="169" t="s">
        <v>8683</v>
      </c>
      <c r="D425" s="169" t="s">
        <v>8557</v>
      </c>
      <c r="E425" s="170">
        <v>9849226142</v>
      </c>
      <c r="F425" s="171">
        <v>9299991552</v>
      </c>
      <c r="G425" s="171">
        <v>9441065552</v>
      </c>
      <c r="H425" s="169" t="s">
        <v>8684</v>
      </c>
      <c r="I425" s="172" t="s">
        <v>8685</v>
      </c>
      <c r="J425" s="169" t="s">
        <v>8678</v>
      </c>
      <c r="K425" s="169" t="s">
        <v>8686</v>
      </c>
      <c r="L425" s="169"/>
      <c r="M425" s="169"/>
      <c r="N425" s="169"/>
      <c r="O425" s="169"/>
      <c r="P425" s="169"/>
      <c r="Q425" s="173"/>
      <c r="R425" s="180"/>
    </row>
    <row r="426" spans="1:18">
      <c r="A426" s="168">
        <v>425</v>
      </c>
      <c r="B426" s="169" t="s">
        <v>8687</v>
      </c>
      <c r="C426" s="169" t="s">
        <v>8688</v>
      </c>
      <c r="D426" s="169" t="s">
        <v>8557</v>
      </c>
      <c r="E426" s="170">
        <v>8179484338</v>
      </c>
      <c r="F426" s="171">
        <v>8309373168</v>
      </c>
      <c r="G426" s="171">
        <v>9959519937</v>
      </c>
      <c r="H426" s="169" t="s">
        <v>8689</v>
      </c>
      <c r="I426" s="169" t="s">
        <v>8690</v>
      </c>
      <c r="J426" s="169" t="s">
        <v>8691</v>
      </c>
      <c r="K426" s="169" t="s">
        <v>8692</v>
      </c>
      <c r="L426" s="169"/>
      <c r="M426" s="169"/>
      <c r="N426" s="169"/>
      <c r="O426" s="169"/>
      <c r="P426" s="169"/>
      <c r="Q426" s="173" t="s">
        <v>6081</v>
      </c>
      <c r="R426" s="180"/>
    </row>
    <row r="427" spans="1:18">
      <c r="A427" s="168">
        <v>426</v>
      </c>
      <c r="B427" s="169" t="s">
        <v>8693</v>
      </c>
      <c r="C427" s="169" t="s">
        <v>8694</v>
      </c>
      <c r="D427" s="169" t="s">
        <v>8557</v>
      </c>
      <c r="E427" s="170">
        <v>9298001146</v>
      </c>
      <c r="F427" s="171">
        <v>9848678177</v>
      </c>
      <c r="G427" s="171">
        <v>9848678271</v>
      </c>
      <c r="H427" s="169" t="s">
        <v>8695</v>
      </c>
      <c r="I427" s="169" t="s">
        <v>3978</v>
      </c>
      <c r="J427" s="169" t="s">
        <v>2802</v>
      </c>
      <c r="K427" s="169" t="s">
        <v>2803</v>
      </c>
      <c r="L427" s="169"/>
      <c r="M427" s="169"/>
      <c r="N427" s="169"/>
      <c r="O427" s="169"/>
      <c r="P427" s="169"/>
      <c r="Q427" s="173" t="s">
        <v>6057</v>
      </c>
      <c r="R427" s="180"/>
    </row>
    <row r="428" spans="1:18">
      <c r="A428" s="168">
        <v>427</v>
      </c>
      <c r="B428" s="169" t="s">
        <v>8696</v>
      </c>
      <c r="C428" s="169" t="s">
        <v>8697</v>
      </c>
      <c r="D428" s="169" t="s">
        <v>8557</v>
      </c>
      <c r="E428" s="170">
        <v>9652440930</v>
      </c>
      <c r="F428" s="171">
        <v>9381487100</v>
      </c>
      <c r="G428" s="171">
        <v>9848646195</v>
      </c>
      <c r="H428" s="169" t="s">
        <v>8698</v>
      </c>
      <c r="I428" s="169" t="s">
        <v>3978</v>
      </c>
      <c r="J428" s="169" t="s">
        <v>8699</v>
      </c>
      <c r="K428" s="169" t="s">
        <v>2803</v>
      </c>
      <c r="L428" s="169"/>
      <c r="M428" s="169"/>
      <c r="N428" s="169"/>
      <c r="O428" s="169"/>
      <c r="P428" s="169"/>
      <c r="Q428" s="173"/>
      <c r="R428" s="180"/>
    </row>
    <row r="429" spans="1:18">
      <c r="A429" s="168">
        <v>428</v>
      </c>
      <c r="B429" s="169" t="s">
        <v>8700</v>
      </c>
      <c r="C429" s="169" t="s">
        <v>8701</v>
      </c>
      <c r="D429" s="169" t="s">
        <v>8557</v>
      </c>
      <c r="E429" s="170">
        <v>8142720859</v>
      </c>
      <c r="F429" s="171">
        <v>8500543435</v>
      </c>
      <c r="G429" s="171">
        <v>9948082613</v>
      </c>
      <c r="H429" s="169" t="s">
        <v>8702</v>
      </c>
      <c r="I429" s="169"/>
      <c r="J429" s="169"/>
      <c r="K429" s="169"/>
      <c r="L429" s="169" t="s">
        <v>7581</v>
      </c>
      <c r="M429" s="169" t="s">
        <v>549</v>
      </c>
      <c r="N429" s="169" t="s">
        <v>549</v>
      </c>
      <c r="O429" s="169" t="s">
        <v>549</v>
      </c>
      <c r="P429" s="169"/>
      <c r="Q429" s="173"/>
      <c r="R429" s="173"/>
    </row>
    <row r="430" spans="1:18">
      <c r="A430" s="168">
        <v>429</v>
      </c>
      <c r="B430" s="169" t="s">
        <v>8703</v>
      </c>
      <c r="C430" s="169" t="s">
        <v>8704</v>
      </c>
      <c r="D430" s="169" t="s">
        <v>8557</v>
      </c>
      <c r="E430" s="170">
        <v>9705236869</v>
      </c>
      <c r="F430" s="171">
        <v>8919539430</v>
      </c>
      <c r="G430" s="171">
        <v>9848416999</v>
      </c>
      <c r="H430" s="169" t="s">
        <v>8705</v>
      </c>
      <c r="I430" s="169"/>
      <c r="J430" s="169"/>
      <c r="K430" s="169"/>
      <c r="L430" s="169"/>
      <c r="M430" s="169"/>
      <c r="N430" s="169"/>
      <c r="O430" s="169"/>
      <c r="P430" s="169"/>
      <c r="Q430" s="307" t="s">
        <v>8706</v>
      </c>
      <c r="R430" s="300"/>
    </row>
    <row r="431" spans="1:18">
      <c r="A431" s="168">
        <v>430</v>
      </c>
      <c r="B431" s="169" t="s">
        <v>8707</v>
      </c>
      <c r="C431" s="169" t="s">
        <v>8708</v>
      </c>
      <c r="D431" s="169" t="s">
        <v>8557</v>
      </c>
      <c r="E431" s="170">
        <v>8019911126</v>
      </c>
      <c r="F431" s="171">
        <v>8639254164</v>
      </c>
      <c r="G431" s="171">
        <v>9247857000</v>
      </c>
      <c r="H431" s="169" t="s">
        <v>8709</v>
      </c>
      <c r="I431" s="169" t="s">
        <v>8710</v>
      </c>
      <c r="J431" s="169" t="s">
        <v>8101</v>
      </c>
      <c r="K431" s="169"/>
      <c r="L431" s="169"/>
      <c r="M431" s="169"/>
      <c r="N431" s="169"/>
      <c r="O431" s="169"/>
      <c r="P431" s="169"/>
      <c r="Q431" s="173" t="s">
        <v>6102</v>
      </c>
      <c r="R431" s="180"/>
    </row>
    <row r="432" spans="1:18">
      <c r="A432" s="168">
        <v>431</v>
      </c>
      <c r="B432" s="169" t="s">
        <v>8711</v>
      </c>
      <c r="C432" s="169" t="s">
        <v>8712</v>
      </c>
      <c r="D432" s="169" t="s">
        <v>8557</v>
      </c>
      <c r="E432" s="170">
        <v>7995944193</v>
      </c>
      <c r="F432" s="171">
        <v>9866542750</v>
      </c>
      <c r="G432" s="171">
        <v>9866542750</v>
      </c>
      <c r="H432" s="169" t="s">
        <v>8713</v>
      </c>
      <c r="I432" s="169" t="s">
        <v>6422</v>
      </c>
      <c r="J432" s="169" t="s">
        <v>2802</v>
      </c>
      <c r="K432" s="169" t="s">
        <v>2803</v>
      </c>
      <c r="L432" s="169"/>
      <c r="M432" s="169"/>
      <c r="N432" s="169"/>
      <c r="O432" s="169"/>
      <c r="P432" s="169"/>
      <c r="Q432" s="173" t="s">
        <v>6057</v>
      </c>
      <c r="R432" s="180"/>
    </row>
    <row r="433" spans="1:18">
      <c r="A433" s="168">
        <v>432</v>
      </c>
      <c r="B433" s="169" t="s">
        <v>8714</v>
      </c>
      <c r="C433" s="169" t="s">
        <v>8715</v>
      </c>
      <c r="D433" s="169" t="s">
        <v>8557</v>
      </c>
      <c r="E433" s="170">
        <v>7259594399</v>
      </c>
      <c r="F433" s="169"/>
      <c r="G433" s="171">
        <v>9449514209</v>
      </c>
      <c r="H433" s="169" t="s">
        <v>8716</v>
      </c>
      <c r="I433" s="169" t="s">
        <v>4089</v>
      </c>
      <c r="J433" s="169" t="s">
        <v>6659</v>
      </c>
      <c r="K433" s="169" t="s">
        <v>8717</v>
      </c>
      <c r="L433" s="169"/>
      <c r="M433" s="169"/>
      <c r="N433" s="169"/>
      <c r="O433" s="169"/>
      <c r="P433" s="169"/>
      <c r="Q433" s="173"/>
      <c r="R433" s="180"/>
    </row>
    <row r="434" spans="1:18">
      <c r="A434" s="168">
        <v>433</v>
      </c>
      <c r="B434" s="169" t="s">
        <v>8718</v>
      </c>
      <c r="C434" s="169" t="s">
        <v>8719</v>
      </c>
      <c r="D434" s="169" t="s">
        <v>8557</v>
      </c>
      <c r="E434" s="170">
        <v>8374956799</v>
      </c>
      <c r="F434" s="169"/>
      <c r="G434" s="171">
        <v>8179348999</v>
      </c>
      <c r="H434" s="169" t="s">
        <v>8720</v>
      </c>
      <c r="I434" s="169"/>
      <c r="J434" s="169"/>
      <c r="K434" s="169"/>
      <c r="L434" s="169" t="s">
        <v>7581</v>
      </c>
      <c r="M434" s="169" t="s">
        <v>549</v>
      </c>
      <c r="N434" s="169" t="s">
        <v>549</v>
      </c>
      <c r="O434" s="169" t="s">
        <v>549</v>
      </c>
      <c r="P434" s="169"/>
      <c r="Q434" s="173"/>
      <c r="R434" s="173"/>
    </row>
    <row r="435" spans="1:18">
      <c r="A435" s="168">
        <v>434</v>
      </c>
      <c r="B435" s="169" t="s">
        <v>8721</v>
      </c>
      <c r="C435" s="169" t="s">
        <v>8722</v>
      </c>
      <c r="D435" s="169"/>
      <c r="E435" s="170">
        <v>8106925032</v>
      </c>
      <c r="F435" s="169"/>
      <c r="G435" s="169"/>
      <c r="H435" s="169"/>
      <c r="I435" s="169"/>
      <c r="J435" s="169"/>
      <c r="K435" s="169"/>
      <c r="L435" s="169" t="s">
        <v>2767</v>
      </c>
      <c r="M435" s="169" t="s">
        <v>549</v>
      </c>
      <c r="N435" s="169" t="s">
        <v>8723</v>
      </c>
      <c r="O435" s="169" t="s">
        <v>8724</v>
      </c>
      <c r="P435" s="169"/>
      <c r="Q435" s="173"/>
      <c r="R435" s="173"/>
    </row>
    <row r="436" spans="1:18">
      <c r="A436" s="168">
        <v>435</v>
      </c>
      <c r="B436" s="169" t="s">
        <v>8725</v>
      </c>
      <c r="C436" s="169" t="s">
        <v>8726</v>
      </c>
      <c r="D436" s="169" t="s">
        <v>8557</v>
      </c>
      <c r="E436" s="170">
        <v>8919147944</v>
      </c>
      <c r="F436" s="169"/>
      <c r="G436" s="171">
        <v>9440681700</v>
      </c>
      <c r="H436" s="169" t="s">
        <v>8727</v>
      </c>
      <c r="I436" s="169" t="s">
        <v>7836</v>
      </c>
      <c r="J436" s="169" t="s">
        <v>3971</v>
      </c>
      <c r="K436" s="169"/>
      <c r="L436" s="169"/>
      <c r="M436" s="169"/>
      <c r="N436" s="169"/>
      <c r="O436" s="169"/>
      <c r="P436" s="169"/>
      <c r="Q436" s="173" t="s">
        <v>6071</v>
      </c>
      <c r="R436" s="180"/>
    </row>
    <row r="437" spans="1:18">
      <c r="A437" s="168">
        <v>436</v>
      </c>
      <c r="B437" s="169" t="s">
        <v>8728</v>
      </c>
      <c r="C437" s="169" t="s">
        <v>8729</v>
      </c>
      <c r="D437" s="169" t="s">
        <v>8557</v>
      </c>
      <c r="E437" s="170">
        <v>6303279073</v>
      </c>
      <c r="F437" s="171">
        <v>9908656246</v>
      </c>
      <c r="G437" s="171">
        <v>9492963642</v>
      </c>
      <c r="H437" s="169" t="s">
        <v>8730</v>
      </c>
      <c r="I437" s="169" t="s">
        <v>8731</v>
      </c>
      <c r="J437" s="169"/>
      <c r="K437" s="169"/>
      <c r="L437" s="169"/>
      <c r="M437" s="169"/>
      <c r="N437" s="169"/>
      <c r="O437" s="169"/>
      <c r="P437" s="169"/>
      <c r="Q437" s="173"/>
      <c r="R437" s="180"/>
    </row>
    <row r="438" spans="1:18">
      <c r="A438" s="168">
        <v>437</v>
      </c>
      <c r="B438" s="169" t="s">
        <v>8732</v>
      </c>
      <c r="C438" s="169" t="s">
        <v>8733</v>
      </c>
      <c r="D438" s="169" t="s">
        <v>8557</v>
      </c>
      <c r="E438" s="170">
        <v>7799677701</v>
      </c>
      <c r="F438" s="169"/>
      <c r="G438" s="171">
        <v>9491125518</v>
      </c>
      <c r="H438" s="169" t="s">
        <v>8734</v>
      </c>
      <c r="I438" s="169"/>
      <c r="J438" s="169"/>
      <c r="K438" s="169"/>
      <c r="L438" s="169"/>
      <c r="M438" s="169"/>
      <c r="N438" s="169"/>
      <c r="O438" s="169"/>
      <c r="P438" s="169"/>
      <c r="Q438" s="173"/>
      <c r="R438" s="180"/>
    </row>
    <row r="439" spans="1:18">
      <c r="A439" s="168">
        <v>438</v>
      </c>
      <c r="B439" s="169" t="s">
        <v>8735</v>
      </c>
      <c r="C439" s="169" t="s">
        <v>8736</v>
      </c>
      <c r="D439" s="169" t="s">
        <v>8557</v>
      </c>
      <c r="E439" s="170">
        <v>9177474188</v>
      </c>
      <c r="F439" s="171">
        <v>9949418503</v>
      </c>
      <c r="G439" s="171">
        <v>9542777999</v>
      </c>
      <c r="H439" s="169" t="s">
        <v>8737</v>
      </c>
      <c r="I439" s="169"/>
      <c r="J439" s="169"/>
      <c r="K439" s="169"/>
      <c r="L439" s="169"/>
      <c r="M439" s="169"/>
      <c r="N439" s="169"/>
      <c r="O439" s="169"/>
      <c r="P439" s="169"/>
      <c r="Q439" s="173"/>
      <c r="R439" s="173" t="s">
        <v>7347</v>
      </c>
    </row>
    <row r="440" spans="1:18">
      <c r="A440" s="168">
        <v>439</v>
      </c>
      <c r="B440" s="169" t="s">
        <v>8738</v>
      </c>
      <c r="C440" s="169" t="s">
        <v>8739</v>
      </c>
      <c r="D440" s="169" t="s">
        <v>8557</v>
      </c>
      <c r="E440" s="170">
        <v>7702801615</v>
      </c>
      <c r="F440" s="169"/>
      <c r="G440" s="171">
        <v>9989936887</v>
      </c>
      <c r="H440" s="169" t="s">
        <v>8740</v>
      </c>
      <c r="I440" s="207" t="s">
        <v>8741</v>
      </c>
      <c r="J440" s="169"/>
      <c r="K440" s="169"/>
      <c r="L440" s="169"/>
      <c r="M440" s="169"/>
      <c r="N440" s="169"/>
      <c r="O440" s="169"/>
      <c r="P440" s="169"/>
      <c r="Q440" s="173" t="s">
        <v>6071</v>
      </c>
      <c r="R440" s="180"/>
    </row>
    <row r="441" spans="1:18">
      <c r="A441" s="168">
        <v>440</v>
      </c>
      <c r="B441" s="169" t="s">
        <v>8742</v>
      </c>
      <c r="C441" s="169" t="s">
        <v>8743</v>
      </c>
      <c r="D441" s="169" t="s">
        <v>8557</v>
      </c>
      <c r="E441" s="170"/>
      <c r="F441" s="171">
        <v>8008005779</v>
      </c>
      <c r="G441" s="171">
        <v>9866618788</v>
      </c>
      <c r="H441" s="169"/>
      <c r="I441" s="169"/>
      <c r="J441" s="169"/>
      <c r="K441" s="169"/>
      <c r="L441" s="169"/>
      <c r="M441" s="169"/>
      <c r="N441" s="169"/>
      <c r="O441" s="169"/>
      <c r="P441" s="169"/>
      <c r="Q441" s="173"/>
      <c r="R441" s="180"/>
    </row>
    <row r="442" spans="1:18">
      <c r="A442" s="168">
        <v>441</v>
      </c>
      <c r="B442" s="169" t="s">
        <v>8744</v>
      </c>
      <c r="C442" s="169" t="s">
        <v>8745</v>
      </c>
      <c r="D442" s="169" t="s">
        <v>8557</v>
      </c>
      <c r="E442" s="170">
        <v>8074101625</v>
      </c>
      <c r="F442" s="171">
        <v>9553641698</v>
      </c>
      <c r="G442" s="171">
        <v>9848168089</v>
      </c>
      <c r="H442" s="169" t="s">
        <v>8746</v>
      </c>
      <c r="I442" s="169"/>
      <c r="J442" s="169"/>
      <c r="K442" s="169"/>
      <c r="L442" s="169"/>
      <c r="M442" s="169"/>
      <c r="N442" s="169"/>
      <c r="O442" s="169"/>
      <c r="P442" s="169"/>
      <c r="Q442" s="173"/>
      <c r="R442" s="180"/>
    </row>
    <row r="443" spans="1:18">
      <c r="A443" s="168">
        <v>442</v>
      </c>
      <c r="B443" s="169" t="s">
        <v>8747</v>
      </c>
      <c r="C443" s="169" t="s">
        <v>8748</v>
      </c>
      <c r="D443" s="169"/>
      <c r="E443" s="170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73"/>
      <c r="R443" s="180"/>
    </row>
    <row r="444" spans="1:18">
      <c r="A444" s="168">
        <v>443</v>
      </c>
      <c r="B444" s="169" t="s">
        <v>8749</v>
      </c>
      <c r="C444" s="169" t="s">
        <v>8750</v>
      </c>
      <c r="D444" s="169" t="s">
        <v>8557</v>
      </c>
      <c r="E444" s="170">
        <v>6300026780</v>
      </c>
      <c r="F444" s="169"/>
      <c r="G444" s="171">
        <v>9441691460</v>
      </c>
      <c r="H444" s="169" t="s">
        <v>8751</v>
      </c>
      <c r="I444" s="169"/>
      <c r="J444" s="169" t="s">
        <v>2802</v>
      </c>
      <c r="K444" s="169"/>
      <c r="L444" s="169"/>
      <c r="M444" s="169"/>
      <c r="N444" s="169"/>
      <c r="O444" s="169"/>
      <c r="P444" s="169"/>
      <c r="Q444" s="173" t="s">
        <v>6057</v>
      </c>
      <c r="R444" s="180"/>
    </row>
    <row r="445" spans="1:18">
      <c r="A445" s="168">
        <v>444</v>
      </c>
      <c r="B445" s="169" t="s">
        <v>8752</v>
      </c>
      <c r="C445" s="169" t="s">
        <v>8753</v>
      </c>
      <c r="D445" s="169" t="s">
        <v>8557</v>
      </c>
      <c r="E445" s="170">
        <v>9951647949</v>
      </c>
      <c r="F445" s="169"/>
      <c r="G445" s="171">
        <v>9912120125</v>
      </c>
      <c r="H445" s="169" t="s">
        <v>8754</v>
      </c>
      <c r="I445" s="169"/>
      <c r="J445" s="169" t="s">
        <v>2802</v>
      </c>
      <c r="K445" s="169"/>
      <c r="L445" s="169"/>
      <c r="M445" s="169"/>
      <c r="N445" s="169"/>
      <c r="O445" s="169"/>
      <c r="P445" s="169"/>
      <c r="Q445" s="173" t="s">
        <v>6057</v>
      </c>
      <c r="R445" s="180"/>
    </row>
    <row r="446" spans="1:18">
      <c r="A446" s="168">
        <v>445</v>
      </c>
      <c r="B446" s="169" t="s">
        <v>8755</v>
      </c>
      <c r="C446" s="169" t="s">
        <v>8756</v>
      </c>
      <c r="D446" s="169" t="s">
        <v>8557</v>
      </c>
      <c r="E446" s="170">
        <v>8790260105</v>
      </c>
      <c r="F446" s="171">
        <v>7989807376</v>
      </c>
      <c r="G446" s="171">
        <v>6302525149</v>
      </c>
      <c r="H446" s="169" t="s">
        <v>8757</v>
      </c>
      <c r="I446" s="169" t="s">
        <v>4345</v>
      </c>
      <c r="J446" s="169" t="s">
        <v>8758</v>
      </c>
      <c r="K446" s="169"/>
      <c r="L446" s="169"/>
      <c r="M446" s="169"/>
      <c r="N446" s="169"/>
      <c r="O446" s="169"/>
      <c r="P446" s="169"/>
      <c r="Q446" s="173" t="s">
        <v>6071</v>
      </c>
      <c r="R446" s="180"/>
    </row>
    <row r="447" spans="1:18">
      <c r="A447" s="168">
        <v>446</v>
      </c>
      <c r="B447" s="169" t="s">
        <v>8759</v>
      </c>
      <c r="C447" s="169" t="s">
        <v>8760</v>
      </c>
      <c r="D447" s="169" t="s">
        <v>8557</v>
      </c>
      <c r="E447" s="170">
        <v>9885923908</v>
      </c>
      <c r="F447" s="171">
        <v>8919869017</v>
      </c>
      <c r="G447" s="171">
        <v>9550685089</v>
      </c>
      <c r="H447" s="169" t="s">
        <v>8761</v>
      </c>
      <c r="I447" s="169"/>
      <c r="J447" s="169"/>
      <c r="K447" s="169"/>
      <c r="L447" s="169"/>
      <c r="M447" s="169"/>
      <c r="N447" s="169"/>
      <c r="O447" s="169"/>
      <c r="P447" s="169"/>
      <c r="Q447" s="173"/>
      <c r="R447" s="180"/>
    </row>
    <row r="448" spans="1:18">
      <c r="A448" s="168">
        <v>447</v>
      </c>
      <c r="B448" s="169" t="s">
        <v>8762</v>
      </c>
      <c r="C448" s="169" t="s">
        <v>8763</v>
      </c>
      <c r="D448" s="169" t="s">
        <v>8557</v>
      </c>
      <c r="E448" s="170">
        <v>8074833610</v>
      </c>
      <c r="F448" s="169"/>
      <c r="G448" s="171">
        <v>9491178947</v>
      </c>
      <c r="H448" s="169" t="s">
        <v>8764</v>
      </c>
      <c r="I448" s="169"/>
      <c r="J448" s="169"/>
      <c r="K448" s="169"/>
      <c r="L448" s="169"/>
      <c r="M448" s="169"/>
      <c r="N448" s="169"/>
      <c r="O448" s="169"/>
      <c r="P448" s="169"/>
      <c r="Q448" s="173"/>
      <c r="R448" s="173" t="s">
        <v>7347</v>
      </c>
    </row>
    <row r="449" spans="1:18">
      <c r="A449" s="168">
        <v>448</v>
      </c>
      <c r="B449" s="169" t="s">
        <v>8765</v>
      </c>
      <c r="C449" s="169" t="s">
        <v>8766</v>
      </c>
      <c r="D449" s="169"/>
      <c r="E449" s="170">
        <v>9866120881</v>
      </c>
      <c r="F449" s="169"/>
      <c r="G449" s="169"/>
      <c r="H449" s="169"/>
      <c r="I449" s="169"/>
      <c r="J449" s="169" t="s">
        <v>2802</v>
      </c>
      <c r="K449" s="169"/>
      <c r="L449" s="169"/>
      <c r="M449" s="169"/>
      <c r="N449" s="169"/>
      <c r="O449" s="169"/>
      <c r="P449" s="169"/>
      <c r="Q449" s="173" t="s">
        <v>6057</v>
      </c>
      <c r="R449" s="180"/>
    </row>
    <row r="450" spans="1:18">
      <c r="A450" s="168">
        <v>449</v>
      </c>
      <c r="B450" s="169" t="s">
        <v>8767</v>
      </c>
      <c r="C450" s="169" t="s">
        <v>8768</v>
      </c>
      <c r="D450" s="169"/>
      <c r="E450" s="170">
        <v>8886566427</v>
      </c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73"/>
      <c r="R450" s="180"/>
    </row>
    <row r="451" spans="1:18">
      <c r="A451" s="168">
        <v>450</v>
      </c>
      <c r="B451" s="169" t="s">
        <v>8769</v>
      </c>
      <c r="C451" s="169" t="s">
        <v>8770</v>
      </c>
      <c r="D451" s="169" t="s">
        <v>8557</v>
      </c>
      <c r="E451" s="170">
        <v>8639360447</v>
      </c>
      <c r="F451" s="169"/>
      <c r="G451" s="171">
        <v>9949156005</v>
      </c>
      <c r="H451" s="169" t="s">
        <v>8771</v>
      </c>
      <c r="I451" s="169"/>
      <c r="J451" s="169"/>
      <c r="K451" s="169"/>
      <c r="L451" s="169"/>
      <c r="M451" s="169"/>
      <c r="N451" s="169"/>
      <c r="O451" s="169"/>
      <c r="P451" s="169"/>
      <c r="Q451" s="173"/>
      <c r="R451" s="180"/>
    </row>
    <row r="452" spans="1:18">
      <c r="A452" s="168">
        <v>451</v>
      </c>
      <c r="B452" s="169" t="s">
        <v>8772</v>
      </c>
      <c r="C452" s="169" t="s">
        <v>8773</v>
      </c>
      <c r="D452" s="169" t="s">
        <v>8557</v>
      </c>
      <c r="E452" s="170">
        <v>9505652758</v>
      </c>
      <c r="F452" s="171">
        <v>6305997826</v>
      </c>
      <c r="G452" s="171">
        <v>9912452109</v>
      </c>
      <c r="H452" s="169" t="s">
        <v>8774</v>
      </c>
      <c r="I452" s="169"/>
      <c r="J452" s="169"/>
      <c r="K452" s="169"/>
      <c r="L452" s="169"/>
      <c r="M452" s="169"/>
      <c r="N452" s="169"/>
      <c r="O452" s="169"/>
      <c r="P452" s="169"/>
      <c r="Q452" s="173"/>
      <c r="R452" s="173" t="s">
        <v>7269</v>
      </c>
    </row>
    <row r="453" spans="1:18">
      <c r="A453" s="168">
        <v>452</v>
      </c>
      <c r="B453" s="169" t="s">
        <v>8775</v>
      </c>
      <c r="C453" s="169" t="s">
        <v>8776</v>
      </c>
      <c r="D453" s="169" t="s">
        <v>8557</v>
      </c>
      <c r="E453" s="170">
        <v>8500726247</v>
      </c>
      <c r="F453" s="171">
        <v>7981099788</v>
      </c>
      <c r="G453" s="171">
        <v>9985280922</v>
      </c>
      <c r="H453" s="169" t="s">
        <v>8777</v>
      </c>
      <c r="I453" s="169" t="s">
        <v>7586</v>
      </c>
      <c r="J453" s="169" t="s">
        <v>8778</v>
      </c>
      <c r="K453" s="169"/>
      <c r="L453" s="169"/>
      <c r="M453" s="169"/>
      <c r="N453" s="169"/>
      <c r="O453" s="169"/>
      <c r="P453" s="169"/>
      <c r="Q453" s="173" t="s">
        <v>6057</v>
      </c>
      <c r="R453" s="180"/>
    </row>
    <row r="454" spans="1:18">
      <c r="A454" s="168">
        <v>453</v>
      </c>
      <c r="B454" s="169" t="s">
        <v>8779</v>
      </c>
      <c r="C454" s="169" t="s">
        <v>8780</v>
      </c>
      <c r="D454" s="169" t="s">
        <v>6115</v>
      </c>
      <c r="E454" s="170">
        <v>7893782407</v>
      </c>
      <c r="F454" s="171">
        <v>8919936909</v>
      </c>
      <c r="G454" s="169"/>
      <c r="H454" s="169" t="s">
        <v>8781</v>
      </c>
      <c r="I454" s="169"/>
      <c r="J454" s="169"/>
      <c r="K454" s="169"/>
      <c r="L454" s="169"/>
      <c r="M454" s="169"/>
      <c r="N454" s="169"/>
      <c r="O454" s="169"/>
      <c r="P454" s="169"/>
      <c r="Q454" s="173"/>
      <c r="R454" s="180"/>
    </row>
    <row r="455" spans="1:18">
      <c r="A455" s="168">
        <v>454</v>
      </c>
      <c r="B455" s="169" t="s">
        <v>8782</v>
      </c>
      <c r="C455" s="169" t="s">
        <v>8783</v>
      </c>
      <c r="D455" s="169"/>
      <c r="E455" s="170">
        <v>7337419089</v>
      </c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73"/>
      <c r="R455" s="180"/>
    </row>
    <row r="456" spans="1:18">
      <c r="A456" s="168">
        <v>455</v>
      </c>
      <c r="B456" s="169" t="s">
        <v>8784</v>
      </c>
      <c r="C456" s="169" t="s">
        <v>8785</v>
      </c>
      <c r="D456" s="169" t="s">
        <v>8346</v>
      </c>
      <c r="E456" s="170">
        <v>9490953262</v>
      </c>
      <c r="F456" s="171">
        <v>9182622023</v>
      </c>
      <c r="G456" s="171">
        <v>9440520891</v>
      </c>
      <c r="H456" s="169" t="s">
        <v>8786</v>
      </c>
      <c r="I456" s="169"/>
      <c r="J456" s="169"/>
      <c r="K456" s="169"/>
      <c r="L456" s="169"/>
      <c r="M456" s="169"/>
      <c r="N456" s="169"/>
      <c r="O456" s="169"/>
      <c r="P456" s="169"/>
      <c r="Q456" s="173"/>
      <c r="R456" s="180"/>
    </row>
    <row r="457" spans="1:18">
      <c r="A457" s="168">
        <v>456</v>
      </c>
      <c r="B457" s="169" t="s">
        <v>8787</v>
      </c>
      <c r="C457" s="169" t="s">
        <v>8788</v>
      </c>
      <c r="D457" s="169" t="s">
        <v>8346</v>
      </c>
      <c r="E457" s="170">
        <v>9704905238</v>
      </c>
      <c r="F457" s="169"/>
      <c r="G457" s="171">
        <v>8790570661</v>
      </c>
      <c r="H457" s="169"/>
      <c r="I457" s="169"/>
      <c r="J457" s="169"/>
      <c r="K457" s="169"/>
      <c r="L457" s="169"/>
      <c r="M457" s="169"/>
      <c r="N457" s="169"/>
      <c r="O457" s="169"/>
      <c r="P457" s="169"/>
      <c r="Q457" s="173"/>
      <c r="R457" s="173" t="s">
        <v>7347</v>
      </c>
    </row>
    <row r="458" spans="1:18">
      <c r="A458" s="168">
        <v>457</v>
      </c>
      <c r="B458" s="169" t="s">
        <v>8789</v>
      </c>
      <c r="C458" s="169" t="s">
        <v>8790</v>
      </c>
      <c r="D458" s="169" t="s">
        <v>8346</v>
      </c>
      <c r="E458" s="170">
        <v>9603282033</v>
      </c>
      <c r="F458" s="169"/>
      <c r="G458" s="169"/>
      <c r="H458" s="169" t="s">
        <v>8791</v>
      </c>
      <c r="I458" s="169"/>
      <c r="J458" s="169"/>
      <c r="K458" s="169"/>
      <c r="L458" s="169"/>
      <c r="M458" s="169"/>
      <c r="N458" s="169"/>
      <c r="O458" s="169"/>
      <c r="P458" s="169"/>
      <c r="Q458" s="173"/>
      <c r="R458" s="180"/>
    </row>
    <row r="459" spans="1:18">
      <c r="A459" s="168">
        <v>458</v>
      </c>
      <c r="B459" s="169" t="s">
        <v>8792</v>
      </c>
      <c r="C459" s="169" t="s">
        <v>8793</v>
      </c>
      <c r="D459" s="169" t="s">
        <v>5601</v>
      </c>
      <c r="E459" s="170">
        <v>7288869826</v>
      </c>
      <c r="F459" s="171">
        <v>7660811659</v>
      </c>
      <c r="G459" s="171">
        <v>9618706612</v>
      </c>
      <c r="H459" s="169" t="s">
        <v>8794</v>
      </c>
      <c r="I459" s="169" t="s">
        <v>7813</v>
      </c>
      <c r="J459" s="169" t="s">
        <v>6320</v>
      </c>
      <c r="K459" s="169" t="s">
        <v>3630</v>
      </c>
      <c r="L459" s="169"/>
      <c r="M459" s="169"/>
      <c r="N459" s="169"/>
      <c r="O459" s="169"/>
      <c r="P459" s="169"/>
      <c r="Q459" s="173"/>
      <c r="R459" s="180"/>
    </row>
    <row r="460" spans="1:18">
      <c r="A460" s="168">
        <v>459</v>
      </c>
      <c r="B460" s="169" t="s">
        <v>8795</v>
      </c>
      <c r="C460" s="169" t="s">
        <v>8796</v>
      </c>
      <c r="D460" s="169" t="s">
        <v>5601</v>
      </c>
      <c r="E460" s="170">
        <v>9603908765</v>
      </c>
      <c r="F460" s="171">
        <v>9493245175</v>
      </c>
      <c r="G460" s="171">
        <v>9885447583</v>
      </c>
      <c r="H460" s="169" t="s">
        <v>8797</v>
      </c>
      <c r="I460" s="169"/>
      <c r="J460" s="169"/>
      <c r="K460" s="169"/>
      <c r="L460" s="169"/>
      <c r="M460" s="169"/>
      <c r="N460" s="169"/>
      <c r="O460" s="169"/>
      <c r="P460" s="169"/>
      <c r="Q460" s="173"/>
      <c r="R460" s="180"/>
    </row>
    <row r="461" spans="1:18">
      <c r="A461" s="168">
        <v>460</v>
      </c>
      <c r="B461" s="169" t="s">
        <v>8798</v>
      </c>
      <c r="C461" s="169" t="s">
        <v>8799</v>
      </c>
      <c r="D461" s="169" t="s">
        <v>6060</v>
      </c>
      <c r="E461" s="170">
        <v>7702590652</v>
      </c>
      <c r="F461" s="171">
        <v>7702590652</v>
      </c>
      <c r="G461" s="171">
        <v>9886227020</v>
      </c>
      <c r="H461" s="169" t="s">
        <v>8800</v>
      </c>
      <c r="I461" s="169" t="s">
        <v>8801</v>
      </c>
      <c r="J461" s="169" t="s">
        <v>8802</v>
      </c>
      <c r="K461" s="169" t="s">
        <v>3445</v>
      </c>
      <c r="L461" s="169"/>
      <c r="M461" s="169"/>
      <c r="N461" s="169"/>
      <c r="O461" s="169"/>
      <c r="P461" s="169"/>
      <c r="Q461" s="173" t="s">
        <v>6081</v>
      </c>
      <c r="R461" s="180"/>
    </row>
    <row r="462" spans="1:18">
      <c r="A462" s="168">
        <v>461</v>
      </c>
      <c r="B462" s="169" t="s">
        <v>8803</v>
      </c>
      <c r="C462" s="169" t="s">
        <v>8804</v>
      </c>
      <c r="D462" s="169" t="s">
        <v>6060</v>
      </c>
      <c r="E462" s="170">
        <v>9160501237</v>
      </c>
      <c r="F462" s="171">
        <v>9160501237</v>
      </c>
      <c r="G462" s="171">
        <v>9246481193</v>
      </c>
      <c r="H462" s="169" t="s">
        <v>8805</v>
      </c>
      <c r="I462" s="169"/>
      <c r="J462" s="169"/>
      <c r="K462" s="169"/>
      <c r="L462" s="169"/>
      <c r="M462" s="169"/>
      <c r="N462" s="169"/>
      <c r="O462" s="169"/>
      <c r="P462" s="169"/>
      <c r="Q462" s="307" t="s">
        <v>8806</v>
      </c>
      <c r="R462" s="300"/>
    </row>
    <row r="463" spans="1:18">
      <c r="A463" s="168">
        <v>462</v>
      </c>
      <c r="B463" s="169" t="s">
        <v>8807</v>
      </c>
      <c r="C463" s="169" t="s">
        <v>8808</v>
      </c>
      <c r="D463" s="169"/>
      <c r="E463" s="170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73"/>
      <c r="R463" s="180"/>
    </row>
    <row r="464" spans="1:18">
      <c r="A464" s="168">
        <v>463</v>
      </c>
      <c r="B464" s="169" t="s">
        <v>8809</v>
      </c>
      <c r="C464" s="169" t="s">
        <v>8810</v>
      </c>
      <c r="D464" s="169" t="s">
        <v>6060</v>
      </c>
      <c r="E464" s="170">
        <v>9949888969</v>
      </c>
      <c r="F464" s="171">
        <v>6302907552</v>
      </c>
      <c r="G464" s="171">
        <v>7675909362</v>
      </c>
      <c r="H464" s="169" t="s">
        <v>8811</v>
      </c>
      <c r="I464" s="169"/>
      <c r="J464" s="169"/>
      <c r="K464" s="169"/>
      <c r="L464" s="169"/>
      <c r="M464" s="169"/>
      <c r="N464" s="169"/>
      <c r="O464" s="169"/>
      <c r="P464" s="169"/>
      <c r="Q464" s="173"/>
      <c r="R464" s="180"/>
    </row>
    <row r="465" spans="1:18">
      <c r="A465" s="168">
        <v>464</v>
      </c>
      <c r="B465" s="169" t="s">
        <v>8812</v>
      </c>
      <c r="C465" s="169" t="s">
        <v>8813</v>
      </c>
      <c r="D465" s="169" t="s">
        <v>5373</v>
      </c>
      <c r="E465" s="170">
        <v>9885561291</v>
      </c>
      <c r="F465" s="171">
        <v>9885561291</v>
      </c>
      <c r="G465" s="171">
        <v>8328623638</v>
      </c>
      <c r="H465" s="169" t="s">
        <v>8814</v>
      </c>
      <c r="I465" s="169"/>
      <c r="J465" s="169" t="s">
        <v>2802</v>
      </c>
      <c r="K465" s="169"/>
      <c r="L465" s="169"/>
      <c r="M465" s="169"/>
      <c r="N465" s="169"/>
      <c r="O465" s="169"/>
      <c r="P465" s="169"/>
      <c r="Q465" s="173" t="s">
        <v>6057</v>
      </c>
      <c r="R465" s="180"/>
    </row>
    <row r="466" spans="1:18">
      <c r="A466" s="168">
        <v>465</v>
      </c>
      <c r="B466" s="169" t="s">
        <v>8815</v>
      </c>
      <c r="C466" s="169" t="s">
        <v>8816</v>
      </c>
      <c r="D466" s="169" t="s">
        <v>6060</v>
      </c>
      <c r="E466" s="170">
        <v>9666152268</v>
      </c>
      <c r="F466" s="171">
        <v>7382341899</v>
      </c>
      <c r="G466" s="171">
        <v>9440297864</v>
      </c>
      <c r="H466" s="169" t="s">
        <v>8817</v>
      </c>
      <c r="I466" s="169"/>
      <c r="J466" s="169" t="s">
        <v>2802</v>
      </c>
      <c r="K466" s="169"/>
      <c r="L466" s="169"/>
      <c r="M466" s="169"/>
      <c r="N466" s="169"/>
      <c r="O466" s="169"/>
      <c r="P466" s="169"/>
      <c r="Q466" s="173" t="s">
        <v>6057</v>
      </c>
      <c r="R466" s="180"/>
    </row>
    <row r="467" spans="1:18">
      <c r="A467" s="168">
        <v>466</v>
      </c>
      <c r="B467" s="169" t="s">
        <v>8818</v>
      </c>
      <c r="C467" s="169" t="s">
        <v>8819</v>
      </c>
      <c r="D467" s="169"/>
      <c r="E467" s="170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73"/>
      <c r="R467" s="180"/>
    </row>
    <row r="468" spans="1:18">
      <c r="A468" s="168">
        <v>467</v>
      </c>
      <c r="B468" s="169" t="s">
        <v>8820</v>
      </c>
      <c r="C468" s="169" t="s">
        <v>8821</v>
      </c>
      <c r="D468" s="169"/>
      <c r="E468" s="170">
        <v>7989083065</v>
      </c>
      <c r="F468" s="169"/>
      <c r="G468" s="169"/>
      <c r="H468" s="169"/>
      <c r="I468" s="169" t="s">
        <v>3962</v>
      </c>
      <c r="J468" s="169" t="s">
        <v>3453</v>
      </c>
      <c r="K468" s="169"/>
      <c r="L468" s="169"/>
      <c r="M468" s="169"/>
      <c r="N468" s="169"/>
      <c r="O468" s="169"/>
      <c r="P468" s="169"/>
      <c r="Q468" s="173" t="s">
        <v>6102</v>
      </c>
      <c r="R468" s="180"/>
    </row>
    <row r="469" spans="1:18">
      <c r="A469" s="168">
        <v>468</v>
      </c>
      <c r="B469" s="169" t="s">
        <v>8822</v>
      </c>
      <c r="C469" s="169" t="s">
        <v>8823</v>
      </c>
      <c r="D469" s="169" t="s">
        <v>5373</v>
      </c>
      <c r="E469" s="170">
        <v>8985896875</v>
      </c>
      <c r="F469" s="171">
        <v>9440962660</v>
      </c>
      <c r="G469" s="171">
        <v>9440727266</v>
      </c>
      <c r="H469" s="169" t="s">
        <v>8824</v>
      </c>
      <c r="I469" s="169" t="s">
        <v>3962</v>
      </c>
      <c r="J469" s="169" t="s">
        <v>8825</v>
      </c>
      <c r="K469" s="169" t="s">
        <v>8826</v>
      </c>
      <c r="L469" s="169"/>
      <c r="M469" s="169"/>
      <c r="N469" s="169"/>
      <c r="O469" s="169"/>
      <c r="P469" s="169"/>
      <c r="Q469" s="173" t="s">
        <v>7507</v>
      </c>
      <c r="R469" s="180"/>
    </row>
    <row r="470" spans="1:18">
      <c r="A470" s="168">
        <v>469</v>
      </c>
      <c r="B470" s="169" t="s">
        <v>8827</v>
      </c>
      <c r="C470" s="169" t="s">
        <v>8828</v>
      </c>
      <c r="D470" s="169" t="s">
        <v>8346</v>
      </c>
      <c r="E470" s="170">
        <v>8247086454</v>
      </c>
      <c r="F470" s="169"/>
      <c r="G470" s="208">
        <v>9959926989</v>
      </c>
      <c r="H470" s="169" t="s">
        <v>8829</v>
      </c>
      <c r="I470" s="169" t="s">
        <v>6501</v>
      </c>
      <c r="J470" s="169"/>
      <c r="K470" s="169"/>
      <c r="L470" s="169"/>
      <c r="M470" s="169"/>
      <c r="N470" s="169"/>
      <c r="O470" s="169"/>
      <c r="P470" s="169"/>
      <c r="Q470" s="173"/>
      <c r="R470" s="173" t="s">
        <v>7901</v>
      </c>
    </row>
    <row r="471" spans="1:18">
      <c r="A471" s="168">
        <v>470</v>
      </c>
      <c r="B471" s="169" t="s">
        <v>8830</v>
      </c>
      <c r="C471" s="169" t="s">
        <v>8831</v>
      </c>
      <c r="D471" s="169" t="s">
        <v>6115</v>
      </c>
      <c r="E471" s="170">
        <v>8885588546</v>
      </c>
      <c r="F471" s="171">
        <v>8019453188</v>
      </c>
      <c r="G471" s="171">
        <v>9346505737</v>
      </c>
      <c r="H471" s="169" t="s">
        <v>8832</v>
      </c>
      <c r="I471" s="169" t="s">
        <v>8833</v>
      </c>
      <c r="J471" s="169"/>
      <c r="K471" s="169"/>
      <c r="L471" s="169"/>
      <c r="M471" s="169"/>
      <c r="N471" s="169"/>
      <c r="O471" s="169"/>
      <c r="P471" s="169"/>
      <c r="Q471" s="307" t="s">
        <v>8834</v>
      </c>
      <c r="R471" s="300"/>
    </row>
    <row r="472" spans="1:18">
      <c r="A472" s="168">
        <v>471</v>
      </c>
      <c r="B472" s="169" t="s">
        <v>8835</v>
      </c>
      <c r="C472" s="169" t="s">
        <v>8836</v>
      </c>
      <c r="D472" s="169" t="s">
        <v>5373</v>
      </c>
      <c r="E472" s="170">
        <v>9494902278</v>
      </c>
      <c r="F472" s="171">
        <v>9030178537</v>
      </c>
      <c r="G472" s="171">
        <v>9866775363</v>
      </c>
      <c r="H472" s="169" t="s">
        <v>8837</v>
      </c>
      <c r="I472" s="169" t="s">
        <v>8838</v>
      </c>
      <c r="J472" s="169" t="s">
        <v>2802</v>
      </c>
      <c r="K472" s="169"/>
      <c r="L472" s="169"/>
      <c r="M472" s="169"/>
      <c r="N472" s="169"/>
      <c r="O472" s="169"/>
      <c r="P472" s="169"/>
      <c r="Q472" s="173" t="s">
        <v>6071</v>
      </c>
      <c r="R472" s="180"/>
    </row>
    <row r="473" spans="1:18">
      <c r="A473" s="168">
        <v>472</v>
      </c>
      <c r="B473" s="169" t="s">
        <v>8839</v>
      </c>
      <c r="C473" s="169" t="s">
        <v>8840</v>
      </c>
      <c r="D473" s="169" t="s">
        <v>5373</v>
      </c>
      <c r="E473" s="170">
        <v>8919307015</v>
      </c>
      <c r="F473" s="171">
        <v>9966348952</v>
      </c>
      <c r="G473" s="171">
        <v>9440669709</v>
      </c>
      <c r="H473" s="169" t="s">
        <v>8841</v>
      </c>
      <c r="I473" s="169" t="s">
        <v>8842</v>
      </c>
      <c r="J473" s="169"/>
      <c r="K473" s="169"/>
      <c r="L473" s="169"/>
      <c r="M473" s="169"/>
      <c r="N473" s="169"/>
      <c r="O473" s="169"/>
      <c r="P473" s="169"/>
      <c r="Q473" s="173"/>
      <c r="R473" s="180"/>
    </row>
    <row r="474" spans="1:18">
      <c r="A474" s="168">
        <v>473</v>
      </c>
      <c r="B474" s="169" t="s">
        <v>8843</v>
      </c>
      <c r="C474" s="169" t="s">
        <v>8844</v>
      </c>
      <c r="D474" s="169" t="s">
        <v>6060</v>
      </c>
      <c r="E474" s="170">
        <v>8074126292</v>
      </c>
      <c r="F474" s="169"/>
      <c r="G474" s="171">
        <v>7731831472</v>
      </c>
      <c r="H474" s="169" t="s">
        <v>8845</v>
      </c>
      <c r="I474" s="169" t="s">
        <v>4299</v>
      </c>
      <c r="J474" s="169" t="s">
        <v>2795</v>
      </c>
      <c r="K474" s="169"/>
      <c r="L474" s="169"/>
      <c r="M474" s="169"/>
      <c r="N474" s="169"/>
      <c r="O474" s="169"/>
      <c r="P474" s="169"/>
      <c r="Q474" s="173" t="s">
        <v>6102</v>
      </c>
      <c r="R474" s="180"/>
    </row>
    <row r="475" spans="1:18">
      <c r="A475" s="168">
        <v>474</v>
      </c>
      <c r="B475" s="169" t="s">
        <v>8846</v>
      </c>
      <c r="C475" s="169" t="s">
        <v>8847</v>
      </c>
      <c r="D475" s="169" t="s">
        <v>5373</v>
      </c>
      <c r="E475" s="170">
        <v>7032270791</v>
      </c>
      <c r="F475" s="169"/>
      <c r="G475" s="171">
        <v>8309331183</v>
      </c>
      <c r="H475" s="169" t="s">
        <v>8848</v>
      </c>
      <c r="I475" s="169" t="s">
        <v>8838</v>
      </c>
      <c r="J475" s="169" t="s">
        <v>8849</v>
      </c>
      <c r="K475" s="169"/>
      <c r="L475" s="169"/>
      <c r="M475" s="169"/>
      <c r="N475" s="169"/>
      <c r="O475" s="169"/>
      <c r="P475" s="169"/>
      <c r="Q475" s="173" t="s">
        <v>6071</v>
      </c>
      <c r="R475" s="180"/>
    </row>
    <row r="476" spans="1:18">
      <c r="A476" s="168">
        <v>475</v>
      </c>
      <c r="B476" s="169" t="s">
        <v>8850</v>
      </c>
      <c r="C476" s="169" t="s">
        <v>8851</v>
      </c>
      <c r="D476" s="169" t="s">
        <v>5810</v>
      </c>
      <c r="E476" s="170">
        <v>7032562233</v>
      </c>
      <c r="F476" s="169"/>
      <c r="G476" s="171">
        <v>8500222684</v>
      </c>
      <c r="H476" s="169" t="s">
        <v>8852</v>
      </c>
      <c r="I476" s="169" t="s">
        <v>6552</v>
      </c>
      <c r="J476" s="169"/>
      <c r="K476" s="169"/>
      <c r="L476" s="169"/>
      <c r="M476" s="169"/>
      <c r="N476" s="169"/>
      <c r="O476" s="169"/>
      <c r="P476" s="169"/>
      <c r="Q476" s="173"/>
      <c r="R476" s="180"/>
    </row>
    <row r="477" spans="1:18">
      <c r="A477" s="168">
        <v>476</v>
      </c>
      <c r="B477" s="169" t="s">
        <v>8853</v>
      </c>
      <c r="C477" s="169" t="s">
        <v>8854</v>
      </c>
      <c r="D477" s="169" t="s">
        <v>6060</v>
      </c>
      <c r="E477" s="170">
        <v>9494965267</v>
      </c>
      <c r="F477" s="171">
        <v>9494965267</v>
      </c>
      <c r="G477" s="171">
        <v>9912463760</v>
      </c>
      <c r="H477" s="169" t="s">
        <v>8855</v>
      </c>
      <c r="I477" s="169"/>
      <c r="J477" s="169"/>
      <c r="K477" s="169"/>
      <c r="L477" s="169"/>
      <c r="M477" s="169"/>
      <c r="N477" s="169"/>
      <c r="O477" s="169"/>
      <c r="P477" s="169"/>
      <c r="Q477" s="173"/>
      <c r="R477" s="180"/>
    </row>
    <row r="478" spans="1:18">
      <c r="A478" s="168">
        <v>477</v>
      </c>
      <c r="B478" s="169" t="s">
        <v>8856</v>
      </c>
      <c r="C478" s="169" t="s">
        <v>8857</v>
      </c>
      <c r="D478" s="169" t="s">
        <v>5601</v>
      </c>
      <c r="E478" s="170">
        <v>9100426021</v>
      </c>
      <c r="F478" s="169"/>
      <c r="G478" s="171">
        <v>9849400170</v>
      </c>
      <c r="H478" s="169" t="s">
        <v>8858</v>
      </c>
      <c r="I478" s="169" t="s">
        <v>8859</v>
      </c>
      <c r="J478" s="169" t="s">
        <v>2802</v>
      </c>
      <c r="K478" s="169" t="s">
        <v>4579</v>
      </c>
      <c r="L478" s="169"/>
      <c r="M478" s="169"/>
      <c r="N478" s="169"/>
      <c r="O478" s="169"/>
      <c r="P478" s="169"/>
      <c r="Q478" s="173"/>
      <c r="R478" s="180"/>
    </row>
    <row r="479" spans="1:18">
      <c r="A479" s="168">
        <v>478</v>
      </c>
      <c r="B479" s="169" t="s">
        <v>8860</v>
      </c>
      <c r="C479" s="169" t="s">
        <v>8861</v>
      </c>
      <c r="D479" s="169" t="s">
        <v>5601</v>
      </c>
      <c r="E479" s="170">
        <v>8919346280</v>
      </c>
      <c r="F479" s="169"/>
      <c r="G479" s="171">
        <v>9666166795</v>
      </c>
      <c r="H479" s="169" t="s">
        <v>8862</v>
      </c>
      <c r="I479" s="169" t="s">
        <v>6552</v>
      </c>
      <c r="J479" s="169"/>
      <c r="K479" s="169"/>
      <c r="L479" s="169"/>
      <c r="M479" s="169"/>
      <c r="N479" s="169"/>
      <c r="O479" s="169"/>
      <c r="P479" s="169"/>
      <c r="Q479" s="173"/>
      <c r="R479" s="173" t="s">
        <v>7347</v>
      </c>
    </row>
    <row r="480" spans="1:18">
      <c r="A480" s="166"/>
      <c r="B480" s="166"/>
      <c r="C480" s="166"/>
      <c r="D480" s="166"/>
      <c r="E480" s="209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</row>
    <row r="481" spans="1:18">
      <c r="A481" s="166"/>
      <c r="B481" s="166"/>
      <c r="C481" s="166"/>
      <c r="D481" s="166"/>
      <c r="E481" s="209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</row>
    <row r="482" spans="1:18">
      <c r="A482" s="166"/>
      <c r="B482" s="166"/>
      <c r="C482" s="166"/>
      <c r="D482" s="166"/>
      <c r="E482" s="209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</row>
  </sheetData>
  <mergeCells count="25">
    <mergeCell ref="K228:L228"/>
    <mergeCell ref="K232:L232"/>
    <mergeCell ref="Q471:R471"/>
    <mergeCell ref="Q43:R43"/>
    <mergeCell ref="Q82:R82"/>
    <mergeCell ref="Q104:R104"/>
    <mergeCell ref="Q148:R148"/>
    <mergeCell ref="Q226:R226"/>
    <mergeCell ref="Q2:Q3"/>
    <mergeCell ref="Q28:R28"/>
    <mergeCell ref="Q245:R245"/>
    <mergeCell ref="Q430:R430"/>
    <mergeCell ref="Q462:R462"/>
    <mergeCell ref="F1:F3"/>
    <mergeCell ref="G1:G3"/>
    <mergeCell ref="H1:H3"/>
    <mergeCell ref="I1:P1"/>
    <mergeCell ref="I2:K2"/>
    <mergeCell ref="L2:O2"/>
    <mergeCell ref="P2:P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K491"/>
  <sheetViews>
    <sheetView workbookViewId="0"/>
  </sheetViews>
  <sheetFormatPr defaultColWidth="14.44140625" defaultRowHeight="15" customHeight="1"/>
  <cols>
    <col min="10" max="10" width="25.109375" customWidth="1"/>
    <col min="11" max="11" width="22.33203125" customWidth="1"/>
  </cols>
  <sheetData>
    <row r="1" spans="1:11" ht="14.4">
      <c r="A1" s="210" t="s">
        <v>8863</v>
      </c>
      <c r="B1" s="211" t="s">
        <v>3925</v>
      </c>
      <c r="C1" s="212"/>
      <c r="D1" s="211" t="s">
        <v>2</v>
      </c>
      <c r="E1" s="211" t="s">
        <v>7215</v>
      </c>
      <c r="F1" s="213" t="s">
        <v>5363</v>
      </c>
      <c r="G1" s="214" t="s">
        <v>8864</v>
      </c>
      <c r="H1" s="214" t="s">
        <v>5364</v>
      </c>
      <c r="I1" s="214" t="s">
        <v>5365</v>
      </c>
      <c r="J1" s="211" t="s">
        <v>5366</v>
      </c>
      <c r="K1" s="215" t="s">
        <v>8865</v>
      </c>
    </row>
    <row r="2" spans="1:11" ht="14.4">
      <c r="A2" s="216">
        <v>1</v>
      </c>
      <c r="B2" s="217" t="s">
        <v>8866</v>
      </c>
      <c r="C2" s="217"/>
      <c r="D2" s="218" t="s">
        <v>8867</v>
      </c>
      <c r="E2" s="219" t="s">
        <v>8346</v>
      </c>
      <c r="F2" s="219" t="s">
        <v>8868</v>
      </c>
      <c r="G2" s="220">
        <v>8686049394</v>
      </c>
      <c r="H2" s="220">
        <v>7075003235</v>
      </c>
      <c r="I2" s="220">
        <v>9010719499</v>
      </c>
      <c r="J2" s="219" t="s">
        <v>8869</v>
      </c>
      <c r="K2" s="219"/>
    </row>
    <row r="3" spans="1:11" ht="14.4">
      <c r="A3" s="216">
        <v>2</v>
      </c>
      <c r="B3" s="221" t="s">
        <v>8870</v>
      </c>
      <c r="C3" s="221"/>
      <c r="D3" s="222" t="s">
        <v>8871</v>
      </c>
      <c r="E3" s="219" t="s">
        <v>8346</v>
      </c>
      <c r="F3" s="219" t="s">
        <v>8872</v>
      </c>
      <c r="G3" s="220">
        <v>9391719019</v>
      </c>
      <c r="H3" s="220" t="s">
        <v>4479</v>
      </c>
      <c r="I3" s="220">
        <v>9247742242</v>
      </c>
      <c r="J3" s="219" t="s">
        <v>4479</v>
      </c>
      <c r="K3" s="166"/>
    </row>
    <row r="4" spans="1:11" ht="14.4">
      <c r="A4" s="216">
        <v>3</v>
      </c>
      <c r="B4" s="221" t="s">
        <v>8873</v>
      </c>
      <c r="C4" s="221"/>
      <c r="D4" s="222" t="s">
        <v>8874</v>
      </c>
      <c r="E4" s="219"/>
      <c r="F4" s="219"/>
      <c r="G4" s="220"/>
      <c r="H4" s="220"/>
      <c r="I4" s="220"/>
      <c r="J4" s="219"/>
      <c r="K4" s="166"/>
    </row>
    <row r="5" spans="1:11" ht="14.4">
      <c r="A5" s="216">
        <v>4</v>
      </c>
      <c r="B5" s="217" t="s">
        <v>8875</v>
      </c>
      <c r="C5" s="217"/>
      <c r="D5" s="218" t="s">
        <v>8876</v>
      </c>
      <c r="E5" s="219" t="s">
        <v>6115</v>
      </c>
      <c r="F5" s="219" t="s">
        <v>8877</v>
      </c>
      <c r="G5" s="220">
        <v>8978168938</v>
      </c>
      <c r="H5" s="220">
        <v>8790161668</v>
      </c>
      <c r="I5" s="220">
        <v>9502375689</v>
      </c>
      <c r="J5" s="223" t="s">
        <v>4479</v>
      </c>
      <c r="K5" s="166"/>
    </row>
    <row r="6" spans="1:11" ht="14.4">
      <c r="A6" s="216">
        <v>5</v>
      </c>
      <c r="B6" s="217" t="s">
        <v>8878</v>
      </c>
      <c r="C6" s="217" t="s">
        <v>6071</v>
      </c>
      <c r="D6" s="218" t="s">
        <v>8879</v>
      </c>
      <c r="E6" s="219" t="s">
        <v>5373</v>
      </c>
      <c r="F6" s="219" t="s">
        <v>8880</v>
      </c>
      <c r="G6" s="220">
        <v>9849729418</v>
      </c>
      <c r="H6" s="220">
        <v>7995167415</v>
      </c>
      <c r="I6" s="220">
        <v>9885232178</v>
      </c>
      <c r="J6" s="219" t="s">
        <v>5954</v>
      </c>
      <c r="K6" s="166"/>
    </row>
    <row r="7" spans="1:11" ht="14.4">
      <c r="A7" s="216">
        <v>6</v>
      </c>
      <c r="B7" s="217" t="s">
        <v>8881</v>
      </c>
      <c r="C7" s="218" t="s">
        <v>6071</v>
      </c>
      <c r="D7" s="166" t="s">
        <v>8882</v>
      </c>
      <c r="E7" s="219" t="s">
        <v>5373</v>
      </c>
      <c r="F7" s="219" t="s">
        <v>8883</v>
      </c>
      <c r="G7" s="220">
        <v>9494415646</v>
      </c>
      <c r="H7" s="220">
        <v>8919801560</v>
      </c>
      <c r="I7" s="220">
        <v>9951583699</v>
      </c>
      <c r="J7" s="219" t="s">
        <v>7029</v>
      </c>
      <c r="K7" s="166"/>
    </row>
    <row r="8" spans="1:11" ht="14.4">
      <c r="A8" s="216">
        <v>7</v>
      </c>
      <c r="B8" s="217" t="s">
        <v>8884</v>
      </c>
      <c r="C8" s="217" t="s">
        <v>6057</v>
      </c>
      <c r="D8" s="218" t="s">
        <v>8885</v>
      </c>
      <c r="E8" s="219" t="s">
        <v>5373</v>
      </c>
      <c r="F8" s="219" t="s">
        <v>8886</v>
      </c>
      <c r="G8" s="220">
        <v>9182447372</v>
      </c>
      <c r="H8" s="220">
        <v>7661953214</v>
      </c>
      <c r="I8" s="220">
        <v>8019245655</v>
      </c>
      <c r="J8" s="219" t="s">
        <v>8887</v>
      </c>
      <c r="K8" s="166"/>
    </row>
    <row r="9" spans="1:11" ht="14.4">
      <c r="A9" s="216">
        <v>8</v>
      </c>
      <c r="B9" s="217" t="s">
        <v>8888</v>
      </c>
      <c r="C9" s="217" t="s">
        <v>6057</v>
      </c>
      <c r="D9" s="218" t="s">
        <v>8889</v>
      </c>
      <c r="E9" s="219" t="s">
        <v>5373</v>
      </c>
      <c r="F9" s="219" t="s">
        <v>8890</v>
      </c>
      <c r="G9" s="220">
        <v>9553034277</v>
      </c>
      <c r="H9" s="220">
        <v>9491124185</v>
      </c>
      <c r="I9" s="220">
        <v>9491964444</v>
      </c>
      <c r="J9" s="219" t="s">
        <v>8891</v>
      </c>
      <c r="K9" s="166"/>
    </row>
    <row r="10" spans="1:11" ht="14.4">
      <c r="A10" s="216">
        <v>9</v>
      </c>
      <c r="B10" s="217" t="s">
        <v>8892</v>
      </c>
      <c r="C10" s="217" t="s">
        <v>6071</v>
      </c>
      <c r="D10" s="218" t="s">
        <v>8893</v>
      </c>
      <c r="E10" s="219" t="s">
        <v>5373</v>
      </c>
      <c r="F10" s="219" t="s">
        <v>8894</v>
      </c>
      <c r="G10" s="220">
        <v>9949448392</v>
      </c>
      <c r="H10" s="220" t="s">
        <v>4510</v>
      </c>
      <c r="I10" s="220">
        <v>9849317359</v>
      </c>
      <c r="J10" s="219" t="s">
        <v>4217</v>
      </c>
      <c r="K10" s="166"/>
    </row>
    <row r="11" spans="1:11" ht="14.4">
      <c r="A11" s="216">
        <v>10</v>
      </c>
      <c r="B11" s="217" t="s">
        <v>8895</v>
      </c>
      <c r="C11" s="217" t="s">
        <v>7507</v>
      </c>
      <c r="D11" s="218" t="s">
        <v>8896</v>
      </c>
      <c r="E11" s="219" t="s">
        <v>5373</v>
      </c>
      <c r="F11" s="219" t="s">
        <v>8897</v>
      </c>
      <c r="G11" s="220">
        <v>7036262389</v>
      </c>
      <c r="H11" s="220">
        <v>9347435657</v>
      </c>
      <c r="I11" s="220">
        <v>9347435657</v>
      </c>
      <c r="J11" s="219" t="s">
        <v>4479</v>
      </c>
      <c r="K11" s="166"/>
    </row>
    <row r="12" spans="1:11" ht="14.4">
      <c r="A12" s="216">
        <v>11</v>
      </c>
      <c r="B12" s="217" t="s">
        <v>8898</v>
      </c>
      <c r="C12" s="217"/>
      <c r="D12" s="218" t="s">
        <v>8899</v>
      </c>
      <c r="E12" s="219" t="s">
        <v>5373</v>
      </c>
      <c r="F12" s="219" t="s">
        <v>8900</v>
      </c>
      <c r="G12" s="220">
        <v>9492083637</v>
      </c>
      <c r="H12" s="220">
        <v>9441045858</v>
      </c>
      <c r="I12" s="220">
        <v>9491336736</v>
      </c>
      <c r="J12" s="223" t="s">
        <v>4479</v>
      </c>
      <c r="K12" s="166"/>
    </row>
    <row r="13" spans="1:11" ht="14.4">
      <c r="A13" s="216">
        <v>12</v>
      </c>
      <c r="B13" s="217" t="s">
        <v>8901</v>
      </c>
      <c r="C13" s="217" t="s">
        <v>6057</v>
      </c>
      <c r="D13" s="218" t="s">
        <v>8902</v>
      </c>
      <c r="E13" s="219" t="s">
        <v>5373</v>
      </c>
      <c r="F13" s="219" t="s">
        <v>8903</v>
      </c>
      <c r="G13" s="220">
        <v>7981692739</v>
      </c>
      <c r="H13" s="220">
        <v>9966846321</v>
      </c>
      <c r="I13" s="220">
        <v>9948947371</v>
      </c>
      <c r="J13" s="219" t="s">
        <v>2802</v>
      </c>
      <c r="K13" s="166"/>
    </row>
    <row r="14" spans="1:11" ht="14.4">
      <c r="A14" s="216">
        <v>13</v>
      </c>
      <c r="B14" s="217" t="s">
        <v>8904</v>
      </c>
      <c r="C14" s="217" t="s">
        <v>7507</v>
      </c>
      <c r="D14" s="218" t="s">
        <v>8905</v>
      </c>
      <c r="E14" s="219" t="s">
        <v>5373</v>
      </c>
      <c r="F14" s="219" t="s">
        <v>8906</v>
      </c>
      <c r="G14" s="220">
        <v>7013603579</v>
      </c>
      <c r="H14" s="220">
        <v>9182096208</v>
      </c>
      <c r="I14" s="220">
        <v>6309602529</v>
      </c>
      <c r="J14" s="219" t="s">
        <v>7887</v>
      </c>
      <c r="K14" s="166"/>
    </row>
    <row r="15" spans="1:11" ht="14.4">
      <c r="A15" s="216">
        <v>14</v>
      </c>
      <c r="B15" s="217" t="s">
        <v>8907</v>
      </c>
      <c r="C15" s="217" t="s">
        <v>6057</v>
      </c>
      <c r="D15" s="218" t="s">
        <v>8908</v>
      </c>
      <c r="E15" s="219" t="s">
        <v>5373</v>
      </c>
      <c r="F15" s="219" t="s">
        <v>8909</v>
      </c>
      <c r="G15" s="220">
        <v>8919843131</v>
      </c>
      <c r="H15" s="220">
        <v>7659926011</v>
      </c>
      <c r="I15" s="220">
        <v>9848506011</v>
      </c>
      <c r="J15" s="219" t="s">
        <v>8910</v>
      </c>
      <c r="K15" s="166"/>
    </row>
    <row r="16" spans="1:11" ht="14.4">
      <c r="A16" s="216">
        <v>15</v>
      </c>
      <c r="B16" s="221" t="s">
        <v>8911</v>
      </c>
      <c r="C16" s="221"/>
      <c r="D16" s="222" t="s">
        <v>8912</v>
      </c>
      <c r="E16" s="219" t="s">
        <v>5373</v>
      </c>
      <c r="F16" s="219" t="s">
        <v>8913</v>
      </c>
      <c r="G16" s="220">
        <v>9398662867</v>
      </c>
      <c r="H16" s="220">
        <v>8464904511</v>
      </c>
      <c r="I16" s="220">
        <v>8184861745</v>
      </c>
      <c r="J16" s="219" t="s">
        <v>8914</v>
      </c>
      <c r="K16" s="166"/>
    </row>
    <row r="17" spans="1:11" ht="14.4">
      <c r="A17" s="216">
        <v>16</v>
      </c>
      <c r="B17" s="217" t="s">
        <v>8915</v>
      </c>
      <c r="C17" s="217" t="s">
        <v>6057</v>
      </c>
      <c r="D17" s="218" t="s">
        <v>8916</v>
      </c>
      <c r="E17" s="219" t="s">
        <v>5373</v>
      </c>
      <c r="F17" s="219" t="s">
        <v>8917</v>
      </c>
      <c r="G17" s="220">
        <v>7981086753</v>
      </c>
      <c r="H17" s="220" t="s">
        <v>4479</v>
      </c>
      <c r="I17" s="220">
        <v>9581813642</v>
      </c>
      <c r="J17" s="219" t="s">
        <v>8918</v>
      </c>
      <c r="K17" s="166"/>
    </row>
    <row r="18" spans="1:11" ht="14.4">
      <c r="A18" s="216">
        <v>17</v>
      </c>
      <c r="B18" s="221" t="s">
        <v>8919</v>
      </c>
      <c r="C18" s="221"/>
      <c r="D18" s="222" t="s">
        <v>8920</v>
      </c>
      <c r="E18" s="219" t="s">
        <v>5373</v>
      </c>
      <c r="F18" s="219" t="s">
        <v>8921</v>
      </c>
      <c r="G18" s="220">
        <v>6303765162</v>
      </c>
      <c r="H18" s="220">
        <v>7993186151</v>
      </c>
      <c r="I18" s="220">
        <v>9492770706</v>
      </c>
      <c r="J18" s="219" t="s">
        <v>4479</v>
      </c>
      <c r="K18" s="166"/>
    </row>
    <row r="19" spans="1:11" ht="14.4">
      <c r="A19" s="216">
        <v>18</v>
      </c>
      <c r="B19" s="217" t="s">
        <v>8922</v>
      </c>
      <c r="C19" s="217"/>
      <c r="D19" s="218" t="s">
        <v>8923</v>
      </c>
      <c r="E19" s="219" t="s">
        <v>5373</v>
      </c>
      <c r="F19" s="219" t="s">
        <v>8924</v>
      </c>
      <c r="G19" s="220">
        <v>8790814641</v>
      </c>
      <c r="H19" s="220"/>
      <c r="I19" s="220">
        <v>9247276631</v>
      </c>
      <c r="J19" s="219" t="s">
        <v>2802</v>
      </c>
      <c r="K19" s="166"/>
    </row>
    <row r="20" spans="1:11" ht="14.4">
      <c r="A20" s="216">
        <v>19</v>
      </c>
      <c r="B20" s="217" t="s">
        <v>8925</v>
      </c>
      <c r="C20" s="217" t="s">
        <v>6057</v>
      </c>
      <c r="D20" s="218" t="s">
        <v>8926</v>
      </c>
      <c r="E20" s="219" t="s">
        <v>5373</v>
      </c>
      <c r="F20" s="219" t="s">
        <v>8927</v>
      </c>
      <c r="G20" s="220">
        <v>7995644561</v>
      </c>
      <c r="H20" s="220"/>
      <c r="I20" s="220">
        <v>8790364492</v>
      </c>
      <c r="J20" s="219" t="s">
        <v>2802</v>
      </c>
      <c r="K20" s="166"/>
    </row>
    <row r="21" spans="1:11" ht="14.4">
      <c r="A21" s="216">
        <v>20</v>
      </c>
      <c r="B21" s="217" t="s">
        <v>8928</v>
      </c>
      <c r="C21" s="217"/>
      <c r="D21" s="218" t="s">
        <v>8929</v>
      </c>
      <c r="E21" s="219" t="s">
        <v>5373</v>
      </c>
      <c r="F21" s="219" t="s">
        <v>8930</v>
      </c>
      <c r="G21" s="220">
        <v>8978743038</v>
      </c>
      <c r="H21" s="220"/>
      <c r="I21" s="220">
        <v>9908638105</v>
      </c>
      <c r="J21" s="219" t="s">
        <v>8931</v>
      </c>
      <c r="K21" s="166"/>
    </row>
    <row r="22" spans="1:11" ht="14.4">
      <c r="A22" s="216">
        <v>21</v>
      </c>
      <c r="B22" s="217" t="s">
        <v>8932</v>
      </c>
      <c r="C22" s="217"/>
      <c r="D22" s="218" t="s">
        <v>8933</v>
      </c>
      <c r="E22" s="219" t="s">
        <v>5373</v>
      </c>
      <c r="F22" s="219" t="s">
        <v>8934</v>
      </c>
      <c r="G22" s="220">
        <v>8328042349</v>
      </c>
      <c r="H22" s="220"/>
      <c r="I22" s="220">
        <v>9492616694</v>
      </c>
      <c r="J22" s="219" t="s">
        <v>8935</v>
      </c>
      <c r="K22" s="166"/>
    </row>
    <row r="23" spans="1:11" ht="14.4">
      <c r="A23" s="216">
        <v>22</v>
      </c>
      <c r="B23" s="217" t="s">
        <v>8936</v>
      </c>
      <c r="C23" s="217" t="s">
        <v>6057</v>
      </c>
      <c r="D23" s="218" t="s">
        <v>8937</v>
      </c>
      <c r="E23" s="219" t="s">
        <v>5373</v>
      </c>
      <c r="F23" s="219" t="s">
        <v>8938</v>
      </c>
      <c r="G23" s="220">
        <v>8639862737</v>
      </c>
      <c r="H23" s="220">
        <v>9949791412</v>
      </c>
      <c r="I23" s="220">
        <v>7893651518</v>
      </c>
      <c r="J23" s="219" t="s">
        <v>8939</v>
      </c>
      <c r="K23" s="166"/>
    </row>
    <row r="24" spans="1:11" ht="14.4">
      <c r="A24" s="216">
        <v>23</v>
      </c>
      <c r="B24" s="221" t="s">
        <v>8940</v>
      </c>
      <c r="C24" s="221"/>
      <c r="D24" s="222" t="s">
        <v>8941</v>
      </c>
      <c r="E24" s="219" t="s">
        <v>5373</v>
      </c>
      <c r="F24" s="219" t="s">
        <v>8942</v>
      </c>
      <c r="G24" s="220">
        <v>9182746838</v>
      </c>
      <c r="H24" s="220">
        <v>7661956795</v>
      </c>
      <c r="I24" s="220">
        <v>9182746838</v>
      </c>
      <c r="J24" s="223" t="s">
        <v>4479</v>
      </c>
      <c r="K24" s="166"/>
    </row>
    <row r="25" spans="1:11" ht="14.4">
      <c r="A25" s="216">
        <v>24</v>
      </c>
      <c r="B25" s="221" t="s">
        <v>8943</v>
      </c>
      <c r="C25" s="221"/>
      <c r="D25" s="222" t="s">
        <v>8944</v>
      </c>
      <c r="E25" s="219" t="s">
        <v>5373</v>
      </c>
      <c r="F25" s="219" t="s">
        <v>8945</v>
      </c>
      <c r="G25" s="220">
        <v>6281662461</v>
      </c>
      <c r="H25" s="220">
        <v>9550633613</v>
      </c>
      <c r="I25" s="220">
        <v>7997991810</v>
      </c>
      <c r="J25" s="219" t="s">
        <v>8946</v>
      </c>
      <c r="K25" s="166"/>
    </row>
    <row r="26" spans="1:11" ht="14.4">
      <c r="A26" s="216">
        <v>25</v>
      </c>
      <c r="B26" s="217" t="s">
        <v>8947</v>
      </c>
      <c r="C26" s="217"/>
      <c r="D26" s="218" t="s">
        <v>8948</v>
      </c>
      <c r="E26" s="219" t="s">
        <v>5373</v>
      </c>
      <c r="F26" s="219" t="s">
        <v>8949</v>
      </c>
      <c r="G26" s="220">
        <v>9182029691</v>
      </c>
      <c r="H26" s="220"/>
      <c r="I26" s="220">
        <v>9491648829</v>
      </c>
      <c r="J26" s="219" t="s">
        <v>2795</v>
      </c>
      <c r="K26" s="166"/>
    </row>
    <row r="27" spans="1:11" ht="14.4">
      <c r="A27" s="216">
        <v>26</v>
      </c>
      <c r="B27" s="217" t="s">
        <v>8950</v>
      </c>
      <c r="C27" s="217" t="s">
        <v>6071</v>
      </c>
      <c r="D27" s="224" t="s">
        <v>8951</v>
      </c>
      <c r="E27" s="219" t="s">
        <v>5373</v>
      </c>
      <c r="F27" s="219" t="s">
        <v>8952</v>
      </c>
      <c r="G27" s="220">
        <v>8121417119</v>
      </c>
      <c r="H27" s="220">
        <v>9393222619</v>
      </c>
      <c r="I27" s="220">
        <v>9391168689</v>
      </c>
      <c r="J27" s="219" t="s">
        <v>4217</v>
      </c>
      <c r="K27" s="166"/>
    </row>
    <row r="28" spans="1:11" ht="14.4">
      <c r="A28" s="216">
        <v>27</v>
      </c>
      <c r="B28" s="217" t="s">
        <v>8953</v>
      </c>
      <c r="C28" s="217" t="s">
        <v>6057</v>
      </c>
      <c r="D28" s="218" t="s">
        <v>8954</v>
      </c>
      <c r="E28" s="219" t="s">
        <v>5373</v>
      </c>
      <c r="F28" s="219" t="s">
        <v>8955</v>
      </c>
      <c r="G28" s="220">
        <v>9494994942</v>
      </c>
      <c r="H28" s="220" t="s">
        <v>4479</v>
      </c>
      <c r="I28" s="220">
        <v>9848094684</v>
      </c>
      <c r="J28" s="219" t="s">
        <v>8956</v>
      </c>
      <c r="K28" s="166"/>
    </row>
    <row r="29" spans="1:11" ht="14.4">
      <c r="A29" s="216">
        <v>28</v>
      </c>
      <c r="B29" s="217" t="s">
        <v>8957</v>
      </c>
      <c r="C29" s="217" t="s">
        <v>6057</v>
      </c>
      <c r="D29" s="218" t="s">
        <v>8958</v>
      </c>
      <c r="E29" s="219" t="s">
        <v>5373</v>
      </c>
      <c r="F29" s="219" t="s">
        <v>8959</v>
      </c>
      <c r="G29" s="220">
        <v>8096415394</v>
      </c>
      <c r="H29" s="220">
        <v>9705315288</v>
      </c>
      <c r="I29" s="220">
        <v>9666438529</v>
      </c>
      <c r="J29" s="219" t="s">
        <v>2851</v>
      </c>
      <c r="K29" s="166"/>
    </row>
    <row r="30" spans="1:11" ht="14.4">
      <c r="A30" s="216">
        <v>29</v>
      </c>
      <c r="B30" s="217" t="s">
        <v>8960</v>
      </c>
      <c r="C30" s="217" t="s">
        <v>6057</v>
      </c>
      <c r="D30" s="218" t="s">
        <v>8961</v>
      </c>
      <c r="E30" s="219" t="s">
        <v>5373</v>
      </c>
      <c r="F30" s="219" t="s">
        <v>8962</v>
      </c>
      <c r="G30" s="220">
        <v>6309330449</v>
      </c>
      <c r="H30" s="220"/>
      <c r="I30" s="220"/>
      <c r="J30" s="219" t="s">
        <v>8939</v>
      </c>
      <c r="K30" s="166"/>
    </row>
    <row r="31" spans="1:11" ht="14.4">
      <c r="A31" s="216">
        <v>30</v>
      </c>
      <c r="B31" s="217" t="s">
        <v>8963</v>
      </c>
      <c r="C31" s="217" t="s">
        <v>6071</v>
      </c>
      <c r="D31" s="218" t="s">
        <v>8964</v>
      </c>
      <c r="E31" s="219" t="s">
        <v>5373</v>
      </c>
      <c r="F31" s="219" t="s">
        <v>8965</v>
      </c>
      <c r="G31" s="220">
        <v>8019775677</v>
      </c>
      <c r="H31" s="220"/>
      <c r="I31" s="220"/>
      <c r="J31" s="219" t="s">
        <v>8966</v>
      </c>
      <c r="K31" s="166"/>
    </row>
    <row r="32" spans="1:11" ht="14.4">
      <c r="A32" s="216">
        <v>31</v>
      </c>
      <c r="B32" s="217" t="s">
        <v>8967</v>
      </c>
      <c r="C32" s="217" t="s">
        <v>6071</v>
      </c>
      <c r="D32" s="218" t="s">
        <v>8968</v>
      </c>
      <c r="E32" s="219" t="s">
        <v>5373</v>
      </c>
      <c r="F32" s="219" t="s">
        <v>8969</v>
      </c>
      <c r="G32" s="220">
        <v>6305756751</v>
      </c>
      <c r="H32" s="220" t="s">
        <v>4479</v>
      </c>
      <c r="I32" s="220">
        <v>9247196226</v>
      </c>
      <c r="J32" s="219" t="s">
        <v>8970</v>
      </c>
      <c r="K32" s="166"/>
    </row>
    <row r="33" spans="1:11" ht="14.4">
      <c r="A33" s="216">
        <v>32</v>
      </c>
      <c r="B33" s="217" t="s">
        <v>8971</v>
      </c>
      <c r="C33" s="217" t="s">
        <v>7507</v>
      </c>
      <c r="D33" s="218" t="s">
        <v>8972</v>
      </c>
      <c r="E33" s="219" t="s">
        <v>5373</v>
      </c>
      <c r="F33" s="219" t="s">
        <v>8973</v>
      </c>
      <c r="G33" s="220">
        <v>8309694814</v>
      </c>
      <c r="H33" s="220" t="s">
        <v>4479</v>
      </c>
      <c r="I33" s="220">
        <v>9985249459</v>
      </c>
      <c r="J33" s="219" t="s">
        <v>8974</v>
      </c>
      <c r="K33" s="166"/>
    </row>
    <row r="34" spans="1:11" ht="14.4">
      <c r="A34" s="216">
        <v>33</v>
      </c>
      <c r="B34" s="217" t="s">
        <v>8975</v>
      </c>
      <c r="C34" s="217"/>
      <c r="D34" s="218" t="s">
        <v>8976</v>
      </c>
      <c r="E34" s="219" t="s">
        <v>5373</v>
      </c>
      <c r="F34" s="219" t="s">
        <v>8977</v>
      </c>
      <c r="G34" s="220">
        <v>7093631103</v>
      </c>
      <c r="H34" s="220"/>
      <c r="I34" s="220">
        <v>6281118396</v>
      </c>
      <c r="J34" s="219" t="s">
        <v>7229</v>
      </c>
      <c r="K34" s="166"/>
    </row>
    <row r="35" spans="1:11" ht="14.4">
      <c r="A35" s="216">
        <v>34</v>
      </c>
      <c r="B35" s="217" t="s">
        <v>8978</v>
      </c>
      <c r="C35" s="217"/>
      <c r="D35" s="218" t="s">
        <v>8979</v>
      </c>
      <c r="E35" s="219"/>
      <c r="F35" s="219" t="s">
        <v>8980</v>
      </c>
      <c r="G35" s="220">
        <v>9110562790</v>
      </c>
      <c r="H35" s="220"/>
      <c r="I35" s="220">
        <v>9949435834</v>
      </c>
      <c r="J35" s="219" t="s">
        <v>6320</v>
      </c>
      <c r="K35" s="166"/>
    </row>
    <row r="36" spans="1:11" ht="14.4">
      <c r="A36" s="216">
        <v>35</v>
      </c>
      <c r="B36" s="217" t="s">
        <v>8981</v>
      </c>
      <c r="C36" s="217" t="s">
        <v>6071</v>
      </c>
      <c r="D36" s="218" t="s">
        <v>8982</v>
      </c>
      <c r="E36" s="219" t="s">
        <v>5373</v>
      </c>
      <c r="F36" s="219" t="s">
        <v>8983</v>
      </c>
      <c r="G36" s="220">
        <v>6303951356</v>
      </c>
      <c r="H36" s="220" t="s">
        <v>4479</v>
      </c>
      <c r="I36" s="220">
        <v>9492382234</v>
      </c>
      <c r="J36" s="219" t="s">
        <v>6320</v>
      </c>
      <c r="K36" s="166"/>
    </row>
    <row r="37" spans="1:11" ht="14.4">
      <c r="A37" s="216">
        <v>36</v>
      </c>
      <c r="B37" s="217" t="s">
        <v>8984</v>
      </c>
      <c r="C37" s="217" t="s">
        <v>6071</v>
      </c>
      <c r="D37" s="218" t="s">
        <v>8985</v>
      </c>
      <c r="E37" s="219" t="s">
        <v>5373</v>
      </c>
      <c r="F37" s="219" t="s">
        <v>8986</v>
      </c>
      <c r="G37" s="220">
        <v>9553558999</v>
      </c>
      <c r="H37" s="220" t="s">
        <v>4479</v>
      </c>
      <c r="I37" s="220"/>
      <c r="J37" s="219" t="s">
        <v>8987</v>
      </c>
      <c r="K37" s="166"/>
    </row>
    <row r="38" spans="1:11" ht="14.4">
      <c r="A38" s="216">
        <v>37</v>
      </c>
      <c r="B38" s="217" t="s">
        <v>8988</v>
      </c>
      <c r="C38" s="217" t="s">
        <v>6071</v>
      </c>
      <c r="D38" s="218" t="s">
        <v>8989</v>
      </c>
      <c r="E38" s="219" t="s">
        <v>5373</v>
      </c>
      <c r="F38" s="219" t="s">
        <v>8990</v>
      </c>
      <c r="G38" s="220">
        <v>9059417874</v>
      </c>
      <c r="H38" s="220" t="s">
        <v>4479</v>
      </c>
      <c r="I38" s="220">
        <v>9515941550</v>
      </c>
      <c r="J38" s="219" t="s">
        <v>4217</v>
      </c>
      <c r="K38" s="166"/>
    </row>
    <row r="39" spans="1:11" ht="14.4">
      <c r="A39" s="216">
        <v>38</v>
      </c>
      <c r="B39" s="217" t="s">
        <v>8991</v>
      </c>
      <c r="C39" s="217" t="s">
        <v>6071</v>
      </c>
      <c r="D39" s="218" t="s">
        <v>8992</v>
      </c>
      <c r="E39" s="219" t="s">
        <v>5373</v>
      </c>
      <c r="F39" s="219" t="s">
        <v>8993</v>
      </c>
      <c r="G39" s="220">
        <v>9246484780</v>
      </c>
      <c r="H39" s="220" t="s">
        <v>4479</v>
      </c>
      <c r="I39" s="220">
        <v>9182376061</v>
      </c>
      <c r="J39" s="219" t="s">
        <v>7029</v>
      </c>
      <c r="K39" s="166"/>
    </row>
    <row r="40" spans="1:11" ht="14.4">
      <c r="A40" s="216">
        <v>39</v>
      </c>
      <c r="B40" s="217" t="s">
        <v>8994</v>
      </c>
      <c r="C40" s="217"/>
      <c r="D40" s="218" t="s">
        <v>8995</v>
      </c>
      <c r="E40" s="219" t="s">
        <v>5373</v>
      </c>
      <c r="F40" s="219" t="s">
        <v>8996</v>
      </c>
      <c r="G40" s="220">
        <v>8555969984</v>
      </c>
      <c r="H40" s="220" t="s">
        <v>4479</v>
      </c>
      <c r="I40" s="220">
        <v>7382897731</v>
      </c>
      <c r="J40" s="219" t="s">
        <v>4479</v>
      </c>
      <c r="K40" s="166"/>
    </row>
    <row r="41" spans="1:11" ht="14.4">
      <c r="A41" s="216">
        <v>40</v>
      </c>
      <c r="B41" s="217" t="s">
        <v>8997</v>
      </c>
      <c r="C41" s="217"/>
      <c r="D41" s="218" t="s">
        <v>8998</v>
      </c>
      <c r="E41" s="219" t="s">
        <v>5373</v>
      </c>
      <c r="F41" s="219" t="s">
        <v>8999</v>
      </c>
      <c r="G41" s="220">
        <v>6303974515</v>
      </c>
      <c r="H41" s="220">
        <v>7093620351</v>
      </c>
      <c r="I41" s="220">
        <v>9247150651</v>
      </c>
      <c r="J41" s="219" t="s">
        <v>2795</v>
      </c>
      <c r="K41" s="166"/>
    </row>
    <row r="42" spans="1:11" ht="14.4">
      <c r="A42" s="216">
        <v>41</v>
      </c>
      <c r="B42" s="217" t="s">
        <v>9000</v>
      </c>
      <c r="C42" s="217"/>
      <c r="D42" s="218" t="s">
        <v>9001</v>
      </c>
      <c r="E42" s="219" t="s">
        <v>5373</v>
      </c>
      <c r="F42" s="219" t="s">
        <v>9002</v>
      </c>
      <c r="G42" s="220">
        <v>8919926844</v>
      </c>
      <c r="H42" s="220" t="s">
        <v>4479</v>
      </c>
      <c r="I42" s="220">
        <v>9704243481</v>
      </c>
      <c r="J42" s="219" t="s">
        <v>3958</v>
      </c>
      <c r="K42" s="166"/>
    </row>
    <row r="43" spans="1:11" ht="14.4">
      <c r="A43" s="216">
        <v>42</v>
      </c>
      <c r="B43" s="217" t="s">
        <v>9003</v>
      </c>
      <c r="C43" s="217"/>
      <c r="D43" s="218" t="s">
        <v>9004</v>
      </c>
      <c r="E43" s="219" t="s">
        <v>5373</v>
      </c>
      <c r="F43" s="219" t="s">
        <v>9005</v>
      </c>
      <c r="G43" s="220">
        <v>8074438074</v>
      </c>
      <c r="H43" s="220" t="s">
        <v>4479</v>
      </c>
      <c r="I43" s="220">
        <v>9966354898</v>
      </c>
      <c r="J43" s="219" t="s">
        <v>4479</v>
      </c>
      <c r="K43" s="166"/>
    </row>
    <row r="44" spans="1:11" ht="14.4">
      <c r="A44" s="216">
        <v>43</v>
      </c>
      <c r="B44" s="221" t="s">
        <v>9006</v>
      </c>
      <c r="C44" s="221"/>
      <c r="D44" s="222" t="s">
        <v>9007</v>
      </c>
      <c r="E44" s="219" t="s">
        <v>5373</v>
      </c>
      <c r="F44" s="219" t="s">
        <v>9008</v>
      </c>
      <c r="G44" s="220">
        <v>8639329355</v>
      </c>
      <c r="H44" s="220">
        <v>9704152058</v>
      </c>
      <c r="I44" s="220">
        <v>9553447709</v>
      </c>
      <c r="J44" s="219" t="s">
        <v>2802</v>
      </c>
      <c r="K44" s="166"/>
    </row>
    <row r="45" spans="1:11" ht="14.4">
      <c r="A45" s="216">
        <v>44</v>
      </c>
      <c r="B45" s="217" t="s">
        <v>9009</v>
      </c>
      <c r="C45" s="217" t="s">
        <v>6057</v>
      </c>
      <c r="D45" s="218" t="s">
        <v>9010</v>
      </c>
      <c r="E45" s="219" t="s">
        <v>5373</v>
      </c>
      <c r="F45" s="219" t="s">
        <v>9011</v>
      </c>
      <c r="G45" s="220">
        <v>7989210434</v>
      </c>
      <c r="H45" s="220">
        <v>7660828157</v>
      </c>
      <c r="I45" s="220">
        <v>9392428157</v>
      </c>
      <c r="J45" s="219" t="s">
        <v>2802</v>
      </c>
      <c r="K45" s="166"/>
    </row>
    <row r="46" spans="1:11" ht="14.4">
      <c r="A46" s="216">
        <v>45</v>
      </c>
      <c r="B46" s="217" t="s">
        <v>9012</v>
      </c>
      <c r="C46" s="217"/>
      <c r="D46" s="218" t="s">
        <v>9013</v>
      </c>
      <c r="E46" s="219" t="s">
        <v>5373</v>
      </c>
      <c r="F46" s="219" t="s">
        <v>9014</v>
      </c>
      <c r="G46" s="220">
        <v>8464966300</v>
      </c>
      <c r="H46" s="220" t="s">
        <v>4479</v>
      </c>
      <c r="I46" s="220">
        <v>9553666409</v>
      </c>
      <c r="J46" s="219" t="s">
        <v>4479</v>
      </c>
      <c r="K46" s="166"/>
    </row>
    <row r="47" spans="1:11" ht="14.4">
      <c r="A47" s="216">
        <v>46</v>
      </c>
      <c r="B47" s="217" t="s">
        <v>9015</v>
      </c>
      <c r="C47" s="217"/>
      <c r="D47" s="218" t="s">
        <v>9016</v>
      </c>
      <c r="E47" s="219" t="s">
        <v>5373</v>
      </c>
      <c r="F47" s="219" t="s">
        <v>9017</v>
      </c>
      <c r="G47" s="220">
        <v>9121522635</v>
      </c>
      <c r="H47" s="220"/>
      <c r="I47" s="220">
        <v>9441049436</v>
      </c>
      <c r="J47" s="219" t="s">
        <v>4217</v>
      </c>
      <c r="K47" s="166"/>
    </row>
    <row r="48" spans="1:11" ht="14.4">
      <c r="A48" s="216">
        <v>47</v>
      </c>
      <c r="B48" s="217" t="s">
        <v>9018</v>
      </c>
      <c r="C48" s="217"/>
      <c r="D48" s="218" t="s">
        <v>9019</v>
      </c>
      <c r="E48" s="219" t="s">
        <v>5373</v>
      </c>
      <c r="F48" s="219" t="s">
        <v>9020</v>
      </c>
      <c r="G48" s="220">
        <v>9160896333</v>
      </c>
      <c r="H48" s="220">
        <v>9398908789</v>
      </c>
      <c r="I48" s="220">
        <v>9885425666</v>
      </c>
      <c r="J48" s="219" t="s">
        <v>4479</v>
      </c>
      <c r="K48" s="166"/>
    </row>
    <row r="49" spans="1:11" ht="14.4">
      <c r="A49" s="216">
        <v>48</v>
      </c>
      <c r="B49" s="217" t="s">
        <v>9021</v>
      </c>
      <c r="C49" s="217"/>
      <c r="D49" s="218" t="s">
        <v>9022</v>
      </c>
      <c r="E49" s="219" t="s">
        <v>5373</v>
      </c>
      <c r="F49" s="219" t="s">
        <v>9023</v>
      </c>
      <c r="G49" s="220">
        <v>9491124185</v>
      </c>
      <c r="H49" s="220">
        <v>6301835553</v>
      </c>
      <c r="I49" s="220">
        <v>9948517622</v>
      </c>
      <c r="J49" s="219" t="s">
        <v>9024</v>
      </c>
      <c r="K49" s="166"/>
    </row>
    <row r="50" spans="1:11" ht="14.4">
      <c r="A50" s="216">
        <v>49</v>
      </c>
      <c r="B50" s="217" t="s">
        <v>9025</v>
      </c>
      <c r="C50" s="217"/>
      <c r="D50" s="218" t="s">
        <v>9026</v>
      </c>
      <c r="E50" s="219" t="s">
        <v>5373</v>
      </c>
      <c r="F50" s="219" t="s">
        <v>9027</v>
      </c>
      <c r="G50" s="220">
        <v>7093861418</v>
      </c>
      <c r="H50" s="220">
        <v>9398076380</v>
      </c>
      <c r="I50" s="220">
        <v>8978682190</v>
      </c>
      <c r="J50" s="219" t="s">
        <v>4479</v>
      </c>
      <c r="K50" s="166"/>
    </row>
    <row r="51" spans="1:11" ht="14.4">
      <c r="A51" s="216">
        <v>50</v>
      </c>
      <c r="B51" s="217" t="s">
        <v>9028</v>
      </c>
      <c r="C51" s="217"/>
      <c r="D51" s="218" t="s">
        <v>9029</v>
      </c>
      <c r="E51" s="219" t="s">
        <v>5373</v>
      </c>
      <c r="F51" s="219" t="s">
        <v>9030</v>
      </c>
      <c r="G51" s="220">
        <v>9398113453</v>
      </c>
      <c r="H51" s="220">
        <v>9949143637</v>
      </c>
      <c r="I51" s="220">
        <v>8328000609</v>
      </c>
      <c r="J51" s="219" t="s">
        <v>4479</v>
      </c>
      <c r="K51" s="166"/>
    </row>
    <row r="52" spans="1:11" ht="14.4">
      <c r="A52" s="216">
        <v>51</v>
      </c>
      <c r="B52" s="217" t="s">
        <v>9031</v>
      </c>
      <c r="C52" s="217" t="s">
        <v>6057</v>
      </c>
      <c r="D52" s="218" t="s">
        <v>9032</v>
      </c>
      <c r="E52" s="219" t="s">
        <v>5373</v>
      </c>
      <c r="F52" s="219" t="s">
        <v>9033</v>
      </c>
      <c r="G52" s="220">
        <v>9618992215</v>
      </c>
      <c r="H52" s="220">
        <v>8179247375</v>
      </c>
      <c r="I52" s="220">
        <v>9493156641</v>
      </c>
      <c r="J52" s="219" t="s">
        <v>9034</v>
      </c>
      <c r="K52" s="166"/>
    </row>
    <row r="53" spans="1:11" ht="14.4">
      <c r="A53" s="216">
        <v>52</v>
      </c>
      <c r="B53" s="217" t="s">
        <v>9035</v>
      </c>
      <c r="C53" s="217"/>
      <c r="D53" s="218" t="s">
        <v>9036</v>
      </c>
      <c r="E53" s="219" t="s">
        <v>5373</v>
      </c>
      <c r="F53" s="219" t="s">
        <v>9037</v>
      </c>
      <c r="G53" s="220">
        <v>8639406717</v>
      </c>
      <c r="H53" s="220">
        <v>7702887647</v>
      </c>
      <c r="I53" s="220">
        <v>9866016916</v>
      </c>
      <c r="J53" s="219" t="s">
        <v>2802</v>
      </c>
      <c r="K53" s="166"/>
    </row>
    <row r="54" spans="1:11" ht="14.4">
      <c r="A54" s="216">
        <v>53</v>
      </c>
      <c r="B54" s="217" t="s">
        <v>9038</v>
      </c>
      <c r="C54" s="217" t="s">
        <v>6057</v>
      </c>
      <c r="D54" s="218" t="s">
        <v>9039</v>
      </c>
      <c r="E54" s="219" t="s">
        <v>5373</v>
      </c>
      <c r="F54" s="219" t="s">
        <v>9040</v>
      </c>
      <c r="G54" s="220">
        <v>8309453803</v>
      </c>
      <c r="H54" s="220">
        <v>9553593318</v>
      </c>
      <c r="I54" s="220">
        <v>7288859946</v>
      </c>
      <c r="J54" s="219" t="s">
        <v>8956</v>
      </c>
      <c r="K54" s="166"/>
    </row>
    <row r="55" spans="1:11" ht="14.4">
      <c r="A55" s="216">
        <v>54</v>
      </c>
      <c r="B55" s="217" t="s">
        <v>9041</v>
      </c>
      <c r="C55" s="217"/>
      <c r="D55" s="218" t="s">
        <v>9042</v>
      </c>
      <c r="E55" s="219" t="s">
        <v>5373</v>
      </c>
      <c r="F55" s="219" t="s">
        <v>9043</v>
      </c>
      <c r="G55" s="220">
        <v>8639861909</v>
      </c>
      <c r="H55" s="220">
        <v>7337286230</v>
      </c>
      <c r="I55" s="220">
        <v>9989015875</v>
      </c>
      <c r="J55" s="219" t="s">
        <v>9044</v>
      </c>
      <c r="K55" s="166"/>
    </row>
    <row r="56" spans="1:11" ht="14.4">
      <c r="A56" s="216">
        <v>55</v>
      </c>
      <c r="B56" s="217" t="s">
        <v>9045</v>
      </c>
      <c r="C56" s="217"/>
      <c r="D56" s="218" t="s">
        <v>9046</v>
      </c>
      <c r="E56" s="219" t="s">
        <v>5373</v>
      </c>
      <c r="F56" s="219" t="s">
        <v>9047</v>
      </c>
      <c r="G56" s="220">
        <v>7731055559</v>
      </c>
      <c r="H56" s="220"/>
      <c r="I56" s="220">
        <v>9848017259</v>
      </c>
      <c r="J56" s="219" t="s">
        <v>4479</v>
      </c>
      <c r="K56" s="166"/>
    </row>
    <row r="57" spans="1:11" ht="14.4">
      <c r="A57" s="216">
        <v>56</v>
      </c>
      <c r="B57" s="217" t="s">
        <v>9048</v>
      </c>
      <c r="C57" s="217" t="s">
        <v>6057</v>
      </c>
      <c r="D57" s="218" t="s">
        <v>9049</v>
      </c>
      <c r="E57" s="219" t="s">
        <v>5373</v>
      </c>
      <c r="F57" s="219" t="s">
        <v>9050</v>
      </c>
      <c r="G57" s="220">
        <v>9182520066</v>
      </c>
      <c r="H57" s="220">
        <v>7995507961</v>
      </c>
      <c r="I57" s="220">
        <v>9394692959</v>
      </c>
      <c r="J57" s="219" t="s">
        <v>9051</v>
      </c>
      <c r="K57" s="166"/>
    </row>
    <row r="58" spans="1:11" ht="14.4">
      <c r="A58" s="216">
        <v>57</v>
      </c>
      <c r="B58" s="217" t="s">
        <v>9052</v>
      </c>
      <c r="C58" s="217" t="s">
        <v>6057</v>
      </c>
      <c r="D58" s="218" t="s">
        <v>9053</v>
      </c>
      <c r="E58" s="219" t="s">
        <v>5373</v>
      </c>
      <c r="F58" s="219" t="s">
        <v>9054</v>
      </c>
      <c r="G58" s="220">
        <v>9100653987</v>
      </c>
      <c r="H58" s="220" t="s">
        <v>4479</v>
      </c>
      <c r="I58" s="220">
        <v>9849587392</v>
      </c>
      <c r="J58" s="219" t="s">
        <v>8956</v>
      </c>
      <c r="K58" s="166"/>
    </row>
    <row r="59" spans="1:11" ht="14.4">
      <c r="A59" s="216">
        <v>58</v>
      </c>
      <c r="B59" s="217" t="s">
        <v>9055</v>
      </c>
      <c r="C59" s="217"/>
      <c r="D59" s="218" t="s">
        <v>9056</v>
      </c>
      <c r="E59" s="219" t="s">
        <v>5373</v>
      </c>
      <c r="F59" s="219" t="s">
        <v>9057</v>
      </c>
      <c r="G59" s="220">
        <v>9182882500</v>
      </c>
      <c r="H59" s="220" t="s">
        <v>4479</v>
      </c>
      <c r="I59" s="220">
        <v>8096913754</v>
      </c>
      <c r="J59" s="219" t="s">
        <v>4479</v>
      </c>
      <c r="K59" s="166"/>
    </row>
    <row r="60" spans="1:11" ht="14.4">
      <c r="A60" s="216">
        <v>59</v>
      </c>
      <c r="B60" s="217" t="s">
        <v>9058</v>
      </c>
      <c r="C60" s="217" t="s">
        <v>6071</v>
      </c>
      <c r="D60" s="218" t="s">
        <v>9059</v>
      </c>
      <c r="E60" s="219" t="s">
        <v>5373</v>
      </c>
      <c r="F60" s="219" t="s">
        <v>9060</v>
      </c>
      <c r="G60" s="220">
        <v>7659980059</v>
      </c>
      <c r="H60" s="220">
        <v>6303919268</v>
      </c>
      <c r="I60" s="220">
        <v>9490342176</v>
      </c>
      <c r="J60" s="219" t="s">
        <v>9061</v>
      </c>
      <c r="K60" s="166"/>
    </row>
    <row r="61" spans="1:11" ht="14.4">
      <c r="A61" s="216">
        <v>60</v>
      </c>
      <c r="B61" s="217" t="s">
        <v>9062</v>
      </c>
      <c r="C61" s="217" t="s">
        <v>6057</v>
      </c>
      <c r="D61" s="218" t="s">
        <v>9063</v>
      </c>
      <c r="E61" s="219" t="s">
        <v>5373</v>
      </c>
      <c r="F61" s="219" t="s">
        <v>9064</v>
      </c>
      <c r="G61" s="220">
        <v>9490671994</v>
      </c>
      <c r="H61" s="220">
        <v>6281607336</v>
      </c>
      <c r="I61" s="220">
        <v>9441504017</v>
      </c>
      <c r="J61" s="219" t="s">
        <v>8956</v>
      </c>
      <c r="K61" s="166"/>
    </row>
    <row r="62" spans="1:11" ht="14.4">
      <c r="A62" s="216">
        <v>61</v>
      </c>
      <c r="B62" s="217" t="s">
        <v>9065</v>
      </c>
      <c r="C62" s="217"/>
      <c r="D62" s="218" t="s">
        <v>9066</v>
      </c>
      <c r="E62" s="219" t="s">
        <v>5373</v>
      </c>
      <c r="F62" s="219" t="s">
        <v>9067</v>
      </c>
      <c r="G62" s="220">
        <v>9010544234</v>
      </c>
      <c r="H62" s="220" t="s">
        <v>4479</v>
      </c>
      <c r="I62" s="220">
        <v>9849996624</v>
      </c>
      <c r="J62" s="219" t="s">
        <v>8956</v>
      </c>
      <c r="K62" s="166"/>
    </row>
    <row r="63" spans="1:11" ht="14.4">
      <c r="A63" s="216">
        <v>62</v>
      </c>
      <c r="B63" s="217" t="s">
        <v>9068</v>
      </c>
      <c r="C63" s="217"/>
      <c r="D63" s="218" t="s">
        <v>9069</v>
      </c>
      <c r="E63" s="219"/>
      <c r="F63" s="219"/>
      <c r="G63" s="220"/>
      <c r="H63" s="220"/>
      <c r="I63" s="220"/>
      <c r="J63" s="219"/>
      <c r="K63" s="166"/>
    </row>
    <row r="64" spans="1:11" ht="14.4">
      <c r="A64" s="216">
        <v>63</v>
      </c>
      <c r="B64" s="217" t="s">
        <v>9070</v>
      </c>
      <c r="C64" s="217"/>
      <c r="D64" s="218" t="s">
        <v>9071</v>
      </c>
      <c r="E64" s="219" t="s">
        <v>5373</v>
      </c>
      <c r="F64" s="219" t="s">
        <v>9072</v>
      </c>
      <c r="G64" s="220">
        <v>7093997779</v>
      </c>
      <c r="H64" s="220">
        <v>9885343499</v>
      </c>
      <c r="I64" s="220">
        <v>9885343499</v>
      </c>
      <c r="J64" s="223" t="s">
        <v>4479</v>
      </c>
      <c r="K64" s="166"/>
    </row>
    <row r="65" spans="1:11" ht="14.4">
      <c r="A65" s="216">
        <v>64</v>
      </c>
      <c r="B65" s="221" t="s">
        <v>9073</v>
      </c>
      <c r="C65" s="221" t="s">
        <v>6071</v>
      </c>
      <c r="D65" s="222" t="s">
        <v>9074</v>
      </c>
      <c r="E65" s="219" t="s">
        <v>5601</v>
      </c>
      <c r="F65" s="219" t="s">
        <v>9075</v>
      </c>
      <c r="G65" s="220">
        <v>9100639704</v>
      </c>
      <c r="H65" s="220">
        <v>9398208621</v>
      </c>
      <c r="I65" s="220">
        <v>9704395989</v>
      </c>
      <c r="J65" s="219" t="s">
        <v>9076</v>
      </c>
      <c r="K65" s="166"/>
    </row>
    <row r="66" spans="1:11" ht="14.4">
      <c r="A66" s="216">
        <v>65</v>
      </c>
      <c r="B66" s="217" t="s">
        <v>9077</v>
      </c>
      <c r="C66" s="217"/>
      <c r="D66" s="218" t="s">
        <v>9078</v>
      </c>
      <c r="E66" s="219" t="s">
        <v>5601</v>
      </c>
      <c r="F66" s="219" t="s">
        <v>9079</v>
      </c>
      <c r="G66" s="220">
        <v>8639913191</v>
      </c>
      <c r="H66" s="220">
        <v>7993750936</v>
      </c>
      <c r="I66" s="220">
        <v>9177256476</v>
      </c>
      <c r="J66" s="223" t="s">
        <v>4479</v>
      </c>
      <c r="K66" s="166"/>
    </row>
    <row r="67" spans="1:11" ht="14.4">
      <c r="A67" s="216">
        <v>66</v>
      </c>
      <c r="B67" s="217" t="s">
        <v>9080</v>
      </c>
      <c r="C67" s="217"/>
      <c r="D67" s="218" t="s">
        <v>9081</v>
      </c>
      <c r="E67" s="219" t="s">
        <v>5601</v>
      </c>
      <c r="F67" s="219" t="s">
        <v>9082</v>
      </c>
      <c r="G67" s="220">
        <v>8374203152</v>
      </c>
      <c r="H67" s="220">
        <v>8328608790</v>
      </c>
      <c r="I67" s="220">
        <v>9346480526</v>
      </c>
      <c r="J67" s="223" t="s">
        <v>4479</v>
      </c>
      <c r="K67" s="166"/>
    </row>
    <row r="68" spans="1:11" ht="14.4">
      <c r="A68" s="216">
        <v>67</v>
      </c>
      <c r="B68" s="217" t="s">
        <v>9083</v>
      </c>
      <c r="C68" s="217"/>
      <c r="D68" s="218" t="s">
        <v>9084</v>
      </c>
      <c r="E68" s="219" t="s">
        <v>5601</v>
      </c>
      <c r="F68" s="219" t="s">
        <v>9085</v>
      </c>
      <c r="G68" s="220">
        <v>7569733783</v>
      </c>
      <c r="H68" s="220"/>
      <c r="I68" s="220">
        <v>9989875913</v>
      </c>
      <c r="J68" s="219" t="s">
        <v>9086</v>
      </c>
      <c r="K68" s="166"/>
    </row>
    <row r="69" spans="1:11" ht="14.4">
      <c r="A69" s="216">
        <v>68</v>
      </c>
      <c r="B69" s="217" t="s">
        <v>9087</v>
      </c>
      <c r="C69" s="217" t="s">
        <v>6057</v>
      </c>
      <c r="D69" s="218" t="s">
        <v>9088</v>
      </c>
      <c r="E69" s="219" t="s">
        <v>5601</v>
      </c>
      <c r="F69" s="219" t="s">
        <v>9089</v>
      </c>
      <c r="G69" s="220">
        <v>9010366766</v>
      </c>
      <c r="H69" s="220" t="s">
        <v>4479</v>
      </c>
      <c r="I69" s="220">
        <v>9666815480</v>
      </c>
      <c r="J69" s="219" t="s">
        <v>4217</v>
      </c>
      <c r="K69" s="166"/>
    </row>
    <row r="70" spans="1:11" ht="14.4">
      <c r="A70" s="216">
        <v>69</v>
      </c>
      <c r="B70" s="217" t="s">
        <v>9090</v>
      </c>
      <c r="C70" s="217" t="s">
        <v>7507</v>
      </c>
      <c r="D70" s="218" t="s">
        <v>9091</v>
      </c>
      <c r="E70" s="219" t="s">
        <v>5601</v>
      </c>
      <c r="F70" s="219" t="s">
        <v>9092</v>
      </c>
      <c r="G70" s="220">
        <v>9440599576</v>
      </c>
      <c r="H70" s="220" t="s">
        <v>4479</v>
      </c>
      <c r="I70" s="220">
        <v>9848044753</v>
      </c>
      <c r="J70" s="219" t="s">
        <v>4479</v>
      </c>
      <c r="K70" s="166"/>
    </row>
    <row r="71" spans="1:11" ht="14.4">
      <c r="A71" s="216">
        <v>70</v>
      </c>
      <c r="B71" s="217" t="s">
        <v>9093</v>
      </c>
      <c r="C71" s="217" t="s">
        <v>6057</v>
      </c>
      <c r="D71" s="218" t="s">
        <v>9094</v>
      </c>
      <c r="E71" s="219" t="s">
        <v>5601</v>
      </c>
      <c r="F71" s="219" t="s">
        <v>9095</v>
      </c>
      <c r="G71" s="220">
        <v>9573295865</v>
      </c>
      <c r="H71" s="220">
        <v>9381042541</v>
      </c>
      <c r="I71" s="220">
        <v>9394655693</v>
      </c>
      <c r="J71" s="219" t="s">
        <v>9034</v>
      </c>
      <c r="K71" s="166"/>
    </row>
    <row r="72" spans="1:11" ht="14.4">
      <c r="A72" s="216">
        <v>71</v>
      </c>
      <c r="B72" s="217" t="s">
        <v>9096</v>
      </c>
      <c r="C72" s="217" t="s">
        <v>6057</v>
      </c>
      <c r="D72" s="218" t="s">
        <v>9097</v>
      </c>
      <c r="E72" s="219" t="s">
        <v>5601</v>
      </c>
      <c r="F72" s="219" t="s">
        <v>9098</v>
      </c>
      <c r="G72" s="220">
        <v>9515059050</v>
      </c>
      <c r="H72" s="220">
        <v>83117526267</v>
      </c>
      <c r="I72" s="220">
        <v>6301116013</v>
      </c>
      <c r="J72" s="219" t="s">
        <v>9099</v>
      </c>
      <c r="K72" s="166"/>
    </row>
    <row r="73" spans="1:11" ht="14.4">
      <c r="A73" s="216">
        <v>72</v>
      </c>
      <c r="B73" s="217" t="s">
        <v>9100</v>
      </c>
      <c r="C73" s="217" t="s">
        <v>6057</v>
      </c>
      <c r="D73" s="218" t="s">
        <v>9101</v>
      </c>
      <c r="E73" s="219" t="s">
        <v>5601</v>
      </c>
      <c r="F73" s="219" t="s">
        <v>9102</v>
      </c>
      <c r="G73" s="220">
        <v>8328591239</v>
      </c>
      <c r="H73" s="220" t="s">
        <v>4479</v>
      </c>
      <c r="I73" s="220">
        <v>9440794755</v>
      </c>
      <c r="J73" s="219" t="s">
        <v>2795</v>
      </c>
      <c r="K73" s="166"/>
    </row>
    <row r="74" spans="1:11" ht="14.4">
      <c r="A74" s="216">
        <v>73</v>
      </c>
      <c r="B74" s="217" t="s">
        <v>9103</v>
      </c>
      <c r="C74" s="217"/>
      <c r="D74" s="218" t="s">
        <v>9104</v>
      </c>
      <c r="E74" s="219" t="s">
        <v>5601</v>
      </c>
      <c r="F74" s="219" t="s">
        <v>9105</v>
      </c>
      <c r="G74" s="220">
        <v>6304402185</v>
      </c>
      <c r="H74" s="220" t="s">
        <v>4479</v>
      </c>
      <c r="I74" s="220" t="s">
        <v>9106</v>
      </c>
      <c r="J74" s="219" t="s">
        <v>9107</v>
      </c>
      <c r="K74" s="166"/>
    </row>
    <row r="75" spans="1:11" ht="14.4">
      <c r="A75" s="216">
        <v>74</v>
      </c>
      <c r="B75" s="217" t="s">
        <v>9108</v>
      </c>
      <c r="C75" s="217" t="s">
        <v>6057</v>
      </c>
      <c r="D75" s="218" t="s">
        <v>9109</v>
      </c>
      <c r="E75" s="219" t="s">
        <v>5601</v>
      </c>
      <c r="F75" s="219" t="s">
        <v>9110</v>
      </c>
      <c r="G75" s="220">
        <v>7981675965</v>
      </c>
      <c r="H75" s="220" t="s">
        <v>4479</v>
      </c>
      <c r="I75" s="220">
        <v>8096789064</v>
      </c>
      <c r="J75" s="219" t="s">
        <v>9111</v>
      </c>
      <c r="K75" s="166"/>
    </row>
    <row r="76" spans="1:11" ht="14.4">
      <c r="A76" s="216">
        <v>75</v>
      </c>
      <c r="B76" s="217" t="s">
        <v>9112</v>
      </c>
      <c r="C76" s="217" t="s">
        <v>6057</v>
      </c>
      <c r="D76" s="218" t="s">
        <v>9113</v>
      </c>
      <c r="E76" s="219" t="s">
        <v>5601</v>
      </c>
      <c r="F76" s="219" t="s">
        <v>9114</v>
      </c>
      <c r="G76" s="220">
        <v>6305875589</v>
      </c>
      <c r="H76" s="220">
        <v>9553423586</v>
      </c>
      <c r="I76" s="220">
        <v>9550856526</v>
      </c>
      <c r="J76" s="223" t="s">
        <v>4479</v>
      </c>
      <c r="K76" s="166"/>
    </row>
    <row r="77" spans="1:11" ht="14.4">
      <c r="A77" s="216">
        <v>76</v>
      </c>
      <c r="B77" s="217" t="s">
        <v>9115</v>
      </c>
      <c r="C77" s="217"/>
      <c r="D77" s="218" t="s">
        <v>9116</v>
      </c>
      <c r="E77" s="219" t="s">
        <v>5601</v>
      </c>
      <c r="F77" s="219" t="s">
        <v>9117</v>
      </c>
      <c r="G77" s="220">
        <v>9182674548</v>
      </c>
      <c r="H77" s="220">
        <v>9703692654</v>
      </c>
      <c r="I77" s="220">
        <v>9553320120</v>
      </c>
      <c r="J77" s="219" t="s">
        <v>9086</v>
      </c>
      <c r="K77" s="166"/>
    </row>
    <row r="78" spans="1:11" ht="14.4">
      <c r="A78" s="216">
        <v>77</v>
      </c>
      <c r="B78" s="217" t="s">
        <v>9118</v>
      </c>
      <c r="C78" s="217" t="s">
        <v>6102</v>
      </c>
      <c r="D78" s="218" t="s">
        <v>9119</v>
      </c>
      <c r="E78" s="219" t="s">
        <v>5601</v>
      </c>
      <c r="F78" s="219" t="s">
        <v>9120</v>
      </c>
      <c r="G78" s="220">
        <v>7013099110</v>
      </c>
      <c r="H78" s="220"/>
      <c r="I78" s="220">
        <v>9849861838</v>
      </c>
      <c r="J78" s="219" t="s">
        <v>9121</v>
      </c>
      <c r="K78" s="166"/>
    </row>
    <row r="79" spans="1:11" ht="14.4">
      <c r="A79" s="216">
        <v>78</v>
      </c>
      <c r="B79" s="217" t="s">
        <v>9122</v>
      </c>
      <c r="C79" s="217"/>
      <c r="D79" s="218" t="s">
        <v>9123</v>
      </c>
      <c r="E79" s="219" t="s">
        <v>5601</v>
      </c>
      <c r="F79" s="219" t="s">
        <v>9124</v>
      </c>
      <c r="G79" s="220">
        <v>9985038438</v>
      </c>
      <c r="H79" s="220"/>
      <c r="I79" s="220">
        <v>9866956308</v>
      </c>
      <c r="J79" s="219" t="s">
        <v>3958</v>
      </c>
      <c r="K79" s="166"/>
    </row>
    <row r="80" spans="1:11" ht="14.4">
      <c r="A80" s="216">
        <v>79</v>
      </c>
      <c r="B80" s="217" t="s">
        <v>9125</v>
      </c>
      <c r="C80" s="217"/>
      <c r="D80" s="218" t="s">
        <v>9126</v>
      </c>
      <c r="E80" s="219" t="s">
        <v>5601</v>
      </c>
      <c r="F80" s="219" t="s">
        <v>9127</v>
      </c>
      <c r="G80" s="220">
        <v>8008211533</v>
      </c>
      <c r="H80" s="220">
        <v>9182901592</v>
      </c>
      <c r="I80" s="220"/>
      <c r="J80" s="223" t="s">
        <v>4479</v>
      </c>
      <c r="K80" s="166"/>
    </row>
    <row r="81" spans="1:11" ht="14.4">
      <c r="A81" s="216">
        <v>80</v>
      </c>
      <c r="B81" s="217" t="s">
        <v>9128</v>
      </c>
      <c r="C81" s="217"/>
      <c r="D81" s="218" t="s">
        <v>9129</v>
      </c>
      <c r="E81" s="219" t="s">
        <v>5601</v>
      </c>
      <c r="F81" s="219" t="s">
        <v>9130</v>
      </c>
      <c r="G81" s="220">
        <v>9642964281</v>
      </c>
      <c r="H81" s="220">
        <v>9703264725</v>
      </c>
      <c r="I81" s="220">
        <v>9949401531</v>
      </c>
      <c r="J81" s="223" t="s">
        <v>4479</v>
      </c>
      <c r="K81" s="166"/>
    </row>
    <row r="82" spans="1:11" ht="14.4">
      <c r="A82" s="216">
        <v>81</v>
      </c>
      <c r="B82" s="217" t="s">
        <v>9131</v>
      </c>
      <c r="C82" s="217" t="s">
        <v>6071</v>
      </c>
      <c r="D82" s="218" t="s">
        <v>9132</v>
      </c>
      <c r="E82" s="219" t="s">
        <v>5601</v>
      </c>
      <c r="F82" s="219" t="s">
        <v>9133</v>
      </c>
      <c r="G82" s="220">
        <v>8501924190</v>
      </c>
      <c r="H82" s="220">
        <v>7075022992</v>
      </c>
      <c r="I82" s="220">
        <v>9440820595</v>
      </c>
      <c r="J82" s="219" t="s">
        <v>9086</v>
      </c>
      <c r="K82" s="166"/>
    </row>
    <row r="83" spans="1:11" ht="14.4">
      <c r="A83" s="216">
        <v>82</v>
      </c>
      <c r="B83" s="217" t="s">
        <v>9134</v>
      </c>
      <c r="C83" s="217"/>
      <c r="D83" s="218" t="s">
        <v>9135</v>
      </c>
      <c r="E83" s="219" t="s">
        <v>5601</v>
      </c>
      <c r="F83" s="219" t="s">
        <v>9136</v>
      </c>
      <c r="G83" s="220">
        <v>8985171863</v>
      </c>
      <c r="H83" s="220"/>
      <c r="I83" s="220">
        <v>8897697897</v>
      </c>
      <c r="J83" s="219" t="s">
        <v>4217</v>
      </c>
      <c r="K83" s="166"/>
    </row>
    <row r="84" spans="1:11" ht="14.4">
      <c r="A84" s="216">
        <v>83</v>
      </c>
      <c r="B84" s="217" t="s">
        <v>9137</v>
      </c>
      <c r="C84" s="217"/>
      <c r="D84" s="218" t="s">
        <v>9138</v>
      </c>
      <c r="E84" s="219" t="s">
        <v>5601</v>
      </c>
      <c r="F84" s="219" t="s">
        <v>9139</v>
      </c>
      <c r="G84" s="220">
        <v>9100935671</v>
      </c>
      <c r="H84" s="220" t="s">
        <v>4479</v>
      </c>
      <c r="I84" s="220">
        <v>9676818182</v>
      </c>
      <c r="J84" s="223" t="s">
        <v>5399</v>
      </c>
      <c r="K84" s="166"/>
    </row>
    <row r="85" spans="1:11" ht="14.4">
      <c r="A85" s="216">
        <v>84</v>
      </c>
      <c r="B85" s="221" t="s">
        <v>9140</v>
      </c>
      <c r="C85" s="221" t="s">
        <v>6071</v>
      </c>
      <c r="D85" s="222" t="s">
        <v>9141</v>
      </c>
      <c r="E85" s="219" t="s">
        <v>5601</v>
      </c>
      <c r="F85" s="219" t="s">
        <v>9142</v>
      </c>
      <c r="G85" s="220">
        <v>9182210787</v>
      </c>
      <c r="H85" s="220">
        <v>8790515289</v>
      </c>
      <c r="I85" s="220"/>
      <c r="J85" s="219" t="s">
        <v>7648</v>
      </c>
      <c r="K85" s="166"/>
    </row>
    <row r="86" spans="1:11" ht="14.4">
      <c r="A86" s="216">
        <v>85</v>
      </c>
      <c r="B86" s="217" t="s">
        <v>9143</v>
      </c>
      <c r="C86" s="217" t="s">
        <v>6057</v>
      </c>
      <c r="D86" s="218" t="s">
        <v>9144</v>
      </c>
      <c r="E86" s="219" t="s">
        <v>5601</v>
      </c>
      <c r="F86" s="219" t="s">
        <v>9145</v>
      </c>
      <c r="G86" s="220">
        <v>8919995923</v>
      </c>
      <c r="H86" s="220">
        <v>8919993983</v>
      </c>
      <c r="I86" s="220">
        <v>9441110728</v>
      </c>
      <c r="J86" s="219" t="s">
        <v>8956</v>
      </c>
      <c r="K86" s="166"/>
    </row>
    <row r="87" spans="1:11" ht="14.4">
      <c r="A87" s="216">
        <v>86</v>
      </c>
      <c r="B87" s="217" t="s">
        <v>9146</v>
      </c>
      <c r="C87" s="217"/>
      <c r="D87" s="218" t="s">
        <v>9147</v>
      </c>
      <c r="E87" s="219" t="s">
        <v>5601</v>
      </c>
      <c r="F87" s="219" t="s">
        <v>9148</v>
      </c>
      <c r="G87" s="220">
        <v>9652629632</v>
      </c>
      <c r="H87" s="220">
        <v>8106786988</v>
      </c>
      <c r="I87" s="220"/>
      <c r="J87" s="223" t="s">
        <v>4479</v>
      </c>
      <c r="K87" s="166"/>
    </row>
    <row r="88" spans="1:11" ht="14.4">
      <c r="A88" s="216">
        <v>87</v>
      </c>
      <c r="B88" s="217" t="s">
        <v>9149</v>
      </c>
      <c r="C88" s="217"/>
      <c r="D88" s="218" t="s">
        <v>9150</v>
      </c>
      <c r="E88" s="219" t="s">
        <v>5601</v>
      </c>
      <c r="F88" s="219" t="s">
        <v>9151</v>
      </c>
      <c r="G88" s="220">
        <v>7032214640</v>
      </c>
      <c r="H88" s="220">
        <v>8341907976</v>
      </c>
      <c r="I88" s="220">
        <v>8341907976</v>
      </c>
      <c r="J88" s="223" t="s">
        <v>4479</v>
      </c>
      <c r="K88" s="166"/>
    </row>
    <row r="89" spans="1:11" ht="14.4">
      <c r="A89" s="216">
        <v>88</v>
      </c>
      <c r="B89" s="217" t="s">
        <v>9152</v>
      </c>
      <c r="C89" s="217"/>
      <c r="D89" s="218" t="s">
        <v>9153</v>
      </c>
      <c r="E89" s="219" t="s">
        <v>5601</v>
      </c>
      <c r="F89" s="219" t="s">
        <v>9154</v>
      </c>
      <c r="G89" s="220">
        <v>9392677335</v>
      </c>
      <c r="H89" s="220">
        <v>6300746998</v>
      </c>
      <c r="I89" s="220">
        <v>9848889680</v>
      </c>
      <c r="J89" s="219" t="s">
        <v>9155</v>
      </c>
      <c r="K89" s="166"/>
    </row>
    <row r="90" spans="1:11" ht="14.4">
      <c r="A90" s="216">
        <v>89</v>
      </c>
      <c r="B90" s="217" t="s">
        <v>9156</v>
      </c>
      <c r="C90" s="217"/>
      <c r="D90" s="218" t="s">
        <v>9157</v>
      </c>
      <c r="E90" s="219" t="s">
        <v>5810</v>
      </c>
      <c r="F90" s="219" t="s">
        <v>9158</v>
      </c>
      <c r="G90" s="220">
        <v>9848899615</v>
      </c>
      <c r="H90" s="220"/>
      <c r="I90" s="220">
        <v>9490287065</v>
      </c>
      <c r="J90" s="223" t="s">
        <v>4479</v>
      </c>
      <c r="K90" s="166"/>
    </row>
    <row r="91" spans="1:11" ht="14.4">
      <c r="A91" s="216">
        <v>90</v>
      </c>
      <c r="B91" s="217" t="s">
        <v>9159</v>
      </c>
      <c r="C91" s="217" t="s">
        <v>6071</v>
      </c>
      <c r="D91" s="218" t="s">
        <v>9160</v>
      </c>
      <c r="E91" s="219" t="s">
        <v>6060</v>
      </c>
      <c r="F91" s="219" t="s">
        <v>9161</v>
      </c>
      <c r="G91" s="220">
        <v>9381100356</v>
      </c>
      <c r="H91" s="220"/>
      <c r="I91" s="220">
        <v>7330938509</v>
      </c>
      <c r="J91" s="219" t="s">
        <v>9162</v>
      </c>
      <c r="K91" s="166"/>
    </row>
    <row r="92" spans="1:11" ht="14.4">
      <c r="A92" s="216">
        <v>91</v>
      </c>
      <c r="B92" s="217" t="s">
        <v>9163</v>
      </c>
      <c r="C92" s="217" t="s">
        <v>6057</v>
      </c>
      <c r="D92" s="218" t="s">
        <v>9164</v>
      </c>
      <c r="E92" s="219" t="s">
        <v>5601</v>
      </c>
      <c r="F92" s="219" t="s">
        <v>9165</v>
      </c>
      <c r="G92" s="220">
        <v>9398276018</v>
      </c>
      <c r="H92" s="220">
        <v>9959713412</v>
      </c>
      <c r="I92" s="220">
        <v>9908635944</v>
      </c>
      <c r="J92" s="219" t="s">
        <v>4217</v>
      </c>
      <c r="K92" s="166"/>
    </row>
    <row r="93" spans="1:11" ht="14.4">
      <c r="A93" s="216">
        <v>92</v>
      </c>
      <c r="B93" s="217" t="s">
        <v>9166</v>
      </c>
      <c r="C93" s="217" t="s">
        <v>6057</v>
      </c>
      <c r="D93" s="218" t="s">
        <v>9167</v>
      </c>
      <c r="E93" s="219" t="s">
        <v>5601</v>
      </c>
      <c r="F93" s="219" t="s">
        <v>9168</v>
      </c>
      <c r="G93" s="220">
        <v>8978931299</v>
      </c>
      <c r="H93" s="220">
        <v>9491672679</v>
      </c>
      <c r="I93" s="220">
        <v>8500654829</v>
      </c>
      <c r="J93" s="219" t="s">
        <v>8956</v>
      </c>
      <c r="K93" s="166"/>
    </row>
    <row r="94" spans="1:11" ht="14.4">
      <c r="A94" s="216">
        <v>93</v>
      </c>
      <c r="B94" s="217" t="s">
        <v>9169</v>
      </c>
      <c r="C94" s="217"/>
      <c r="D94" s="218" t="s">
        <v>9170</v>
      </c>
      <c r="E94" s="219" t="s">
        <v>5601</v>
      </c>
      <c r="F94" s="219" t="s">
        <v>9171</v>
      </c>
      <c r="G94" s="220">
        <v>8978797053</v>
      </c>
      <c r="H94" s="220"/>
      <c r="I94" s="220">
        <v>8897890365</v>
      </c>
      <c r="J94" s="219"/>
      <c r="K94" s="166"/>
    </row>
    <row r="95" spans="1:11" ht="14.4">
      <c r="A95" s="216">
        <v>94</v>
      </c>
      <c r="B95" s="217" t="s">
        <v>9172</v>
      </c>
      <c r="C95" s="217"/>
      <c r="D95" s="218" t="s">
        <v>9173</v>
      </c>
      <c r="E95" s="219" t="s">
        <v>5601</v>
      </c>
      <c r="F95" s="219" t="s">
        <v>9174</v>
      </c>
      <c r="G95" s="220">
        <v>8978757464</v>
      </c>
      <c r="H95" s="220"/>
      <c r="I95" s="220">
        <v>8897890365</v>
      </c>
      <c r="J95" s="219"/>
      <c r="K95" s="166"/>
    </row>
    <row r="96" spans="1:11" ht="14.4">
      <c r="A96" s="216">
        <v>95</v>
      </c>
      <c r="B96" s="217" t="s">
        <v>9175</v>
      </c>
      <c r="C96" s="217"/>
      <c r="D96" s="218" t="s">
        <v>9176</v>
      </c>
      <c r="E96" s="219" t="s">
        <v>5601</v>
      </c>
      <c r="F96" s="219" t="s">
        <v>9177</v>
      </c>
      <c r="G96" s="220">
        <v>8074522559</v>
      </c>
      <c r="H96" s="220"/>
      <c r="I96" s="220">
        <v>9542300865</v>
      </c>
      <c r="J96" s="223" t="s">
        <v>4479</v>
      </c>
      <c r="K96" s="166"/>
    </row>
    <row r="97" spans="1:11" ht="14.4">
      <c r="A97" s="216">
        <v>96</v>
      </c>
      <c r="B97" s="217" t="s">
        <v>9178</v>
      </c>
      <c r="C97" s="217"/>
      <c r="D97" s="218" t="s">
        <v>9179</v>
      </c>
      <c r="E97" s="219"/>
      <c r="F97" s="219" t="s">
        <v>9180</v>
      </c>
      <c r="G97" s="220">
        <v>9948389297</v>
      </c>
      <c r="H97" s="220">
        <v>9182557468</v>
      </c>
      <c r="I97" s="220">
        <v>9948389251</v>
      </c>
      <c r="J97" s="219" t="s">
        <v>4479</v>
      </c>
      <c r="K97" s="166"/>
    </row>
    <row r="98" spans="1:11" ht="14.4">
      <c r="A98" s="216">
        <v>97</v>
      </c>
      <c r="B98" s="217" t="s">
        <v>9181</v>
      </c>
      <c r="C98" s="217"/>
      <c r="D98" s="218" t="s">
        <v>9182</v>
      </c>
      <c r="E98" s="219" t="s">
        <v>5601</v>
      </c>
      <c r="F98" s="219" t="s">
        <v>9183</v>
      </c>
      <c r="G98" s="220">
        <v>8555001071</v>
      </c>
      <c r="H98" s="220"/>
      <c r="I98" s="220">
        <v>9704437991</v>
      </c>
      <c r="J98" s="223" t="s">
        <v>4479</v>
      </c>
      <c r="K98" s="166"/>
    </row>
    <row r="99" spans="1:11" ht="14.4">
      <c r="A99" s="216">
        <v>98</v>
      </c>
      <c r="B99" s="217" t="s">
        <v>9184</v>
      </c>
      <c r="C99" s="217" t="s">
        <v>6102</v>
      </c>
      <c r="D99" s="218"/>
      <c r="E99" s="219" t="s">
        <v>5601</v>
      </c>
      <c r="F99" s="219" t="s">
        <v>9185</v>
      </c>
      <c r="G99" s="220">
        <v>9182446865</v>
      </c>
      <c r="H99" s="220"/>
      <c r="I99" s="220">
        <v>9948486591</v>
      </c>
      <c r="J99" s="219" t="s">
        <v>9186</v>
      </c>
      <c r="K99" s="166"/>
    </row>
    <row r="100" spans="1:11" ht="14.4">
      <c r="A100" s="216">
        <v>99</v>
      </c>
      <c r="B100" s="217" t="s">
        <v>9187</v>
      </c>
      <c r="C100" s="217" t="s">
        <v>6057</v>
      </c>
      <c r="D100" s="218" t="s">
        <v>9188</v>
      </c>
      <c r="E100" s="219" t="s">
        <v>5601</v>
      </c>
      <c r="F100" s="219" t="s">
        <v>9189</v>
      </c>
      <c r="G100" s="220">
        <v>9573041707</v>
      </c>
      <c r="H100" s="220">
        <v>8639322568</v>
      </c>
      <c r="I100" s="220">
        <v>9248179707</v>
      </c>
      <c r="J100" s="219" t="s">
        <v>5682</v>
      </c>
      <c r="K100" s="166"/>
    </row>
    <row r="101" spans="1:11" ht="14.4">
      <c r="A101" s="216">
        <v>100</v>
      </c>
      <c r="B101" s="217" t="s">
        <v>9190</v>
      </c>
      <c r="C101" s="217"/>
      <c r="D101" s="218" t="s">
        <v>9191</v>
      </c>
      <c r="E101" s="219" t="s">
        <v>5601</v>
      </c>
      <c r="F101" s="219" t="s">
        <v>9192</v>
      </c>
      <c r="G101" s="220">
        <v>9985919811</v>
      </c>
      <c r="H101" s="220">
        <v>7036852829</v>
      </c>
      <c r="I101" s="220">
        <v>9705312448</v>
      </c>
      <c r="J101" s="219" t="s">
        <v>9193</v>
      </c>
      <c r="K101" s="166"/>
    </row>
    <row r="102" spans="1:11" ht="14.4">
      <c r="A102" s="216">
        <v>101</v>
      </c>
      <c r="B102" s="217" t="s">
        <v>9194</v>
      </c>
      <c r="C102" s="217" t="s">
        <v>6071</v>
      </c>
      <c r="D102" s="218" t="s">
        <v>9195</v>
      </c>
      <c r="E102" s="219" t="s">
        <v>5601</v>
      </c>
      <c r="F102" s="219" t="s">
        <v>9196</v>
      </c>
      <c r="G102" s="220">
        <v>8688722059</v>
      </c>
      <c r="H102" s="220">
        <v>8985118445</v>
      </c>
      <c r="I102" s="220">
        <v>9908866065</v>
      </c>
      <c r="J102" s="219" t="s">
        <v>4217</v>
      </c>
      <c r="K102" s="166"/>
    </row>
    <row r="103" spans="1:11" ht="14.4">
      <c r="A103" s="216">
        <v>102</v>
      </c>
      <c r="B103" s="217" t="s">
        <v>9197</v>
      </c>
      <c r="C103" s="217" t="s">
        <v>6071</v>
      </c>
      <c r="D103" s="218" t="s">
        <v>9198</v>
      </c>
      <c r="E103" s="219" t="s">
        <v>5601</v>
      </c>
      <c r="F103" s="219" t="s">
        <v>9199</v>
      </c>
      <c r="G103" s="220">
        <v>8919279089</v>
      </c>
      <c r="H103" s="220">
        <v>8686857619</v>
      </c>
      <c r="I103" s="220">
        <v>9491499873</v>
      </c>
      <c r="J103" s="219" t="s">
        <v>7887</v>
      </c>
      <c r="K103" s="166"/>
    </row>
    <row r="104" spans="1:11" ht="14.4">
      <c r="A104" s="216">
        <v>103</v>
      </c>
      <c r="B104" s="217" t="s">
        <v>9200</v>
      </c>
      <c r="C104" s="217"/>
      <c r="D104" s="218" t="s">
        <v>9201</v>
      </c>
      <c r="E104" s="219" t="s">
        <v>5601</v>
      </c>
      <c r="F104" s="219" t="s">
        <v>9202</v>
      </c>
      <c r="G104" s="220">
        <v>8328678697</v>
      </c>
      <c r="H104" s="220">
        <v>8328678697</v>
      </c>
      <c r="I104" s="220">
        <v>9701511937</v>
      </c>
      <c r="J104" s="223" t="s">
        <v>4479</v>
      </c>
      <c r="K104" s="166"/>
    </row>
    <row r="105" spans="1:11" ht="14.4">
      <c r="A105" s="216">
        <v>104</v>
      </c>
      <c r="B105" s="217" t="s">
        <v>9203</v>
      </c>
      <c r="C105" s="217"/>
      <c r="D105" s="218" t="s">
        <v>9204</v>
      </c>
      <c r="E105" s="219"/>
      <c r="F105" s="219" t="s">
        <v>9205</v>
      </c>
      <c r="G105" s="220">
        <v>9989251972</v>
      </c>
      <c r="H105" s="220"/>
      <c r="I105" s="220">
        <v>9182214591</v>
      </c>
      <c r="J105" s="219" t="s">
        <v>4479</v>
      </c>
      <c r="K105" s="166"/>
    </row>
    <row r="106" spans="1:11" ht="14.4">
      <c r="A106" s="216">
        <v>105</v>
      </c>
      <c r="B106" s="217" t="s">
        <v>9206</v>
      </c>
      <c r="C106" s="217" t="s">
        <v>6071</v>
      </c>
      <c r="D106" s="218" t="s">
        <v>9207</v>
      </c>
      <c r="E106" s="219" t="s">
        <v>5601</v>
      </c>
      <c r="F106" s="219" t="s">
        <v>9208</v>
      </c>
      <c r="G106" s="220">
        <v>9182837792</v>
      </c>
      <c r="H106" s="220">
        <v>8500278841</v>
      </c>
      <c r="I106" s="220">
        <v>9989139493</v>
      </c>
      <c r="J106" s="219" t="s">
        <v>3958</v>
      </c>
      <c r="K106" s="166"/>
    </row>
    <row r="107" spans="1:11" ht="14.4">
      <c r="A107" s="216">
        <v>106</v>
      </c>
      <c r="B107" s="217" t="s">
        <v>9209</v>
      </c>
      <c r="C107" s="217"/>
      <c r="D107" s="218" t="s">
        <v>9210</v>
      </c>
      <c r="E107" s="219" t="s">
        <v>5601</v>
      </c>
      <c r="F107" s="219" t="s">
        <v>9211</v>
      </c>
      <c r="G107" s="220">
        <v>8309702916</v>
      </c>
      <c r="H107" s="220">
        <v>9949341916</v>
      </c>
      <c r="I107" s="220">
        <v>9494831387</v>
      </c>
      <c r="J107" s="219" t="s">
        <v>4479</v>
      </c>
      <c r="K107" s="166"/>
    </row>
    <row r="108" spans="1:11" ht="14.4">
      <c r="A108" s="216">
        <v>107</v>
      </c>
      <c r="B108" s="217" t="s">
        <v>9212</v>
      </c>
      <c r="C108" s="217"/>
      <c r="D108" s="218" t="s">
        <v>9213</v>
      </c>
      <c r="E108" s="219" t="s">
        <v>5601</v>
      </c>
      <c r="F108" s="219" t="s">
        <v>9214</v>
      </c>
      <c r="G108" s="220">
        <v>7901397854</v>
      </c>
      <c r="H108" s="220">
        <v>7901277854</v>
      </c>
      <c r="I108" s="220">
        <v>9440170854</v>
      </c>
      <c r="J108" s="219" t="s">
        <v>8956</v>
      </c>
      <c r="K108" s="166"/>
    </row>
    <row r="109" spans="1:11" ht="14.4">
      <c r="A109" s="216">
        <v>108</v>
      </c>
      <c r="B109" s="217" t="s">
        <v>9215</v>
      </c>
      <c r="C109" s="217"/>
      <c r="D109" s="218" t="s">
        <v>9216</v>
      </c>
      <c r="E109" s="219"/>
      <c r="F109" s="219" t="s">
        <v>9217</v>
      </c>
      <c r="G109" s="220">
        <v>7981686168</v>
      </c>
      <c r="H109" s="220"/>
      <c r="I109" s="220">
        <v>9912325792</v>
      </c>
      <c r="J109" s="219"/>
      <c r="K109" s="166"/>
    </row>
    <row r="110" spans="1:11" ht="14.4">
      <c r="A110" s="216">
        <v>109</v>
      </c>
      <c r="B110" s="218" t="s">
        <v>9218</v>
      </c>
      <c r="C110" s="218"/>
      <c r="D110" s="218" t="s">
        <v>9219</v>
      </c>
      <c r="E110" s="219"/>
      <c r="F110" s="219"/>
      <c r="G110" s="220"/>
      <c r="H110" s="220"/>
      <c r="I110" s="220"/>
      <c r="J110" s="219"/>
      <c r="K110" s="166"/>
    </row>
    <row r="111" spans="1:11" ht="14.4">
      <c r="A111" s="216">
        <v>110</v>
      </c>
      <c r="B111" s="217" t="s">
        <v>9220</v>
      </c>
      <c r="C111" s="217"/>
      <c r="D111" s="218" t="s">
        <v>9221</v>
      </c>
      <c r="E111" s="219" t="s">
        <v>5601</v>
      </c>
      <c r="F111" s="219" t="s">
        <v>9222</v>
      </c>
      <c r="G111" s="220">
        <v>9491531349</v>
      </c>
      <c r="H111" s="220" t="s">
        <v>549</v>
      </c>
      <c r="I111" s="220">
        <v>8332843107</v>
      </c>
      <c r="J111" s="219" t="s">
        <v>3958</v>
      </c>
      <c r="K111" s="166"/>
    </row>
    <row r="112" spans="1:11" ht="14.4">
      <c r="A112" s="216">
        <v>111</v>
      </c>
      <c r="B112" s="217" t="s">
        <v>9223</v>
      </c>
      <c r="C112" s="217"/>
      <c r="D112" s="218" t="s">
        <v>9224</v>
      </c>
      <c r="E112" s="219" t="s">
        <v>5601</v>
      </c>
      <c r="F112" s="219" t="s">
        <v>9225</v>
      </c>
      <c r="G112" s="220">
        <v>7569777217</v>
      </c>
      <c r="H112" s="220">
        <v>7799261661</v>
      </c>
      <c r="I112" s="220">
        <v>8096133134</v>
      </c>
      <c r="J112" s="223" t="s">
        <v>4479</v>
      </c>
      <c r="K112" s="166"/>
    </row>
    <row r="113" spans="1:11" ht="14.4">
      <c r="A113" s="216">
        <v>112</v>
      </c>
      <c r="B113" s="217" t="s">
        <v>9226</v>
      </c>
      <c r="C113" s="217"/>
      <c r="D113" s="218" t="s">
        <v>9227</v>
      </c>
      <c r="E113" s="219" t="s">
        <v>5601</v>
      </c>
      <c r="F113" s="219" t="s">
        <v>9228</v>
      </c>
      <c r="G113" s="220">
        <v>9182722977</v>
      </c>
      <c r="H113" s="220">
        <v>9705549281</v>
      </c>
      <c r="I113" s="220"/>
      <c r="J113" s="219" t="s">
        <v>4479</v>
      </c>
      <c r="K113" s="166"/>
    </row>
    <row r="114" spans="1:11" ht="14.4">
      <c r="A114" s="216">
        <v>113</v>
      </c>
      <c r="B114" s="217" t="s">
        <v>9229</v>
      </c>
      <c r="C114" s="217" t="s">
        <v>6057</v>
      </c>
      <c r="D114" s="218" t="s">
        <v>9230</v>
      </c>
      <c r="E114" s="219" t="s">
        <v>5601</v>
      </c>
      <c r="F114" s="219" t="s">
        <v>9231</v>
      </c>
      <c r="G114" s="220">
        <v>7780364716</v>
      </c>
      <c r="H114" s="220">
        <v>6300494810</v>
      </c>
      <c r="I114" s="220">
        <v>9441177954</v>
      </c>
      <c r="J114" s="219" t="s">
        <v>9232</v>
      </c>
      <c r="K114" s="166"/>
    </row>
    <row r="115" spans="1:11" ht="14.4">
      <c r="A115" s="216">
        <v>114</v>
      </c>
      <c r="B115" s="217" t="s">
        <v>9233</v>
      </c>
      <c r="C115" s="217" t="s">
        <v>6071</v>
      </c>
      <c r="D115" s="218" t="s">
        <v>9234</v>
      </c>
      <c r="E115" s="219" t="s">
        <v>5601</v>
      </c>
      <c r="F115" s="219" t="s">
        <v>9235</v>
      </c>
      <c r="G115" s="220">
        <v>9182210720</v>
      </c>
      <c r="H115" s="220">
        <v>9182722977</v>
      </c>
      <c r="I115" s="220">
        <v>9573884606</v>
      </c>
      <c r="J115" s="219" t="s">
        <v>4578</v>
      </c>
      <c r="K115" s="166"/>
    </row>
    <row r="116" spans="1:11" ht="14.4">
      <c r="A116" s="216">
        <v>115</v>
      </c>
      <c r="B116" s="217" t="s">
        <v>9236</v>
      </c>
      <c r="C116" s="217" t="s">
        <v>6102</v>
      </c>
      <c r="D116" s="218" t="s">
        <v>9237</v>
      </c>
      <c r="E116" s="219"/>
      <c r="F116" s="219" t="s">
        <v>9238</v>
      </c>
      <c r="G116" s="220">
        <v>6281531035</v>
      </c>
      <c r="H116" s="220">
        <v>9110718097</v>
      </c>
      <c r="I116" s="220">
        <v>9949398983</v>
      </c>
      <c r="J116" s="219" t="s">
        <v>9239</v>
      </c>
      <c r="K116" s="166"/>
    </row>
    <row r="117" spans="1:11" ht="14.4">
      <c r="A117" s="216">
        <v>116</v>
      </c>
      <c r="B117" s="217" t="s">
        <v>9240</v>
      </c>
      <c r="C117" s="217" t="s">
        <v>6057</v>
      </c>
      <c r="D117" s="218" t="s">
        <v>9241</v>
      </c>
      <c r="E117" s="219" t="s">
        <v>5601</v>
      </c>
      <c r="F117" s="219" t="s">
        <v>9242</v>
      </c>
      <c r="G117" s="220">
        <v>7674862462</v>
      </c>
      <c r="H117" s="220">
        <v>8008353729</v>
      </c>
      <c r="I117" s="220">
        <v>7674862462</v>
      </c>
      <c r="J117" s="219" t="s">
        <v>9243</v>
      </c>
      <c r="K117" s="166"/>
    </row>
    <row r="118" spans="1:11" ht="14.4">
      <c r="A118" s="216">
        <v>117</v>
      </c>
      <c r="B118" s="217" t="s">
        <v>9244</v>
      </c>
      <c r="C118" s="217"/>
      <c r="D118" s="218" t="s">
        <v>9245</v>
      </c>
      <c r="E118" s="219" t="s">
        <v>5601</v>
      </c>
      <c r="F118" s="219" t="s">
        <v>9246</v>
      </c>
      <c r="G118" s="220">
        <v>6301975862</v>
      </c>
      <c r="H118" s="220">
        <v>9542325714</v>
      </c>
      <c r="I118" s="220">
        <v>9177186611</v>
      </c>
      <c r="J118" s="223" t="s">
        <v>4479</v>
      </c>
      <c r="K118" s="166"/>
    </row>
    <row r="119" spans="1:11" ht="14.4">
      <c r="A119" s="216">
        <v>118</v>
      </c>
      <c r="B119" s="217" t="s">
        <v>9247</v>
      </c>
      <c r="C119" s="217"/>
      <c r="D119" s="218" t="s">
        <v>9248</v>
      </c>
      <c r="E119" s="219" t="s">
        <v>5601</v>
      </c>
      <c r="F119" s="219" t="s">
        <v>9249</v>
      </c>
      <c r="G119" s="220">
        <v>9381080844</v>
      </c>
      <c r="H119" s="220"/>
      <c r="I119" s="220">
        <v>9866716462</v>
      </c>
      <c r="J119" s="219" t="s">
        <v>9162</v>
      </c>
      <c r="K119" s="166"/>
    </row>
    <row r="120" spans="1:11" ht="14.4">
      <c r="A120" s="216">
        <v>119</v>
      </c>
      <c r="B120" s="217" t="s">
        <v>9250</v>
      </c>
      <c r="C120" s="217"/>
      <c r="D120" s="218" t="s">
        <v>9251</v>
      </c>
      <c r="E120" s="219" t="s">
        <v>5601</v>
      </c>
      <c r="F120" s="219" t="s">
        <v>9252</v>
      </c>
      <c r="G120" s="220">
        <v>9000593239</v>
      </c>
      <c r="H120" s="220">
        <v>7093209282</v>
      </c>
      <c r="I120" s="220">
        <v>7093209282</v>
      </c>
      <c r="J120" s="223" t="s">
        <v>4479</v>
      </c>
      <c r="K120" s="166"/>
    </row>
    <row r="121" spans="1:11" ht="14.4">
      <c r="A121" s="216">
        <v>120</v>
      </c>
      <c r="B121" s="217" t="s">
        <v>9253</v>
      </c>
      <c r="C121" s="217" t="s">
        <v>6057</v>
      </c>
      <c r="D121" s="218" t="s">
        <v>9254</v>
      </c>
      <c r="E121" s="219" t="s">
        <v>5601</v>
      </c>
      <c r="F121" s="219" t="s">
        <v>9255</v>
      </c>
      <c r="G121" s="220">
        <v>7981632444</v>
      </c>
      <c r="H121" s="220">
        <v>7794998060</v>
      </c>
      <c r="I121" s="220">
        <v>7032222649</v>
      </c>
      <c r="J121" s="219" t="s">
        <v>8891</v>
      </c>
      <c r="K121" s="166"/>
    </row>
    <row r="122" spans="1:11" ht="14.4">
      <c r="A122" s="216">
        <v>121</v>
      </c>
      <c r="B122" s="217" t="s">
        <v>9256</v>
      </c>
      <c r="C122" s="217" t="s">
        <v>7507</v>
      </c>
      <c r="D122" s="218" t="s">
        <v>9257</v>
      </c>
      <c r="E122" s="219" t="s">
        <v>5601</v>
      </c>
      <c r="F122" s="219" t="s">
        <v>9258</v>
      </c>
      <c r="G122" s="220">
        <v>8247299642</v>
      </c>
      <c r="H122" s="220">
        <v>9491116045</v>
      </c>
      <c r="I122" s="220">
        <v>9246179579</v>
      </c>
      <c r="J122" s="219" t="s">
        <v>4479</v>
      </c>
      <c r="K122" s="166"/>
    </row>
    <row r="123" spans="1:11" ht="14.4">
      <c r="A123" s="216">
        <v>122</v>
      </c>
      <c r="B123" s="217" t="s">
        <v>9259</v>
      </c>
      <c r="C123" s="217" t="s">
        <v>7507</v>
      </c>
      <c r="D123" s="218" t="s">
        <v>9260</v>
      </c>
      <c r="E123" s="219" t="s">
        <v>5601</v>
      </c>
      <c r="F123" s="219" t="s">
        <v>9261</v>
      </c>
      <c r="G123" s="220">
        <v>8374860367</v>
      </c>
      <c r="H123" s="220">
        <v>7893063773</v>
      </c>
      <c r="I123" s="220">
        <v>9912656877</v>
      </c>
      <c r="J123" s="219" t="s">
        <v>4479</v>
      </c>
      <c r="K123" s="166"/>
    </row>
    <row r="124" spans="1:11" ht="14.4">
      <c r="A124" s="216">
        <v>123</v>
      </c>
      <c r="B124" s="217" t="s">
        <v>9262</v>
      </c>
      <c r="C124" s="217" t="s">
        <v>6071</v>
      </c>
      <c r="D124" s="218" t="s">
        <v>9263</v>
      </c>
      <c r="E124" s="219" t="s">
        <v>5810</v>
      </c>
      <c r="F124" s="219" t="s">
        <v>9264</v>
      </c>
      <c r="G124" s="220">
        <v>9441861949</v>
      </c>
      <c r="H124" s="220">
        <v>9949819862</v>
      </c>
      <c r="I124" s="220" t="s">
        <v>549</v>
      </c>
      <c r="J124" s="219" t="s">
        <v>9265</v>
      </c>
      <c r="K124" s="166"/>
    </row>
    <row r="125" spans="1:11" ht="14.4">
      <c r="A125" s="216">
        <v>124</v>
      </c>
      <c r="B125" s="217" t="s">
        <v>9266</v>
      </c>
      <c r="C125" s="217"/>
      <c r="D125" s="218" t="s">
        <v>9267</v>
      </c>
      <c r="E125" s="219" t="s">
        <v>5810</v>
      </c>
      <c r="F125" s="219" t="s">
        <v>9268</v>
      </c>
      <c r="G125" s="220">
        <v>9398532783</v>
      </c>
      <c r="H125" s="220" t="s">
        <v>549</v>
      </c>
      <c r="I125" s="220">
        <v>9849458844</v>
      </c>
      <c r="J125" s="223" t="s">
        <v>4479</v>
      </c>
      <c r="K125" s="166"/>
    </row>
    <row r="126" spans="1:11" ht="14.4">
      <c r="A126" s="216">
        <v>125</v>
      </c>
      <c r="B126" s="217" t="s">
        <v>9269</v>
      </c>
      <c r="C126" s="217"/>
      <c r="D126" s="218" t="s">
        <v>9270</v>
      </c>
      <c r="E126" s="219" t="s">
        <v>5810</v>
      </c>
      <c r="F126" s="219" t="s">
        <v>9271</v>
      </c>
      <c r="G126" s="220">
        <v>6303153163</v>
      </c>
      <c r="H126" s="220">
        <v>9618849899</v>
      </c>
      <c r="I126" s="220">
        <v>9701790445</v>
      </c>
      <c r="J126" s="223" t="s">
        <v>4479</v>
      </c>
      <c r="K126" s="166"/>
    </row>
    <row r="127" spans="1:11" ht="14.4">
      <c r="A127" s="216">
        <v>126</v>
      </c>
      <c r="B127" s="217" t="s">
        <v>9272</v>
      </c>
      <c r="C127" s="217" t="s">
        <v>6057</v>
      </c>
      <c r="D127" s="218" t="s">
        <v>9273</v>
      </c>
      <c r="E127" s="219" t="s">
        <v>5810</v>
      </c>
      <c r="F127" s="219" t="s">
        <v>9274</v>
      </c>
      <c r="G127" s="220">
        <v>9948802194</v>
      </c>
      <c r="H127" s="220">
        <v>6301864914</v>
      </c>
      <c r="I127" s="220">
        <v>9848445662</v>
      </c>
      <c r="J127" s="219" t="s">
        <v>9275</v>
      </c>
      <c r="K127" s="166"/>
    </row>
    <row r="128" spans="1:11" ht="14.4">
      <c r="A128" s="216">
        <v>127</v>
      </c>
      <c r="B128" s="217" t="s">
        <v>9276</v>
      </c>
      <c r="C128" s="217" t="s">
        <v>6071</v>
      </c>
      <c r="D128" s="218" t="s">
        <v>9277</v>
      </c>
      <c r="E128" s="219" t="s">
        <v>5810</v>
      </c>
      <c r="F128" s="219" t="s">
        <v>9278</v>
      </c>
      <c r="G128" s="220">
        <v>7286940920</v>
      </c>
      <c r="H128" s="220">
        <v>7997049484</v>
      </c>
      <c r="I128" s="220">
        <v>9640028740</v>
      </c>
      <c r="J128" s="219" t="s">
        <v>9279</v>
      </c>
      <c r="K128" s="166"/>
    </row>
    <row r="129" spans="1:11" ht="14.4">
      <c r="A129" s="216">
        <v>128</v>
      </c>
      <c r="B129" s="217" t="s">
        <v>9280</v>
      </c>
      <c r="C129" s="217"/>
      <c r="D129" s="218" t="s">
        <v>9281</v>
      </c>
      <c r="E129" s="219" t="s">
        <v>5810</v>
      </c>
      <c r="F129" s="219" t="s">
        <v>9282</v>
      </c>
      <c r="G129" s="220">
        <v>9398340737</v>
      </c>
      <c r="H129" s="220">
        <v>9010821750</v>
      </c>
      <c r="I129" s="220">
        <v>9441235609</v>
      </c>
      <c r="J129" s="223" t="s">
        <v>4479</v>
      </c>
      <c r="K129" s="166"/>
    </row>
    <row r="130" spans="1:11" ht="14.4">
      <c r="A130" s="216">
        <v>129</v>
      </c>
      <c r="B130" s="217" t="s">
        <v>9283</v>
      </c>
      <c r="C130" s="217"/>
      <c r="D130" s="218" t="s">
        <v>9284</v>
      </c>
      <c r="E130" s="219" t="s">
        <v>5810</v>
      </c>
      <c r="F130" s="219" t="s">
        <v>9285</v>
      </c>
      <c r="G130" s="220">
        <v>8309300919</v>
      </c>
      <c r="H130" s="220">
        <v>9705306531</v>
      </c>
      <c r="I130" s="220">
        <v>9010724766</v>
      </c>
      <c r="J130" s="219" t="s">
        <v>9162</v>
      </c>
      <c r="K130" s="166"/>
    </row>
    <row r="131" spans="1:11" ht="14.4">
      <c r="A131" s="216">
        <v>130</v>
      </c>
      <c r="B131" s="217" t="s">
        <v>9286</v>
      </c>
      <c r="C131" s="217"/>
      <c r="D131" s="218" t="s">
        <v>9287</v>
      </c>
      <c r="E131" s="219" t="s">
        <v>5810</v>
      </c>
      <c r="F131" s="219" t="s">
        <v>9288</v>
      </c>
      <c r="G131" s="220">
        <v>8074298635</v>
      </c>
      <c r="H131" s="220">
        <v>9704693556</v>
      </c>
      <c r="I131" s="220">
        <v>9704693556</v>
      </c>
      <c r="J131" s="219" t="s">
        <v>4217</v>
      </c>
      <c r="K131" s="166"/>
    </row>
    <row r="132" spans="1:11" ht="14.4">
      <c r="A132" s="216">
        <v>131</v>
      </c>
      <c r="B132" s="217" t="s">
        <v>9289</v>
      </c>
      <c r="C132" s="217"/>
      <c r="D132" s="218" t="s">
        <v>9290</v>
      </c>
      <c r="E132" s="219" t="s">
        <v>5810</v>
      </c>
      <c r="F132" s="219" t="s">
        <v>9291</v>
      </c>
      <c r="G132" s="220">
        <v>7989533498</v>
      </c>
      <c r="H132" s="220">
        <v>9494152459</v>
      </c>
      <c r="I132" s="220">
        <v>9652761666</v>
      </c>
      <c r="J132" s="219" t="s">
        <v>9086</v>
      </c>
      <c r="K132" s="166"/>
    </row>
    <row r="133" spans="1:11" ht="14.4">
      <c r="A133" s="216">
        <v>132</v>
      </c>
      <c r="B133" s="217" t="s">
        <v>9292</v>
      </c>
      <c r="C133" s="217" t="s">
        <v>7507</v>
      </c>
      <c r="D133" s="218" t="s">
        <v>9293</v>
      </c>
      <c r="E133" s="219" t="s">
        <v>908</v>
      </c>
      <c r="F133" s="219" t="s">
        <v>9294</v>
      </c>
      <c r="G133" s="220">
        <v>8074472126</v>
      </c>
      <c r="H133" s="220">
        <v>7993107938</v>
      </c>
      <c r="I133" s="220">
        <v>6301179834</v>
      </c>
      <c r="J133" s="219" t="s">
        <v>4479</v>
      </c>
      <c r="K133" s="166"/>
    </row>
    <row r="134" spans="1:11" ht="14.4">
      <c r="A134" s="216">
        <v>133</v>
      </c>
      <c r="B134" s="217" t="s">
        <v>9295</v>
      </c>
      <c r="C134" s="217" t="s">
        <v>7507</v>
      </c>
      <c r="D134" s="218" t="s">
        <v>9296</v>
      </c>
      <c r="E134" s="219" t="s">
        <v>5810</v>
      </c>
      <c r="F134" s="219" t="s">
        <v>9297</v>
      </c>
      <c r="G134" s="220">
        <v>9182508016</v>
      </c>
      <c r="H134" s="220">
        <v>9985909902</v>
      </c>
      <c r="I134" s="220">
        <v>9052587166</v>
      </c>
      <c r="J134" s="219" t="s">
        <v>2802</v>
      </c>
      <c r="K134" s="166"/>
    </row>
    <row r="135" spans="1:11" ht="14.4">
      <c r="A135" s="216">
        <v>134</v>
      </c>
      <c r="B135" s="217" t="s">
        <v>9298</v>
      </c>
      <c r="C135" s="217"/>
      <c r="D135" s="218" t="s">
        <v>9299</v>
      </c>
      <c r="E135" s="219" t="s">
        <v>908</v>
      </c>
      <c r="F135" s="219" t="s">
        <v>9300</v>
      </c>
      <c r="G135" s="220">
        <v>9515717677</v>
      </c>
      <c r="H135" s="220">
        <v>9963828292</v>
      </c>
      <c r="I135" s="220">
        <v>8885592911</v>
      </c>
      <c r="J135" s="219" t="s">
        <v>9301</v>
      </c>
      <c r="K135" s="166"/>
    </row>
    <row r="136" spans="1:11" ht="14.4">
      <c r="A136" s="216">
        <v>135</v>
      </c>
      <c r="B136" s="217" t="s">
        <v>9302</v>
      </c>
      <c r="C136" s="217"/>
      <c r="D136" s="218" t="s">
        <v>9303</v>
      </c>
      <c r="E136" s="219" t="s">
        <v>5810</v>
      </c>
      <c r="F136" s="219" t="s">
        <v>9304</v>
      </c>
      <c r="G136" s="220">
        <v>7995968267</v>
      </c>
      <c r="H136" s="220">
        <v>8919661149</v>
      </c>
      <c r="I136" s="220">
        <v>9866802850</v>
      </c>
      <c r="J136" s="223" t="s">
        <v>4479</v>
      </c>
      <c r="K136" s="166"/>
    </row>
    <row r="137" spans="1:11" ht="14.4">
      <c r="A137" s="216">
        <v>136</v>
      </c>
      <c r="B137" s="217" t="s">
        <v>9305</v>
      </c>
      <c r="C137" s="217"/>
      <c r="D137" s="218" t="s">
        <v>9306</v>
      </c>
      <c r="E137" s="219" t="s">
        <v>5810</v>
      </c>
      <c r="F137" s="219" t="s">
        <v>9307</v>
      </c>
      <c r="G137" s="220">
        <v>6302119715</v>
      </c>
      <c r="H137" s="220">
        <v>8374419893</v>
      </c>
      <c r="I137" s="220">
        <v>9396264761</v>
      </c>
      <c r="J137" s="219" t="s">
        <v>3958</v>
      </c>
      <c r="K137" s="166"/>
    </row>
    <row r="138" spans="1:11" ht="14.4">
      <c r="A138" s="216">
        <v>137</v>
      </c>
      <c r="B138" s="217" t="s">
        <v>9308</v>
      </c>
      <c r="C138" s="217"/>
      <c r="D138" s="218" t="s">
        <v>9309</v>
      </c>
      <c r="E138" s="219" t="s">
        <v>5810</v>
      </c>
      <c r="F138" s="219" t="s">
        <v>9310</v>
      </c>
      <c r="G138" s="220">
        <v>9182279598</v>
      </c>
      <c r="H138" s="220">
        <v>9491710054</v>
      </c>
      <c r="I138" s="220">
        <v>9441885710</v>
      </c>
      <c r="J138" s="219" t="s">
        <v>4534</v>
      </c>
      <c r="K138" s="166"/>
    </row>
    <row r="139" spans="1:11" ht="14.4">
      <c r="A139" s="216">
        <v>138</v>
      </c>
      <c r="B139" s="217" t="s">
        <v>9311</v>
      </c>
      <c r="C139" s="217"/>
      <c r="D139" s="218" t="s">
        <v>9312</v>
      </c>
      <c r="E139" s="219" t="s">
        <v>5810</v>
      </c>
      <c r="F139" s="219" t="s">
        <v>9313</v>
      </c>
      <c r="G139" s="220">
        <v>8096555881</v>
      </c>
      <c r="H139" s="220">
        <v>7702565490</v>
      </c>
      <c r="I139" s="220">
        <v>9951573216</v>
      </c>
      <c r="J139" s="223" t="s">
        <v>4479</v>
      </c>
      <c r="K139" s="166"/>
    </row>
    <row r="140" spans="1:11" ht="14.4">
      <c r="A140" s="216">
        <v>139</v>
      </c>
      <c r="B140" s="217" t="s">
        <v>9314</v>
      </c>
      <c r="C140" s="217" t="s">
        <v>7507</v>
      </c>
      <c r="D140" s="218" t="s">
        <v>9315</v>
      </c>
      <c r="E140" s="219" t="s">
        <v>5810</v>
      </c>
      <c r="F140" s="219" t="s">
        <v>9316</v>
      </c>
      <c r="G140" s="220">
        <v>9908399807</v>
      </c>
      <c r="H140" s="220">
        <v>9493022462</v>
      </c>
      <c r="I140" s="220">
        <v>9885047989</v>
      </c>
      <c r="J140" s="223" t="s">
        <v>9317</v>
      </c>
      <c r="K140" s="166"/>
    </row>
    <row r="141" spans="1:11" ht="14.4">
      <c r="A141" s="216">
        <v>140</v>
      </c>
      <c r="B141" s="217" t="s">
        <v>9318</v>
      </c>
      <c r="C141" s="217" t="s">
        <v>6071</v>
      </c>
      <c r="D141" s="218" t="s">
        <v>9319</v>
      </c>
      <c r="E141" s="219" t="s">
        <v>5810</v>
      </c>
      <c r="F141" s="219" t="s">
        <v>9320</v>
      </c>
      <c r="G141" s="220">
        <v>9652445447</v>
      </c>
      <c r="H141" s="220">
        <v>8328089649</v>
      </c>
      <c r="I141" s="220">
        <v>9704421625</v>
      </c>
      <c r="J141" s="219" t="s">
        <v>9321</v>
      </c>
      <c r="K141" s="166"/>
    </row>
    <row r="142" spans="1:11" ht="14.4">
      <c r="A142" s="216">
        <v>141</v>
      </c>
      <c r="B142" s="217" t="s">
        <v>9322</v>
      </c>
      <c r="C142" s="217" t="s">
        <v>6071</v>
      </c>
      <c r="D142" s="218" t="s">
        <v>9323</v>
      </c>
      <c r="E142" s="219" t="s">
        <v>5810</v>
      </c>
      <c r="F142" s="219" t="s">
        <v>9324</v>
      </c>
      <c r="G142" s="220">
        <v>9949148808</v>
      </c>
      <c r="H142" s="220">
        <v>8639551476</v>
      </c>
      <c r="I142" s="220">
        <v>9014140405</v>
      </c>
      <c r="J142" s="223" t="s">
        <v>4479</v>
      </c>
      <c r="K142" s="166"/>
    </row>
    <row r="143" spans="1:11" ht="14.4">
      <c r="A143" s="216">
        <v>142</v>
      </c>
      <c r="B143" s="217" t="s">
        <v>9325</v>
      </c>
      <c r="C143" s="217"/>
      <c r="D143" s="218" t="s">
        <v>9326</v>
      </c>
      <c r="E143" s="219"/>
      <c r="F143" s="219"/>
      <c r="G143" s="220"/>
      <c r="H143" s="220"/>
      <c r="I143" s="220"/>
      <c r="J143" s="219"/>
      <c r="K143" s="166"/>
    </row>
    <row r="144" spans="1:11" ht="14.4">
      <c r="A144" s="216">
        <v>143</v>
      </c>
      <c r="B144" s="221" t="s">
        <v>9327</v>
      </c>
      <c r="C144" s="221" t="s">
        <v>6057</v>
      </c>
      <c r="D144" s="222" t="s">
        <v>9328</v>
      </c>
      <c r="E144" s="219" t="s">
        <v>5810</v>
      </c>
      <c r="F144" s="219" t="s">
        <v>9329</v>
      </c>
      <c r="G144" s="220">
        <v>9550952572</v>
      </c>
      <c r="H144" s="220">
        <v>9160982525</v>
      </c>
      <c r="I144" s="220">
        <v>9493038647</v>
      </c>
      <c r="J144" s="219" t="s">
        <v>9330</v>
      </c>
      <c r="K144" s="166"/>
    </row>
    <row r="145" spans="1:11" ht="14.4">
      <c r="A145" s="216">
        <v>144</v>
      </c>
      <c r="B145" s="217" t="s">
        <v>9331</v>
      </c>
      <c r="C145" s="217"/>
      <c r="D145" s="218" t="s">
        <v>9332</v>
      </c>
      <c r="E145" s="219" t="s">
        <v>5810</v>
      </c>
      <c r="F145" s="219" t="s">
        <v>9333</v>
      </c>
      <c r="G145" s="220">
        <v>8688695609</v>
      </c>
      <c r="H145" s="220">
        <v>7893753242</v>
      </c>
      <c r="I145" s="220">
        <v>9704517927</v>
      </c>
      <c r="J145" s="219" t="s">
        <v>8966</v>
      </c>
      <c r="K145" s="166"/>
    </row>
    <row r="146" spans="1:11" ht="14.4">
      <c r="A146" s="216">
        <v>145</v>
      </c>
      <c r="B146" s="221" t="s">
        <v>9334</v>
      </c>
      <c r="C146" s="221" t="s">
        <v>6057</v>
      </c>
      <c r="D146" s="222" t="s">
        <v>9335</v>
      </c>
      <c r="E146" s="219" t="s">
        <v>5810</v>
      </c>
      <c r="F146" s="219" t="s">
        <v>9336</v>
      </c>
      <c r="G146" s="220">
        <v>9182045334</v>
      </c>
      <c r="H146" s="220">
        <v>9493598976</v>
      </c>
      <c r="I146" s="220">
        <v>9441032120</v>
      </c>
      <c r="J146" s="219"/>
      <c r="K146" s="166"/>
    </row>
    <row r="147" spans="1:11" ht="14.4">
      <c r="A147" s="216">
        <v>146</v>
      </c>
      <c r="B147" s="221" t="s">
        <v>9337</v>
      </c>
      <c r="C147" s="221"/>
      <c r="D147" s="222" t="s">
        <v>9338</v>
      </c>
      <c r="E147" s="219" t="s">
        <v>5810</v>
      </c>
      <c r="F147" s="219" t="s">
        <v>9339</v>
      </c>
      <c r="G147" s="220">
        <v>7780695188</v>
      </c>
      <c r="H147" s="220">
        <v>9550213572</v>
      </c>
      <c r="I147" s="220">
        <v>7328847561</v>
      </c>
      <c r="J147" s="219" t="s">
        <v>9275</v>
      </c>
      <c r="K147" s="166"/>
    </row>
    <row r="148" spans="1:11" ht="14.4">
      <c r="A148" s="216">
        <v>147</v>
      </c>
      <c r="B148" s="217" t="s">
        <v>9340</v>
      </c>
      <c r="C148" s="217"/>
      <c r="D148" s="218" t="s">
        <v>9341</v>
      </c>
      <c r="E148" s="219" t="s">
        <v>908</v>
      </c>
      <c r="F148" s="219" t="s">
        <v>9342</v>
      </c>
      <c r="G148" s="220">
        <v>7330950946</v>
      </c>
      <c r="H148" s="220"/>
      <c r="I148" s="220"/>
      <c r="J148" s="219" t="s">
        <v>7332</v>
      </c>
      <c r="K148" s="166"/>
    </row>
    <row r="149" spans="1:11" ht="14.4">
      <c r="A149" s="216">
        <v>148</v>
      </c>
      <c r="B149" s="217" t="s">
        <v>9343</v>
      </c>
      <c r="C149" s="217"/>
      <c r="D149" s="218" t="s">
        <v>9344</v>
      </c>
      <c r="E149" s="219" t="s">
        <v>5810</v>
      </c>
      <c r="F149" s="219" t="s">
        <v>9345</v>
      </c>
      <c r="G149" s="220">
        <v>7013018358</v>
      </c>
      <c r="H149" s="220"/>
      <c r="I149" s="220">
        <v>9866082058</v>
      </c>
      <c r="J149" s="219" t="s">
        <v>9346</v>
      </c>
      <c r="K149" s="166"/>
    </row>
    <row r="150" spans="1:11" ht="14.4">
      <c r="A150" s="216">
        <v>149</v>
      </c>
      <c r="B150" s="217" t="s">
        <v>9347</v>
      </c>
      <c r="C150" s="217"/>
      <c r="D150" s="218" t="s">
        <v>9348</v>
      </c>
      <c r="E150" s="219" t="s">
        <v>5810</v>
      </c>
      <c r="F150" s="219" t="s">
        <v>9349</v>
      </c>
      <c r="G150" s="220">
        <v>9701529295</v>
      </c>
      <c r="H150" s="220"/>
      <c r="I150" s="220"/>
      <c r="J150" s="219" t="s">
        <v>8956</v>
      </c>
      <c r="K150" s="166"/>
    </row>
    <row r="151" spans="1:11" ht="14.4">
      <c r="A151" s="216">
        <v>150</v>
      </c>
      <c r="B151" s="217" t="s">
        <v>9350</v>
      </c>
      <c r="C151" s="217"/>
      <c r="D151" s="218" t="s">
        <v>9351</v>
      </c>
      <c r="E151" s="219" t="s">
        <v>908</v>
      </c>
      <c r="F151" s="219" t="s">
        <v>9352</v>
      </c>
      <c r="G151" s="220">
        <v>7993073756</v>
      </c>
      <c r="H151" s="220">
        <v>6309899174</v>
      </c>
      <c r="I151" s="220">
        <v>7702334002</v>
      </c>
      <c r="J151" s="219" t="s">
        <v>9086</v>
      </c>
      <c r="K151" s="166"/>
    </row>
    <row r="152" spans="1:11" ht="14.4">
      <c r="A152" s="216">
        <v>151</v>
      </c>
      <c r="B152" s="221" t="s">
        <v>9353</v>
      </c>
      <c r="C152" s="221" t="s">
        <v>6057</v>
      </c>
      <c r="D152" s="222" t="s">
        <v>9354</v>
      </c>
      <c r="E152" s="219" t="s">
        <v>5810</v>
      </c>
      <c r="F152" s="219" t="s">
        <v>9355</v>
      </c>
      <c r="G152" s="220">
        <v>7893803375</v>
      </c>
      <c r="H152" s="220"/>
      <c r="I152" s="220">
        <v>9440201345</v>
      </c>
      <c r="J152" s="219" t="s">
        <v>9346</v>
      </c>
      <c r="K152" s="166"/>
    </row>
    <row r="153" spans="1:11" ht="14.4">
      <c r="A153" s="216">
        <v>152</v>
      </c>
      <c r="B153" s="217" t="s">
        <v>9356</v>
      </c>
      <c r="C153" s="217"/>
      <c r="D153" s="218" t="s">
        <v>9357</v>
      </c>
      <c r="E153" s="219" t="s">
        <v>5810</v>
      </c>
      <c r="F153" s="219" t="s">
        <v>9358</v>
      </c>
      <c r="G153" s="220">
        <v>7660849259</v>
      </c>
      <c r="H153" s="220">
        <v>6304816909</v>
      </c>
      <c r="I153" s="220">
        <v>9133234599</v>
      </c>
      <c r="J153" s="219" t="s">
        <v>9359</v>
      </c>
      <c r="K153" s="166"/>
    </row>
    <row r="154" spans="1:11" ht="14.4">
      <c r="A154" s="216">
        <v>153</v>
      </c>
      <c r="B154" s="217" t="s">
        <v>9360</v>
      </c>
      <c r="C154" s="217" t="s">
        <v>6071</v>
      </c>
      <c r="D154" s="218" t="s">
        <v>9361</v>
      </c>
      <c r="E154" s="219" t="s">
        <v>5810</v>
      </c>
      <c r="F154" s="219" t="s">
        <v>9362</v>
      </c>
      <c r="G154" s="220">
        <v>9985325310</v>
      </c>
      <c r="H154" s="220">
        <v>8008927546</v>
      </c>
      <c r="I154" s="220">
        <v>8008927546</v>
      </c>
      <c r="J154" s="219" t="s">
        <v>7029</v>
      </c>
      <c r="K154" s="166"/>
    </row>
    <row r="155" spans="1:11" ht="14.4">
      <c r="A155" s="216">
        <v>154</v>
      </c>
      <c r="B155" s="217" t="s">
        <v>9363</v>
      </c>
      <c r="C155" s="217"/>
      <c r="D155" s="218" t="s">
        <v>9364</v>
      </c>
      <c r="E155" s="219" t="s">
        <v>5810</v>
      </c>
      <c r="F155" s="219" t="s">
        <v>9365</v>
      </c>
      <c r="G155" s="220">
        <v>8639028290</v>
      </c>
      <c r="H155" s="220">
        <v>9912207281</v>
      </c>
      <c r="I155" s="220">
        <v>9000067281</v>
      </c>
      <c r="J155" s="219" t="s">
        <v>7029</v>
      </c>
      <c r="K155" s="166"/>
    </row>
    <row r="156" spans="1:11" ht="14.4">
      <c r="A156" s="216">
        <v>155</v>
      </c>
      <c r="B156" s="217" t="s">
        <v>9366</v>
      </c>
      <c r="C156" s="217" t="s">
        <v>6071</v>
      </c>
      <c r="D156" s="218" t="s">
        <v>9367</v>
      </c>
      <c r="E156" s="219" t="s">
        <v>5810</v>
      </c>
      <c r="F156" s="219" t="s">
        <v>9368</v>
      </c>
      <c r="G156" s="220">
        <v>9182250856</v>
      </c>
      <c r="H156" s="220">
        <v>9849350086</v>
      </c>
      <c r="I156" s="220">
        <v>9392220949</v>
      </c>
      <c r="J156" s="219" t="s">
        <v>9346</v>
      </c>
      <c r="K156" s="166"/>
    </row>
    <row r="157" spans="1:11" ht="14.4">
      <c r="A157" s="216">
        <v>156</v>
      </c>
      <c r="B157" s="217" t="s">
        <v>9369</v>
      </c>
      <c r="C157" s="217"/>
      <c r="D157" s="218" t="s">
        <v>9370</v>
      </c>
      <c r="E157" s="219" t="s">
        <v>5810</v>
      </c>
      <c r="F157" s="219" t="s">
        <v>9371</v>
      </c>
      <c r="G157" s="220">
        <v>9052289965</v>
      </c>
      <c r="H157" s="220">
        <v>9398649865</v>
      </c>
      <c r="I157" s="220">
        <v>9885215857</v>
      </c>
      <c r="J157" s="219" t="s">
        <v>9372</v>
      </c>
      <c r="K157" s="166"/>
    </row>
    <row r="158" spans="1:11" ht="14.4">
      <c r="A158" s="216">
        <v>157</v>
      </c>
      <c r="B158" s="217" t="s">
        <v>9373</v>
      </c>
      <c r="C158" s="217" t="s">
        <v>7507</v>
      </c>
      <c r="D158" s="218" t="s">
        <v>9374</v>
      </c>
      <c r="E158" s="219" t="s">
        <v>5810</v>
      </c>
      <c r="F158" s="219" t="s">
        <v>9375</v>
      </c>
      <c r="G158" s="220">
        <v>8374162590</v>
      </c>
      <c r="H158" s="220">
        <v>8919608538</v>
      </c>
      <c r="I158" s="220">
        <v>9959054650</v>
      </c>
      <c r="J158" s="219" t="s">
        <v>549</v>
      </c>
      <c r="K158" s="166"/>
    </row>
    <row r="159" spans="1:11" ht="14.4">
      <c r="A159" s="216">
        <v>158</v>
      </c>
      <c r="B159" s="217" t="s">
        <v>9376</v>
      </c>
      <c r="C159" s="217"/>
      <c r="D159" s="218" t="s">
        <v>9377</v>
      </c>
      <c r="E159" s="219" t="s">
        <v>5810</v>
      </c>
      <c r="F159" s="219" t="s">
        <v>9378</v>
      </c>
      <c r="G159" s="220">
        <v>9515862396</v>
      </c>
      <c r="H159" s="220">
        <v>9948442293</v>
      </c>
      <c r="I159" s="220">
        <v>9848027312</v>
      </c>
      <c r="J159" s="219" t="s">
        <v>9379</v>
      </c>
      <c r="K159" s="166"/>
    </row>
    <row r="160" spans="1:11" ht="14.4">
      <c r="A160" s="216">
        <v>159</v>
      </c>
      <c r="B160" s="217" t="s">
        <v>9380</v>
      </c>
      <c r="C160" s="217" t="s">
        <v>6071</v>
      </c>
      <c r="D160" s="218" t="s">
        <v>9381</v>
      </c>
      <c r="E160" s="219" t="s">
        <v>5810</v>
      </c>
      <c r="F160" s="219" t="s">
        <v>9382</v>
      </c>
      <c r="G160" s="220">
        <v>7780136525</v>
      </c>
      <c r="H160" s="220">
        <v>9177923567</v>
      </c>
      <c r="I160" s="220">
        <v>9849487274</v>
      </c>
      <c r="J160" s="219" t="s">
        <v>9383</v>
      </c>
      <c r="K160" s="166"/>
    </row>
    <row r="161" spans="1:11" ht="14.4">
      <c r="A161" s="216">
        <v>160</v>
      </c>
      <c r="B161" s="217" t="s">
        <v>9384</v>
      </c>
      <c r="C161" s="217"/>
      <c r="D161" s="218" t="s">
        <v>9385</v>
      </c>
      <c r="E161" s="219" t="s">
        <v>5810</v>
      </c>
      <c r="F161" s="219" t="s">
        <v>9386</v>
      </c>
      <c r="G161" s="220">
        <v>6305694920</v>
      </c>
      <c r="H161" s="220">
        <v>8978871578</v>
      </c>
      <c r="I161" s="220">
        <v>8790935917</v>
      </c>
      <c r="J161" s="219" t="s">
        <v>9387</v>
      </c>
      <c r="K161" s="166"/>
    </row>
    <row r="162" spans="1:11" ht="14.4">
      <c r="A162" s="216">
        <v>161</v>
      </c>
      <c r="B162" s="217" t="s">
        <v>9388</v>
      </c>
      <c r="C162" s="217"/>
      <c r="D162" s="218" t="s">
        <v>9389</v>
      </c>
      <c r="E162" s="219" t="s">
        <v>5810</v>
      </c>
      <c r="F162" s="219" t="s">
        <v>9390</v>
      </c>
      <c r="G162" s="220">
        <v>7337565985</v>
      </c>
      <c r="H162" s="220"/>
      <c r="I162" s="220">
        <v>9390058427</v>
      </c>
      <c r="J162" s="219" t="s">
        <v>9387</v>
      </c>
      <c r="K162" s="166"/>
    </row>
    <row r="163" spans="1:11" ht="14.4">
      <c r="A163" s="216">
        <v>162</v>
      </c>
      <c r="B163" s="217" t="s">
        <v>9391</v>
      </c>
      <c r="C163" s="217"/>
      <c r="D163" s="218" t="s">
        <v>9392</v>
      </c>
      <c r="E163" s="219" t="s">
        <v>5810</v>
      </c>
      <c r="F163" s="219" t="s">
        <v>9393</v>
      </c>
      <c r="G163" s="220">
        <v>8498812436</v>
      </c>
      <c r="H163" s="220">
        <v>8639364655</v>
      </c>
      <c r="I163" s="220"/>
      <c r="J163" s="219" t="s">
        <v>9394</v>
      </c>
      <c r="K163" s="166"/>
    </row>
    <row r="164" spans="1:11" ht="14.4">
      <c r="A164" s="216">
        <v>163</v>
      </c>
      <c r="B164" s="217" t="s">
        <v>9395</v>
      </c>
      <c r="C164" s="217" t="s">
        <v>6057</v>
      </c>
      <c r="D164" s="218" t="s">
        <v>9396</v>
      </c>
      <c r="E164" s="219" t="s">
        <v>5810</v>
      </c>
      <c r="F164" s="219" t="s">
        <v>9397</v>
      </c>
      <c r="G164" s="220">
        <v>9110594739</v>
      </c>
      <c r="H164" s="220"/>
      <c r="I164" s="220">
        <v>9652184269</v>
      </c>
      <c r="J164" s="219" t="s">
        <v>9034</v>
      </c>
      <c r="K164" s="166"/>
    </row>
    <row r="165" spans="1:11" ht="14.4">
      <c r="A165" s="216">
        <v>164</v>
      </c>
      <c r="B165" s="217" t="s">
        <v>9398</v>
      </c>
      <c r="C165" s="217" t="s">
        <v>6071</v>
      </c>
      <c r="D165" s="218" t="s">
        <v>9399</v>
      </c>
      <c r="E165" s="219" t="s">
        <v>5810</v>
      </c>
      <c r="F165" s="219" t="s">
        <v>9400</v>
      </c>
      <c r="G165" s="220">
        <v>9010685837</v>
      </c>
      <c r="H165" s="220">
        <v>9533296949</v>
      </c>
      <c r="I165" s="220">
        <v>9848717654</v>
      </c>
      <c r="J165" s="219" t="s">
        <v>8918</v>
      </c>
      <c r="K165" s="166"/>
    </row>
    <row r="166" spans="1:11" ht="14.4">
      <c r="A166" s="216">
        <v>165</v>
      </c>
      <c r="B166" s="217" t="s">
        <v>9401</v>
      </c>
      <c r="C166" s="217"/>
      <c r="D166" s="218" t="s">
        <v>9402</v>
      </c>
      <c r="E166" s="219" t="s">
        <v>5810</v>
      </c>
      <c r="F166" s="219" t="s">
        <v>9403</v>
      </c>
      <c r="G166" s="220">
        <v>8074808671</v>
      </c>
      <c r="H166" s="220">
        <v>9347459723</v>
      </c>
      <c r="I166" s="220">
        <v>9951996816</v>
      </c>
      <c r="J166" s="223" t="s">
        <v>4479</v>
      </c>
      <c r="K166" s="166"/>
    </row>
    <row r="167" spans="1:11" ht="14.4">
      <c r="A167" s="216">
        <v>166</v>
      </c>
      <c r="B167" s="217" t="s">
        <v>9404</v>
      </c>
      <c r="C167" s="217"/>
      <c r="D167" s="218" t="s">
        <v>9405</v>
      </c>
      <c r="E167" s="219" t="s">
        <v>5810</v>
      </c>
      <c r="F167" s="219" t="s">
        <v>9406</v>
      </c>
      <c r="G167" s="220">
        <v>7989699784</v>
      </c>
      <c r="H167" s="220">
        <v>7382362069</v>
      </c>
      <c r="I167" s="220">
        <v>8208330980</v>
      </c>
      <c r="J167" s="223" t="s">
        <v>4479</v>
      </c>
      <c r="K167" s="166"/>
    </row>
    <row r="168" spans="1:11" ht="14.4">
      <c r="A168" s="216">
        <v>167</v>
      </c>
      <c r="B168" s="217" t="s">
        <v>9407</v>
      </c>
      <c r="C168" s="217" t="s">
        <v>6057</v>
      </c>
      <c r="D168" s="218" t="s">
        <v>9408</v>
      </c>
      <c r="E168" s="219" t="s">
        <v>5810</v>
      </c>
      <c r="F168" s="219" t="s">
        <v>9409</v>
      </c>
      <c r="G168" s="220">
        <v>6304352720</v>
      </c>
      <c r="H168" s="220">
        <v>8185806471</v>
      </c>
      <c r="I168" s="220">
        <v>9492906211</v>
      </c>
      <c r="J168" s="219" t="s">
        <v>9410</v>
      </c>
      <c r="K168" s="166"/>
    </row>
    <row r="169" spans="1:11" ht="14.4">
      <c r="A169" s="216">
        <v>168</v>
      </c>
      <c r="B169" s="217" t="s">
        <v>9411</v>
      </c>
      <c r="C169" s="217" t="s">
        <v>6102</v>
      </c>
      <c r="D169" s="218" t="s">
        <v>9412</v>
      </c>
      <c r="E169" s="219" t="s">
        <v>5810</v>
      </c>
      <c r="F169" s="219" t="s">
        <v>9413</v>
      </c>
      <c r="G169" s="220">
        <v>8688374229</v>
      </c>
      <c r="H169" s="220"/>
      <c r="I169" s="220">
        <v>9393616717</v>
      </c>
      <c r="J169" s="219" t="s">
        <v>9414</v>
      </c>
      <c r="K169" s="166"/>
    </row>
    <row r="170" spans="1:11" ht="14.4">
      <c r="A170" s="216">
        <v>169</v>
      </c>
      <c r="B170" s="217" t="s">
        <v>9415</v>
      </c>
      <c r="C170" s="217" t="s">
        <v>6057</v>
      </c>
      <c r="D170" s="218" t="s">
        <v>9416</v>
      </c>
      <c r="E170" s="219" t="s">
        <v>5810</v>
      </c>
      <c r="F170" s="219" t="s">
        <v>9417</v>
      </c>
      <c r="G170" s="220">
        <v>9182366651</v>
      </c>
      <c r="H170" s="220"/>
      <c r="I170" s="220">
        <v>8121713237</v>
      </c>
      <c r="J170" s="219" t="s">
        <v>9034</v>
      </c>
      <c r="K170" s="166"/>
    </row>
    <row r="171" spans="1:11" ht="14.4">
      <c r="A171" s="216">
        <v>170</v>
      </c>
      <c r="B171" s="217" t="s">
        <v>9418</v>
      </c>
      <c r="C171" s="217" t="s">
        <v>6071</v>
      </c>
      <c r="D171" s="218" t="s">
        <v>9419</v>
      </c>
      <c r="E171" s="219" t="s">
        <v>5810</v>
      </c>
      <c r="F171" s="219" t="s">
        <v>9420</v>
      </c>
      <c r="G171" s="220">
        <v>7995583784</v>
      </c>
      <c r="H171" s="220">
        <v>9908051231</v>
      </c>
      <c r="I171" s="220">
        <v>7995583784</v>
      </c>
      <c r="J171" s="219" t="s">
        <v>9387</v>
      </c>
      <c r="K171" s="166"/>
    </row>
    <row r="172" spans="1:11" ht="14.4">
      <c r="A172" s="216">
        <v>171</v>
      </c>
      <c r="B172" s="217" t="s">
        <v>9421</v>
      </c>
      <c r="C172" s="217" t="s">
        <v>6071</v>
      </c>
      <c r="D172" s="218" t="s">
        <v>9422</v>
      </c>
      <c r="E172" s="219" t="s">
        <v>5810</v>
      </c>
      <c r="F172" s="219" t="s">
        <v>9423</v>
      </c>
      <c r="G172" s="220">
        <v>9494850066</v>
      </c>
      <c r="H172" s="220">
        <v>9441514223</v>
      </c>
      <c r="I172" s="220">
        <v>9392565634</v>
      </c>
      <c r="J172" s="219" t="s">
        <v>9346</v>
      </c>
      <c r="K172" s="166"/>
    </row>
    <row r="173" spans="1:11" ht="14.4">
      <c r="A173" s="216">
        <v>172</v>
      </c>
      <c r="B173" s="217" t="s">
        <v>9424</v>
      </c>
      <c r="C173" s="217" t="s">
        <v>6057</v>
      </c>
      <c r="D173" s="218" t="s">
        <v>9425</v>
      </c>
      <c r="E173" s="219" t="s">
        <v>5810</v>
      </c>
      <c r="F173" s="219" t="s">
        <v>9426</v>
      </c>
      <c r="G173" s="220">
        <v>7893337375</v>
      </c>
      <c r="H173" s="220">
        <v>7013233871</v>
      </c>
      <c r="I173" s="220">
        <v>9059538039</v>
      </c>
      <c r="J173" s="219" t="s">
        <v>7879</v>
      </c>
      <c r="K173" s="166"/>
    </row>
    <row r="174" spans="1:11" ht="14.4">
      <c r="A174" s="216">
        <v>173</v>
      </c>
      <c r="B174" s="217" t="s">
        <v>9427</v>
      </c>
      <c r="C174" s="217"/>
      <c r="D174" s="218" t="s">
        <v>9428</v>
      </c>
      <c r="E174" s="219" t="s">
        <v>5810</v>
      </c>
      <c r="F174" s="219" t="s">
        <v>9429</v>
      </c>
      <c r="G174" s="220">
        <v>9032083064</v>
      </c>
      <c r="H174" s="220"/>
      <c r="I174" s="220">
        <v>9908705545</v>
      </c>
      <c r="J174" s="223" t="s">
        <v>9430</v>
      </c>
      <c r="K174" s="166"/>
    </row>
    <row r="175" spans="1:11" ht="14.4">
      <c r="A175" s="216">
        <v>174</v>
      </c>
      <c r="B175" s="217" t="s">
        <v>9431</v>
      </c>
      <c r="C175" s="217" t="s">
        <v>6071</v>
      </c>
      <c r="D175" s="224" t="s">
        <v>9432</v>
      </c>
      <c r="E175" s="219" t="s">
        <v>5810</v>
      </c>
      <c r="F175" s="219" t="s">
        <v>9433</v>
      </c>
      <c r="G175" s="220">
        <v>9494912842</v>
      </c>
      <c r="H175" s="220">
        <v>8328679583</v>
      </c>
      <c r="I175" s="220">
        <v>9492978095</v>
      </c>
      <c r="J175" s="219" t="s">
        <v>7029</v>
      </c>
      <c r="K175" s="166"/>
    </row>
    <row r="176" spans="1:11" ht="14.4">
      <c r="A176" s="216">
        <v>175</v>
      </c>
      <c r="B176" s="217" t="s">
        <v>9434</v>
      </c>
      <c r="C176" s="217"/>
      <c r="D176" s="218" t="s">
        <v>9435</v>
      </c>
      <c r="E176" s="219" t="s">
        <v>6115</v>
      </c>
      <c r="F176" s="219" t="s">
        <v>9436</v>
      </c>
      <c r="G176" s="220">
        <v>8790884759</v>
      </c>
      <c r="H176" s="220">
        <v>6302489540</v>
      </c>
      <c r="I176" s="220">
        <v>9966361631</v>
      </c>
      <c r="J176" s="219" t="s">
        <v>3958</v>
      </c>
      <c r="K176" s="166"/>
    </row>
    <row r="177" spans="1:11" ht="14.4">
      <c r="A177" s="216">
        <v>176</v>
      </c>
      <c r="B177" s="217" t="s">
        <v>9437</v>
      </c>
      <c r="C177" s="217" t="s">
        <v>6057</v>
      </c>
      <c r="D177" s="218" t="s">
        <v>9438</v>
      </c>
      <c r="E177" s="219" t="s">
        <v>5810</v>
      </c>
      <c r="F177" s="219" t="s">
        <v>9439</v>
      </c>
      <c r="G177" s="220">
        <v>6303736030</v>
      </c>
      <c r="H177" s="220" t="s">
        <v>4479</v>
      </c>
      <c r="I177" s="220">
        <v>9885062149</v>
      </c>
      <c r="J177" s="219" t="s">
        <v>9346</v>
      </c>
      <c r="K177" s="166"/>
    </row>
    <row r="178" spans="1:11" ht="14.4">
      <c r="A178" s="216">
        <v>177</v>
      </c>
      <c r="B178" s="221" t="s">
        <v>9440</v>
      </c>
      <c r="C178" s="221" t="s">
        <v>6057</v>
      </c>
      <c r="D178" s="222" t="s">
        <v>9441</v>
      </c>
      <c r="E178" s="219" t="s">
        <v>5810</v>
      </c>
      <c r="F178" s="219" t="s">
        <v>9442</v>
      </c>
      <c r="G178" s="220">
        <v>6303845334</v>
      </c>
      <c r="H178" s="220" t="s">
        <v>4479</v>
      </c>
      <c r="I178" s="220">
        <v>9908720369</v>
      </c>
      <c r="J178" s="219" t="s">
        <v>9346</v>
      </c>
      <c r="K178" s="166"/>
    </row>
    <row r="179" spans="1:11" ht="14.4">
      <c r="A179" s="216">
        <v>178</v>
      </c>
      <c r="B179" s="217" t="s">
        <v>9443</v>
      </c>
      <c r="C179" s="217"/>
      <c r="D179" s="218" t="s">
        <v>9444</v>
      </c>
      <c r="E179" s="219" t="s">
        <v>5810</v>
      </c>
      <c r="F179" s="219" t="s">
        <v>9445</v>
      </c>
      <c r="G179" s="220">
        <v>8143575357</v>
      </c>
      <c r="H179" s="220"/>
      <c r="I179" s="220">
        <v>9985932429</v>
      </c>
      <c r="J179" s="219" t="s">
        <v>9446</v>
      </c>
      <c r="K179" s="166"/>
    </row>
    <row r="180" spans="1:11" ht="14.4">
      <c r="A180" s="216">
        <v>179</v>
      </c>
      <c r="B180" s="217" t="s">
        <v>9447</v>
      </c>
      <c r="C180" s="217" t="s">
        <v>6057</v>
      </c>
      <c r="D180" s="218" t="s">
        <v>9448</v>
      </c>
      <c r="E180" s="219" t="s">
        <v>5810</v>
      </c>
      <c r="F180" s="219" t="s">
        <v>9449</v>
      </c>
      <c r="G180" s="220">
        <v>9949478307</v>
      </c>
      <c r="H180" s="220">
        <v>6300817942</v>
      </c>
      <c r="I180" s="220">
        <v>9618025987</v>
      </c>
      <c r="J180" s="219" t="s">
        <v>9330</v>
      </c>
      <c r="K180" s="166"/>
    </row>
    <row r="181" spans="1:11" ht="14.4">
      <c r="A181" s="216">
        <v>180</v>
      </c>
      <c r="B181" s="217" t="s">
        <v>9450</v>
      </c>
      <c r="C181" s="217" t="s">
        <v>6057</v>
      </c>
      <c r="D181" s="218" t="s">
        <v>9451</v>
      </c>
      <c r="E181" s="219" t="s">
        <v>5810</v>
      </c>
      <c r="F181" s="219" t="s">
        <v>9452</v>
      </c>
      <c r="G181" s="220">
        <v>9381032494</v>
      </c>
      <c r="H181" s="220" t="s">
        <v>4479</v>
      </c>
      <c r="I181" s="220">
        <v>9703885877</v>
      </c>
      <c r="J181" s="219" t="s">
        <v>9275</v>
      </c>
      <c r="K181" s="166"/>
    </row>
    <row r="182" spans="1:11" ht="14.4">
      <c r="A182" s="216">
        <v>181</v>
      </c>
      <c r="B182" s="217" t="s">
        <v>9453</v>
      </c>
      <c r="C182" s="217" t="s">
        <v>6057</v>
      </c>
      <c r="D182" s="218" t="s">
        <v>9454</v>
      </c>
      <c r="E182" s="219"/>
      <c r="F182" s="219" t="s">
        <v>9455</v>
      </c>
      <c r="G182" s="220">
        <v>9182156688</v>
      </c>
      <c r="H182" s="220">
        <v>9959579306</v>
      </c>
      <c r="I182" s="220">
        <v>9248059306</v>
      </c>
      <c r="J182" s="223" t="s">
        <v>4479</v>
      </c>
      <c r="K182" s="166"/>
    </row>
    <row r="183" spans="1:11" ht="14.4">
      <c r="A183" s="216">
        <v>182</v>
      </c>
      <c r="B183" s="217" t="s">
        <v>9456</v>
      </c>
      <c r="C183" s="217"/>
      <c r="D183" s="218" t="s">
        <v>9457</v>
      </c>
      <c r="E183" s="219" t="s">
        <v>5810</v>
      </c>
      <c r="F183" s="219" t="s">
        <v>9458</v>
      </c>
      <c r="G183" s="220">
        <v>8555835500</v>
      </c>
      <c r="H183" s="220">
        <v>7901545790</v>
      </c>
      <c r="I183" s="220">
        <v>9949961378</v>
      </c>
      <c r="J183" s="223" t="s">
        <v>4479</v>
      </c>
      <c r="K183" s="166"/>
    </row>
    <row r="184" spans="1:11" ht="14.4">
      <c r="A184" s="216">
        <v>183</v>
      </c>
      <c r="B184" s="217" t="s">
        <v>9459</v>
      </c>
      <c r="C184" s="217" t="s">
        <v>6071</v>
      </c>
      <c r="D184" s="218" t="s">
        <v>9460</v>
      </c>
      <c r="E184" s="219" t="s">
        <v>6115</v>
      </c>
      <c r="F184" s="219" t="s">
        <v>9461</v>
      </c>
      <c r="G184" s="220">
        <v>9676749146</v>
      </c>
      <c r="H184" s="220">
        <v>9703078504</v>
      </c>
      <c r="I184" s="220">
        <v>9966700289</v>
      </c>
      <c r="J184" s="219" t="s">
        <v>9275</v>
      </c>
      <c r="K184" s="166"/>
    </row>
    <row r="185" spans="1:11" ht="14.4">
      <c r="A185" s="216">
        <v>184</v>
      </c>
      <c r="B185" s="217" t="s">
        <v>9462</v>
      </c>
      <c r="C185" s="217" t="s">
        <v>6071</v>
      </c>
      <c r="D185" s="218" t="s">
        <v>9463</v>
      </c>
      <c r="E185" s="219" t="s">
        <v>6115</v>
      </c>
      <c r="F185" s="219" t="s">
        <v>9464</v>
      </c>
      <c r="G185" s="220">
        <v>8686263940</v>
      </c>
      <c r="H185" s="220">
        <v>9246483455</v>
      </c>
      <c r="I185" s="220">
        <v>8143719815</v>
      </c>
      <c r="J185" s="219" t="s">
        <v>8956</v>
      </c>
      <c r="K185" s="166"/>
    </row>
    <row r="186" spans="1:11" ht="14.4">
      <c r="A186" s="216">
        <v>185</v>
      </c>
      <c r="B186" s="217" t="s">
        <v>9465</v>
      </c>
      <c r="C186" s="217"/>
      <c r="D186" s="218" t="s">
        <v>9466</v>
      </c>
      <c r="E186" s="219" t="s">
        <v>6115</v>
      </c>
      <c r="F186" s="219" t="s">
        <v>9467</v>
      </c>
      <c r="G186" s="220">
        <v>6301632006</v>
      </c>
      <c r="H186" s="220">
        <v>7036587267</v>
      </c>
      <c r="I186" s="220">
        <v>7036700726</v>
      </c>
      <c r="J186" s="219" t="s">
        <v>9468</v>
      </c>
      <c r="K186" s="166"/>
    </row>
    <row r="187" spans="1:11" ht="14.4">
      <c r="A187" s="216">
        <v>186</v>
      </c>
      <c r="B187" s="217" t="s">
        <v>9469</v>
      </c>
      <c r="C187" s="217"/>
      <c r="D187" s="218" t="s">
        <v>9470</v>
      </c>
      <c r="E187" s="219" t="s">
        <v>6115</v>
      </c>
      <c r="F187" s="219" t="s">
        <v>9471</v>
      </c>
      <c r="G187" s="220">
        <v>9703228786</v>
      </c>
      <c r="H187" s="220">
        <v>8886670786</v>
      </c>
      <c r="I187" s="220">
        <v>9885588227</v>
      </c>
      <c r="J187" s="219" t="s">
        <v>8887</v>
      </c>
      <c r="K187" s="166"/>
    </row>
    <row r="188" spans="1:11" ht="14.4">
      <c r="A188" s="216">
        <v>187</v>
      </c>
      <c r="B188" s="217" t="s">
        <v>9472</v>
      </c>
      <c r="C188" s="217"/>
      <c r="D188" s="218" t="s">
        <v>9473</v>
      </c>
      <c r="E188" s="219" t="s">
        <v>6115</v>
      </c>
      <c r="F188" s="219" t="s">
        <v>9474</v>
      </c>
      <c r="G188" s="220">
        <v>8328493297</v>
      </c>
      <c r="H188" s="220" t="s">
        <v>4479</v>
      </c>
      <c r="I188" s="220">
        <v>8074548487</v>
      </c>
      <c r="J188" s="223" t="s">
        <v>9475</v>
      </c>
      <c r="K188" s="166"/>
    </row>
    <row r="189" spans="1:11" ht="14.4">
      <c r="A189" s="216">
        <v>188</v>
      </c>
      <c r="B189" s="217" t="s">
        <v>9476</v>
      </c>
      <c r="C189" s="217"/>
      <c r="D189" s="218" t="s">
        <v>9477</v>
      </c>
      <c r="E189" s="219" t="s">
        <v>6115</v>
      </c>
      <c r="F189" s="219" t="s">
        <v>9478</v>
      </c>
      <c r="G189" s="220">
        <v>8555837617</v>
      </c>
      <c r="H189" s="220"/>
      <c r="I189" s="220">
        <v>9440248281</v>
      </c>
      <c r="J189" s="223" t="s">
        <v>9475</v>
      </c>
      <c r="K189" s="166"/>
    </row>
    <row r="190" spans="1:11" ht="14.4">
      <c r="A190" s="216">
        <v>189</v>
      </c>
      <c r="B190" s="217" t="s">
        <v>9479</v>
      </c>
      <c r="C190" s="217"/>
      <c r="D190" s="218" t="s">
        <v>9480</v>
      </c>
      <c r="E190" s="219" t="s">
        <v>6115</v>
      </c>
      <c r="F190" s="219" t="s">
        <v>9481</v>
      </c>
      <c r="G190" s="220">
        <v>7013532106</v>
      </c>
      <c r="H190" s="220">
        <v>9494034435</v>
      </c>
      <c r="I190" s="220">
        <v>8317689831</v>
      </c>
      <c r="J190" s="219" t="s">
        <v>9482</v>
      </c>
      <c r="K190" s="166"/>
    </row>
    <row r="191" spans="1:11" ht="14.4">
      <c r="A191" s="216">
        <v>190</v>
      </c>
      <c r="B191" s="217" t="s">
        <v>9483</v>
      </c>
      <c r="C191" s="217" t="s">
        <v>6071</v>
      </c>
      <c r="D191" s="218" t="s">
        <v>9484</v>
      </c>
      <c r="E191" s="219" t="s">
        <v>6115</v>
      </c>
      <c r="F191" s="219" t="s">
        <v>9485</v>
      </c>
      <c r="G191" s="220">
        <v>6304437932</v>
      </c>
      <c r="H191" s="220"/>
      <c r="I191" s="220">
        <v>8074911609</v>
      </c>
      <c r="J191" s="219" t="s">
        <v>4217</v>
      </c>
      <c r="K191" s="166"/>
    </row>
    <row r="192" spans="1:11" ht="14.4">
      <c r="A192" s="216">
        <v>191</v>
      </c>
      <c r="B192" s="217" t="s">
        <v>9486</v>
      </c>
      <c r="C192" s="217"/>
      <c r="D192" s="218" t="s">
        <v>9487</v>
      </c>
      <c r="E192" s="219" t="s">
        <v>6115</v>
      </c>
      <c r="F192" s="219" t="s">
        <v>9488</v>
      </c>
      <c r="G192" s="220">
        <v>9502104732</v>
      </c>
      <c r="H192" s="220">
        <v>7780533779</v>
      </c>
      <c r="I192" s="220">
        <v>9959366873</v>
      </c>
      <c r="J192" s="219" t="s">
        <v>9086</v>
      </c>
      <c r="K192" s="166"/>
    </row>
    <row r="193" spans="1:11" ht="14.4">
      <c r="A193" s="216">
        <v>192</v>
      </c>
      <c r="B193" s="217" t="s">
        <v>9489</v>
      </c>
      <c r="C193" s="217" t="s">
        <v>6057</v>
      </c>
      <c r="D193" s="218" t="s">
        <v>9490</v>
      </c>
      <c r="E193" s="219" t="s">
        <v>6115</v>
      </c>
      <c r="F193" s="219" t="s">
        <v>9491</v>
      </c>
      <c r="G193" s="220">
        <v>6303824609</v>
      </c>
      <c r="H193" s="220">
        <v>9490820091</v>
      </c>
      <c r="I193" s="220">
        <v>9490820091</v>
      </c>
      <c r="J193" s="219" t="s">
        <v>2803</v>
      </c>
      <c r="K193" s="166"/>
    </row>
    <row r="194" spans="1:11" ht="14.4">
      <c r="A194" s="216">
        <v>193</v>
      </c>
      <c r="B194" s="217" t="s">
        <v>9492</v>
      </c>
      <c r="C194" s="217"/>
      <c r="D194" s="218" t="s">
        <v>9493</v>
      </c>
      <c r="E194" s="219" t="s">
        <v>6115</v>
      </c>
      <c r="F194" s="219" t="s">
        <v>9494</v>
      </c>
      <c r="G194" s="220">
        <v>7569754855</v>
      </c>
      <c r="H194" s="220">
        <v>8333827003</v>
      </c>
      <c r="I194" s="220">
        <v>9640961003</v>
      </c>
      <c r="J194" s="219" t="s">
        <v>9495</v>
      </c>
      <c r="K194" s="166"/>
    </row>
    <row r="195" spans="1:11" ht="14.4">
      <c r="A195" s="216">
        <v>194</v>
      </c>
      <c r="B195" s="217" t="s">
        <v>9496</v>
      </c>
      <c r="C195" s="217"/>
      <c r="D195" s="218" t="s">
        <v>9497</v>
      </c>
      <c r="E195" s="219" t="s">
        <v>6115</v>
      </c>
      <c r="F195" s="219" t="s">
        <v>9498</v>
      </c>
      <c r="G195" s="220">
        <v>7794802607</v>
      </c>
      <c r="H195" s="220">
        <v>6301658239</v>
      </c>
      <c r="I195" s="220">
        <v>9959722122</v>
      </c>
      <c r="J195" s="219" t="s">
        <v>9086</v>
      </c>
      <c r="K195" s="166"/>
    </row>
    <row r="196" spans="1:11" ht="14.4">
      <c r="A196" s="216">
        <v>195</v>
      </c>
      <c r="B196" s="221" t="s">
        <v>9499</v>
      </c>
      <c r="C196" s="221"/>
      <c r="D196" s="222" t="s">
        <v>9500</v>
      </c>
      <c r="E196" s="219" t="s">
        <v>6115</v>
      </c>
      <c r="F196" s="219" t="s">
        <v>9501</v>
      </c>
      <c r="G196" s="220">
        <v>7013016289</v>
      </c>
      <c r="H196" s="220">
        <v>9396337684</v>
      </c>
      <c r="I196" s="220">
        <v>8688649743</v>
      </c>
      <c r="J196" s="219" t="s">
        <v>4479</v>
      </c>
      <c r="K196" s="166"/>
    </row>
    <row r="197" spans="1:11" ht="14.4">
      <c r="A197" s="216">
        <v>196</v>
      </c>
      <c r="B197" s="217" t="s">
        <v>9502</v>
      </c>
      <c r="C197" s="217" t="s">
        <v>6071</v>
      </c>
      <c r="D197" s="218" t="s">
        <v>9503</v>
      </c>
      <c r="E197" s="219" t="s">
        <v>6115</v>
      </c>
      <c r="F197" s="219" t="s">
        <v>9504</v>
      </c>
      <c r="G197" s="220">
        <v>7674063538</v>
      </c>
      <c r="H197" s="220">
        <v>9494373102</v>
      </c>
      <c r="I197" s="220">
        <v>9441898671</v>
      </c>
      <c r="J197" s="219" t="s">
        <v>2803</v>
      </c>
      <c r="K197" s="166"/>
    </row>
    <row r="198" spans="1:11" ht="14.4">
      <c r="A198" s="216">
        <v>197</v>
      </c>
      <c r="B198" s="217" t="s">
        <v>9505</v>
      </c>
      <c r="C198" s="217" t="s">
        <v>9506</v>
      </c>
      <c r="D198" s="224" t="s">
        <v>9507</v>
      </c>
      <c r="E198" s="219" t="s">
        <v>6115</v>
      </c>
      <c r="F198" s="219" t="s">
        <v>9508</v>
      </c>
      <c r="G198" s="220">
        <v>8639680405</v>
      </c>
      <c r="H198" s="220">
        <v>9703110063</v>
      </c>
      <c r="I198" s="220">
        <v>9885617778</v>
      </c>
      <c r="J198" s="219" t="s">
        <v>4658</v>
      </c>
      <c r="K198" s="166"/>
    </row>
    <row r="199" spans="1:11" ht="14.4">
      <c r="A199" s="216">
        <v>198</v>
      </c>
      <c r="B199" s="217" t="s">
        <v>9509</v>
      </c>
      <c r="C199" s="217" t="s">
        <v>6057</v>
      </c>
      <c r="D199" s="218" t="s">
        <v>9510</v>
      </c>
      <c r="E199" s="219" t="s">
        <v>6115</v>
      </c>
      <c r="F199" s="219" t="s">
        <v>9511</v>
      </c>
      <c r="G199" s="220">
        <v>9182653235</v>
      </c>
      <c r="H199" s="220"/>
      <c r="I199" s="220">
        <v>9848186562</v>
      </c>
      <c r="J199" s="219" t="s">
        <v>8956</v>
      </c>
      <c r="K199" s="166"/>
    </row>
    <row r="200" spans="1:11" ht="14.4">
      <c r="A200" s="216">
        <v>199</v>
      </c>
      <c r="B200" s="217" t="s">
        <v>9512</v>
      </c>
      <c r="C200" s="217" t="s">
        <v>6071</v>
      </c>
      <c r="D200" s="218" t="s">
        <v>9513</v>
      </c>
      <c r="E200" s="219" t="s">
        <v>6115</v>
      </c>
      <c r="F200" s="219" t="s">
        <v>9514</v>
      </c>
      <c r="G200" s="220">
        <v>7995139736</v>
      </c>
      <c r="H200" s="220">
        <v>9949756314</v>
      </c>
      <c r="I200" s="220">
        <v>9949288763</v>
      </c>
      <c r="J200" s="219" t="s">
        <v>9515</v>
      </c>
      <c r="K200" s="166"/>
    </row>
    <row r="201" spans="1:11" ht="14.4">
      <c r="A201" s="216">
        <v>200</v>
      </c>
      <c r="B201" s="217" t="s">
        <v>9516</v>
      </c>
      <c r="C201" s="217"/>
      <c r="D201" s="218" t="s">
        <v>9517</v>
      </c>
      <c r="E201" s="219" t="s">
        <v>6115</v>
      </c>
      <c r="F201" s="219" t="s">
        <v>9518</v>
      </c>
      <c r="G201" s="220">
        <v>9182128114</v>
      </c>
      <c r="H201" s="220">
        <v>9182858777</v>
      </c>
      <c r="I201" s="220">
        <v>9603630251</v>
      </c>
      <c r="J201" s="219" t="s">
        <v>9387</v>
      </c>
      <c r="K201" s="166"/>
    </row>
    <row r="202" spans="1:11" ht="14.4">
      <c r="A202" s="216">
        <v>201</v>
      </c>
      <c r="B202" s="221" t="s">
        <v>9519</v>
      </c>
      <c r="C202" s="221"/>
      <c r="D202" s="222" t="s">
        <v>9520</v>
      </c>
      <c r="E202" s="219" t="s">
        <v>6115</v>
      </c>
      <c r="F202" s="219" t="s">
        <v>9521</v>
      </c>
      <c r="G202" s="220">
        <v>8639759257</v>
      </c>
      <c r="H202" s="220">
        <v>7989105351</v>
      </c>
      <c r="I202" s="220">
        <v>8639759257</v>
      </c>
      <c r="J202" s="219" t="s">
        <v>8956</v>
      </c>
      <c r="K202" s="166"/>
    </row>
    <row r="203" spans="1:11" ht="14.4">
      <c r="A203" s="216">
        <v>202</v>
      </c>
      <c r="B203" s="217" t="s">
        <v>9522</v>
      </c>
      <c r="C203" s="217"/>
      <c r="D203" s="218" t="s">
        <v>9523</v>
      </c>
      <c r="E203" s="219" t="s">
        <v>6115</v>
      </c>
      <c r="F203" s="219" t="s">
        <v>9524</v>
      </c>
      <c r="G203" s="220">
        <v>9182858777</v>
      </c>
      <c r="H203" s="220">
        <v>9182128114</v>
      </c>
      <c r="I203" s="220">
        <v>9133699002</v>
      </c>
      <c r="J203" s="219" t="s">
        <v>9525</v>
      </c>
      <c r="K203" s="166"/>
    </row>
    <row r="204" spans="1:11" ht="14.4">
      <c r="A204" s="216">
        <v>203</v>
      </c>
      <c r="B204" s="217" t="s">
        <v>9526</v>
      </c>
      <c r="C204" s="217"/>
      <c r="D204" s="218" t="s">
        <v>9527</v>
      </c>
      <c r="E204" s="219" t="s">
        <v>6115</v>
      </c>
      <c r="F204" s="219" t="s">
        <v>9528</v>
      </c>
      <c r="G204" s="220">
        <v>9494105171</v>
      </c>
      <c r="H204" s="220"/>
      <c r="I204" s="225">
        <v>9490788884</v>
      </c>
      <c r="J204" s="226" t="s">
        <v>9529</v>
      </c>
      <c r="K204" s="166"/>
    </row>
    <row r="205" spans="1:11" ht="14.4">
      <c r="A205" s="216">
        <v>204</v>
      </c>
      <c r="B205" s="217" t="s">
        <v>9530</v>
      </c>
      <c r="C205" s="217" t="s">
        <v>6057</v>
      </c>
      <c r="D205" s="218" t="s">
        <v>9531</v>
      </c>
      <c r="E205" s="219" t="s">
        <v>6115</v>
      </c>
      <c r="F205" s="219" t="s">
        <v>9532</v>
      </c>
      <c r="G205" s="220">
        <v>8919143523</v>
      </c>
      <c r="H205" s="220"/>
      <c r="I205" s="227">
        <v>9440512368</v>
      </c>
      <c r="J205" s="219" t="s">
        <v>4217</v>
      </c>
      <c r="K205" s="166"/>
    </row>
    <row r="206" spans="1:11" ht="14.4">
      <c r="A206" s="216">
        <v>205</v>
      </c>
      <c r="B206" s="217" t="s">
        <v>9533</v>
      </c>
      <c r="C206" s="217"/>
      <c r="D206" s="218" t="s">
        <v>9534</v>
      </c>
      <c r="E206" s="219" t="s">
        <v>6115</v>
      </c>
      <c r="F206" s="219" t="s">
        <v>9535</v>
      </c>
      <c r="G206" s="220">
        <v>9100745580</v>
      </c>
      <c r="H206" s="220"/>
      <c r="I206" s="220">
        <v>9949928306</v>
      </c>
      <c r="J206" s="223" t="s">
        <v>4479</v>
      </c>
      <c r="K206" s="166"/>
    </row>
    <row r="207" spans="1:11" ht="14.4">
      <c r="A207" s="216">
        <v>206</v>
      </c>
      <c r="B207" s="217" t="s">
        <v>9536</v>
      </c>
      <c r="C207" s="217" t="s">
        <v>6057</v>
      </c>
      <c r="D207" s="218" t="s">
        <v>9537</v>
      </c>
      <c r="E207" s="219" t="s">
        <v>6115</v>
      </c>
      <c r="F207" s="219" t="s">
        <v>9538</v>
      </c>
      <c r="G207" s="220">
        <v>8247236688</v>
      </c>
      <c r="H207" s="220"/>
      <c r="I207" s="220"/>
      <c r="J207" s="219" t="s">
        <v>6696</v>
      </c>
      <c r="K207" s="166"/>
    </row>
    <row r="208" spans="1:11" ht="14.4">
      <c r="A208" s="216">
        <v>207</v>
      </c>
      <c r="B208" s="217" t="s">
        <v>9539</v>
      </c>
      <c r="C208" s="217" t="s">
        <v>6057</v>
      </c>
      <c r="D208" s="218" t="s">
        <v>9540</v>
      </c>
      <c r="E208" s="219" t="s">
        <v>5373</v>
      </c>
      <c r="F208" s="219" t="s">
        <v>9541</v>
      </c>
      <c r="G208" s="220">
        <v>6302345245</v>
      </c>
      <c r="H208" s="220">
        <v>7673938567</v>
      </c>
      <c r="I208" s="220">
        <v>9440138147</v>
      </c>
      <c r="J208" s="219" t="s">
        <v>8887</v>
      </c>
      <c r="K208" s="166"/>
    </row>
    <row r="209" spans="1:11" ht="14.4">
      <c r="A209" s="216">
        <v>208</v>
      </c>
      <c r="B209" s="217" t="s">
        <v>9542</v>
      </c>
      <c r="C209" s="217"/>
      <c r="D209" s="218" t="s">
        <v>9543</v>
      </c>
      <c r="E209" s="219" t="s">
        <v>6115</v>
      </c>
      <c r="F209" s="219" t="s">
        <v>9544</v>
      </c>
      <c r="G209" s="220">
        <v>9550852224</v>
      </c>
      <c r="H209" s="220">
        <v>9550852224</v>
      </c>
      <c r="I209" s="220">
        <v>9848154064</v>
      </c>
      <c r="J209" s="223" t="s">
        <v>4479</v>
      </c>
      <c r="K209" s="166"/>
    </row>
    <row r="210" spans="1:11" ht="14.4">
      <c r="A210" s="216">
        <v>209</v>
      </c>
      <c r="B210" s="217" t="s">
        <v>9545</v>
      </c>
      <c r="C210" s="217"/>
      <c r="D210" s="218" t="s">
        <v>9546</v>
      </c>
      <c r="E210" s="219" t="s">
        <v>6115</v>
      </c>
      <c r="F210" s="219" t="s">
        <v>9547</v>
      </c>
      <c r="G210" s="220">
        <v>7995988371</v>
      </c>
      <c r="H210" s="220"/>
      <c r="I210" s="220">
        <v>9849014191</v>
      </c>
      <c r="J210" s="219" t="s">
        <v>3958</v>
      </c>
      <c r="K210" s="166"/>
    </row>
    <row r="211" spans="1:11" ht="14.4">
      <c r="A211" s="216">
        <v>210</v>
      </c>
      <c r="B211" s="217" t="s">
        <v>9548</v>
      </c>
      <c r="C211" s="217"/>
      <c r="D211" s="218" t="s">
        <v>9549</v>
      </c>
      <c r="E211" s="219" t="s">
        <v>6115</v>
      </c>
      <c r="F211" s="219" t="s">
        <v>9550</v>
      </c>
      <c r="G211" s="220">
        <v>7674870807</v>
      </c>
      <c r="H211" s="220">
        <v>9440069271</v>
      </c>
      <c r="I211" s="220">
        <v>7981790175</v>
      </c>
      <c r="J211" s="219" t="s">
        <v>9551</v>
      </c>
      <c r="K211" s="166"/>
    </row>
    <row r="212" spans="1:11" ht="14.4">
      <c r="A212" s="216">
        <v>211</v>
      </c>
      <c r="B212" s="217" t="s">
        <v>9552</v>
      </c>
      <c r="C212" s="217"/>
      <c r="D212" s="218" t="s">
        <v>9553</v>
      </c>
      <c r="E212" s="219" t="s">
        <v>6115</v>
      </c>
      <c r="F212" s="219" t="s">
        <v>9554</v>
      </c>
      <c r="G212" s="220">
        <v>8309100901</v>
      </c>
      <c r="H212" s="220">
        <v>8008895130</v>
      </c>
      <c r="I212" s="220">
        <v>9963987677</v>
      </c>
      <c r="J212" s="219" t="s">
        <v>3958</v>
      </c>
      <c r="K212" s="166"/>
    </row>
    <row r="213" spans="1:11" ht="14.4">
      <c r="A213" s="216">
        <v>212</v>
      </c>
      <c r="B213" s="217" t="s">
        <v>9555</v>
      </c>
      <c r="C213" s="217"/>
      <c r="D213" s="218" t="s">
        <v>9556</v>
      </c>
      <c r="E213" s="219" t="s">
        <v>6115</v>
      </c>
      <c r="F213" s="219" t="s">
        <v>9557</v>
      </c>
      <c r="G213" s="220">
        <v>8919900649</v>
      </c>
      <c r="H213" s="220">
        <v>8125124126</v>
      </c>
      <c r="I213" s="220">
        <v>8500720895</v>
      </c>
      <c r="J213" s="223" t="s">
        <v>4479</v>
      </c>
      <c r="K213" s="166"/>
    </row>
    <row r="214" spans="1:11" ht="14.4">
      <c r="A214" s="216">
        <v>213</v>
      </c>
      <c r="B214" s="217" t="s">
        <v>9558</v>
      </c>
      <c r="C214" s="217"/>
      <c r="D214" s="218" t="s">
        <v>9559</v>
      </c>
      <c r="E214" s="219" t="s">
        <v>6115</v>
      </c>
      <c r="F214" s="219" t="s">
        <v>9560</v>
      </c>
      <c r="G214" s="220">
        <v>6303673846</v>
      </c>
      <c r="H214" s="220">
        <v>8985151559</v>
      </c>
      <c r="I214" s="220">
        <v>9963237936</v>
      </c>
      <c r="J214" s="219" t="s">
        <v>7029</v>
      </c>
      <c r="K214" s="166"/>
    </row>
    <row r="215" spans="1:11" ht="14.4">
      <c r="A215" s="216">
        <v>214</v>
      </c>
      <c r="B215" s="217" t="s">
        <v>9561</v>
      </c>
      <c r="C215" s="217"/>
      <c r="D215" s="218" t="s">
        <v>9562</v>
      </c>
      <c r="E215" s="219" t="s">
        <v>6115</v>
      </c>
      <c r="F215" s="219" t="s">
        <v>9563</v>
      </c>
      <c r="G215" s="220">
        <v>7285912742</v>
      </c>
      <c r="H215" s="220">
        <v>8008891560</v>
      </c>
      <c r="I215" s="220">
        <v>9246467172</v>
      </c>
      <c r="J215" s="219" t="s">
        <v>8974</v>
      </c>
      <c r="K215" s="166"/>
    </row>
    <row r="216" spans="1:11" ht="14.4">
      <c r="A216" s="216">
        <v>215</v>
      </c>
      <c r="B216" s="217" t="s">
        <v>9564</v>
      </c>
      <c r="C216" s="217"/>
      <c r="D216" s="218" t="s">
        <v>9565</v>
      </c>
      <c r="E216" s="219" t="s">
        <v>6115</v>
      </c>
      <c r="F216" s="219" t="s">
        <v>9566</v>
      </c>
      <c r="G216" s="220">
        <v>9182656682</v>
      </c>
      <c r="H216" s="220">
        <v>9908796294</v>
      </c>
      <c r="I216" s="220">
        <v>9177567579</v>
      </c>
      <c r="J216" s="219" t="s">
        <v>3958</v>
      </c>
      <c r="K216" s="166"/>
    </row>
    <row r="217" spans="1:11" ht="14.4">
      <c r="A217" s="216">
        <v>216</v>
      </c>
      <c r="B217" s="217" t="s">
        <v>9567</v>
      </c>
      <c r="C217" s="217"/>
      <c r="D217" s="218" t="s">
        <v>9568</v>
      </c>
      <c r="E217" s="219" t="s">
        <v>6115</v>
      </c>
      <c r="F217" s="219" t="s">
        <v>9569</v>
      </c>
      <c r="G217" s="220">
        <v>7989379621</v>
      </c>
      <c r="H217" s="220" t="s">
        <v>4479</v>
      </c>
      <c r="I217" s="220">
        <v>8185032569</v>
      </c>
      <c r="J217" s="223" t="s">
        <v>4479</v>
      </c>
      <c r="K217" s="166"/>
    </row>
    <row r="218" spans="1:11" ht="14.4">
      <c r="A218" s="216">
        <v>217</v>
      </c>
      <c r="B218" s="221" t="s">
        <v>9570</v>
      </c>
      <c r="C218" s="221"/>
      <c r="D218" s="222" t="s">
        <v>9571</v>
      </c>
      <c r="E218" s="219" t="s">
        <v>6115</v>
      </c>
      <c r="F218" s="219" t="s">
        <v>9572</v>
      </c>
      <c r="G218" s="220">
        <v>7659952653</v>
      </c>
      <c r="H218" s="228" t="s">
        <v>4479</v>
      </c>
      <c r="I218" s="229">
        <v>9573728807</v>
      </c>
      <c r="J218" s="223" t="s">
        <v>4479</v>
      </c>
      <c r="K218" s="166"/>
    </row>
    <row r="219" spans="1:11" ht="14.4">
      <c r="A219" s="216">
        <v>218</v>
      </c>
      <c r="B219" s="217" t="s">
        <v>9573</v>
      </c>
      <c r="C219" s="217" t="s">
        <v>6057</v>
      </c>
      <c r="D219" s="218" t="s">
        <v>9574</v>
      </c>
      <c r="E219" s="219" t="s">
        <v>6115</v>
      </c>
      <c r="F219" s="219" t="s">
        <v>9575</v>
      </c>
      <c r="G219" s="220">
        <v>8919496563</v>
      </c>
      <c r="H219" s="227">
        <v>8179640794</v>
      </c>
      <c r="I219" s="220">
        <v>9849242146</v>
      </c>
      <c r="J219" s="219" t="s">
        <v>8956</v>
      </c>
      <c r="K219" s="166"/>
    </row>
    <row r="220" spans="1:11" ht="14.4">
      <c r="A220" s="216">
        <v>219</v>
      </c>
      <c r="B220" s="217" t="s">
        <v>9576</v>
      </c>
      <c r="C220" s="217"/>
      <c r="D220" s="218" t="s">
        <v>9577</v>
      </c>
      <c r="E220" s="219" t="s">
        <v>6115</v>
      </c>
      <c r="F220" s="219" t="s">
        <v>9578</v>
      </c>
      <c r="G220" s="220">
        <v>9014932062</v>
      </c>
      <c r="H220" s="220">
        <v>9390604274</v>
      </c>
      <c r="I220" s="220">
        <v>7382892552</v>
      </c>
      <c r="J220" s="219" t="s">
        <v>9579</v>
      </c>
      <c r="K220" s="166"/>
    </row>
    <row r="221" spans="1:11" ht="14.4">
      <c r="A221" s="216">
        <v>220</v>
      </c>
      <c r="B221" s="217" t="s">
        <v>9580</v>
      </c>
      <c r="C221" s="217"/>
      <c r="D221" s="218" t="s">
        <v>9581</v>
      </c>
      <c r="E221" s="219" t="s">
        <v>6115</v>
      </c>
      <c r="F221" s="219" t="s">
        <v>9582</v>
      </c>
      <c r="G221" s="220">
        <v>8374348648</v>
      </c>
      <c r="H221" s="220" t="s">
        <v>4479</v>
      </c>
      <c r="I221" s="220">
        <v>7095884589</v>
      </c>
      <c r="J221" s="219" t="s">
        <v>9583</v>
      </c>
      <c r="K221" s="166"/>
    </row>
    <row r="222" spans="1:11" ht="14.4">
      <c r="A222" s="216">
        <v>221</v>
      </c>
      <c r="B222" s="217" t="s">
        <v>9584</v>
      </c>
      <c r="C222" s="217"/>
      <c r="D222" s="218" t="s">
        <v>9585</v>
      </c>
      <c r="E222" s="219" t="s">
        <v>6115</v>
      </c>
      <c r="F222" s="219" t="s">
        <v>9586</v>
      </c>
      <c r="G222" s="220">
        <v>9959913914</v>
      </c>
      <c r="H222" s="220" t="s">
        <v>4479</v>
      </c>
      <c r="I222" s="220">
        <v>8121122822</v>
      </c>
      <c r="J222" s="223" t="s">
        <v>4479</v>
      </c>
      <c r="K222" s="166"/>
    </row>
    <row r="223" spans="1:11" ht="14.4">
      <c r="A223" s="216">
        <v>222</v>
      </c>
      <c r="B223" s="217" t="s">
        <v>9587</v>
      </c>
      <c r="C223" s="217" t="s">
        <v>6057</v>
      </c>
      <c r="D223" s="218" t="s">
        <v>9588</v>
      </c>
      <c r="E223" s="219" t="s">
        <v>6115</v>
      </c>
      <c r="F223" s="219" t="s">
        <v>9589</v>
      </c>
      <c r="G223" s="220">
        <v>9490588281</v>
      </c>
      <c r="H223" s="220">
        <v>9705249462</v>
      </c>
      <c r="I223" s="220">
        <v>9492976062</v>
      </c>
      <c r="J223" s="219" t="s">
        <v>9590</v>
      </c>
      <c r="K223" s="166"/>
    </row>
    <row r="224" spans="1:11" ht="14.4">
      <c r="A224" s="216">
        <v>223</v>
      </c>
      <c r="B224" s="217" t="s">
        <v>9591</v>
      </c>
      <c r="C224" s="217"/>
      <c r="D224" s="218" t="s">
        <v>9592</v>
      </c>
      <c r="E224" s="219" t="s">
        <v>6115</v>
      </c>
      <c r="F224" s="219" t="s">
        <v>9593</v>
      </c>
      <c r="G224" s="220">
        <v>6281196435</v>
      </c>
      <c r="H224" s="220"/>
      <c r="I224" s="220">
        <v>9937630711</v>
      </c>
      <c r="J224" s="219" t="s">
        <v>4217</v>
      </c>
      <c r="K224" s="166"/>
    </row>
    <row r="225" spans="1:11" ht="14.4">
      <c r="A225" s="216">
        <v>224</v>
      </c>
      <c r="B225" s="217" t="s">
        <v>9594</v>
      </c>
      <c r="C225" s="217"/>
      <c r="D225" s="218" t="s">
        <v>9595</v>
      </c>
      <c r="E225" s="219" t="s">
        <v>6115</v>
      </c>
      <c r="F225" s="219" t="s">
        <v>9596</v>
      </c>
      <c r="G225" s="220">
        <v>7095294627</v>
      </c>
      <c r="H225" s="220" t="s">
        <v>4479</v>
      </c>
      <c r="I225" s="220">
        <v>9704728604</v>
      </c>
      <c r="J225" s="223" t="s">
        <v>4479</v>
      </c>
      <c r="K225" s="166"/>
    </row>
    <row r="226" spans="1:11" ht="14.4">
      <c r="A226" s="216">
        <v>225</v>
      </c>
      <c r="B226" s="217" t="s">
        <v>9597</v>
      </c>
      <c r="C226" s="217" t="s">
        <v>6057</v>
      </c>
      <c r="D226" s="218" t="s">
        <v>9598</v>
      </c>
      <c r="E226" s="219" t="s">
        <v>6115</v>
      </c>
      <c r="F226" s="219" t="s">
        <v>9599</v>
      </c>
      <c r="G226" s="220">
        <v>9182552485</v>
      </c>
      <c r="H226" s="220">
        <v>7032727114</v>
      </c>
      <c r="I226" s="220">
        <v>8125941573</v>
      </c>
      <c r="J226" s="219" t="s">
        <v>4217</v>
      </c>
      <c r="K226" s="166"/>
    </row>
    <row r="227" spans="1:11" ht="14.4">
      <c r="A227" s="216">
        <v>226</v>
      </c>
      <c r="B227" s="217" t="s">
        <v>9600</v>
      </c>
      <c r="C227" s="217" t="s">
        <v>6057</v>
      </c>
      <c r="D227" s="218" t="s">
        <v>9601</v>
      </c>
      <c r="E227" s="219" t="s">
        <v>6115</v>
      </c>
      <c r="F227" s="219" t="s">
        <v>9602</v>
      </c>
      <c r="G227" s="220">
        <v>8247468184</v>
      </c>
      <c r="H227" s="220"/>
      <c r="I227" s="220">
        <v>8519957165</v>
      </c>
      <c r="J227" s="219" t="s">
        <v>8956</v>
      </c>
      <c r="K227" s="166"/>
    </row>
    <row r="228" spans="1:11" ht="14.4">
      <c r="A228" s="216">
        <v>227</v>
      </c>
      <c r="B228" s="217" t="s">
        <v>9603</v>
      </c>
      <c r="C228" s="217"/>
      <c r="D228" s="218" t="s">
        <v>9604</v>
      </c>
      <c r="E228" s="219" t="s">
        <v>6115</v>
      </c>
      <c r="F228" s="219" t="s">
        <v>9605</v>
      </c>
      <c r="G228" s="220">
        <v>9603729074</v>
      </c>
      <c r="H228" s="220"/>
      <c r="I228" s="220"/>
      <c r="J228" s="219"/>
      <c r="K228" s="166"/>
    </row>
    <row r="229" spans="1:11" ht="14.4">
      <c r="A229" s="216">
        <v>228</v>
      </c>
      <c r="B229" s="217" t="s">
        <v>9606</v>
      </c>
      <c r="C229" s="217"/>
      <c r="D229" s="218" t="s">
        <v>9607</v>
      </c>
      <c r="E229" s="219" t="s">
        <v>6115</v>
      </c>
      <c r="F229" s="219" t="s">
        <v>9608</v>
      </c>
      <c r="G229" s="220">
        <v>9959624724</v>
      </c>
      <c r="H229" s="220">
        <v>9110581361</v>
      </c>
      <c r="I229" s="220">
        <v>8790674869</v>
      </c>
      <c r="J229" s="223" t="s">
        <v>4479</v>
      </c>
      <c r="K229" s="166"/>
    </row>
    <row r="230" spans="1:11" ht="14.4">
      <c r="A230" s="216">
        <v>229</v>
      </c>
      <c r="B230" s="217" t="s">
        <v>9609</v>
      </c>
      <c r="C230" s="217" t="s">
        <v>6102</v>
      </c>
      <c r="D230" s="218" t="s">
        <v>9610</v>
      </c>
      <c r="E230" s="219" t="s">
        <v>6115</v>
      </c>
      <c r="F230" s="219" t="s">
        <v>9611</v>
      </c>
      <c r="G230" s="220">
        <v>9502147410</v>
      </c>
      <c r="H230" s="220"/>
      <c r="I230" s="220">
        <v>7382892660</v>
      </c>
      <c r="J230" s="219" t="s">
        <v>9612</v>
      </c>
      <c r="K230" s="166"/>
    </row>
    <row r="231" spans="1:11" ht="14.4">
      <c r="A231" s="216">
        <v>230</v>
      </c>
      <c r="B231" s="217" t="s">
        <v>9613</v>
      </c>
      <c r="C231" s="217"/>
      <c r="D231" s="218" t="s">
        <v>9614</v>
      </c>
      <c r="E231" s="219" t="s">
        <v>6115</v>
      </c>
      <c r="F231" s="219" t="s">
        <v>9615</v>
      </c>
      <c r="G231" s="220">
        <v>6304086334</v>
      </c>
      <c r="H231" s="220">
        <v>9553910312</v>
      </c>
      <c r="I231" s="220">
        <v>9848374910</v>
      </c>
      <c r="J231" s="219" t="s">
        <v>2795</v>
      </c>
      <c r="K231" s="166"/>
    </row>
    <row r="232" spans="1:11" ht="14.4">
      <c r="A232" s="216">
        <v>231</v>
      </c>
      <c r="B232" s="217" t="s">
        <v>9616</v>
      </c>
      <c r="C232" s="217" t="s">
        <v>7507</v>
      </c>
      <c r="D232" s="218" t="s">
        <v>9617</v>
      </c>
      <c r="E232" s="219" t="s">
        <v>5601</v>
      </c>
      <c r="F232" s="219" t="s">
        <v>9618</v>
      </c>
      <c r="G232" s="220">
        <v>9959458885</v>
      </c>
      <c r="H232" s="220" t="s">
        <v>4479</v>
      </c>
      <c r="I232" s="220">
        <v>9490983547</v>
      </c>
      <c r="J232" s="223" t="s">
        <v>4479</v>
      </c>
      <c r="K232" s="166"/>
    </row>
    <row r="233" spans="1:11" ht="14.4">
      <c r="A233" s="216">
        <v>232</v>
      </c>
      <c r="B233" s="217" t="s">
        <v>9619</v>
      </c>
      <c r="C233" s="217" t="s">
        <v>6057</v>
      </c>
      <c r="D233" s="218" t="s">
        <v>9620</v>
      </c>
      <c r="E233" s="219" t="s">
        <v>6115</v>
      </c>
      <c r="F233" s="219" t="s">
        <v>9621</v>
      </c>
      <c r="G233" s="220">
        <v>8106036592</v>
      </c>
      <c r="H233" s="220" t="s">
        <v>4479</v>
      </c>
      <c r="I233" s="220">
        <v>9676336706</v>
      </c>
      <c r="J233" s="219" t="s">
        <v>9622</v>
      </c>
      <c r="K233" s="166"/>
    </row>
    <row r="234" spans="1:11" ht="14.4">
      <c r="A234" s="216">
        <v>233</v>
      </c>
      <c r="B234" s="217" t="s">
        <v>9623</v>
      </c>
      <c r="C234" s="217"/>
      <c r="D234" s="218" t="s">
        <v>9624</v>
      </c>
      <c r="E234" s="219" t="s">
        <v>6115</v>
      </c>
      <c r="F234" s="219" t="s">
        <v>9625</v>
      </c>
      <c r="G234" s="220">
        <v>7989966773</v>
      </c>
      <c r="H234" s="220">
        <v>9866361419</v>
      </c>
      <c r="I234" s="220">
        <v>6303419339</v>
      </c>
      <c r="J234" s="219" t="s">
        <v>3958</v>
      </c>
      <c r="K234" s="166"/>
    </row>
    <row r="235" spans="1:11" ht="14.4">
      <c r="A235" s="216">
        <v>234</v>
      </c>
      <c r="B235" s="217" t="s">
        <v>9626</v>
      </c>
      <c r="C235" s="217" t="s">
        <v>6057</v>
      </c>
      <c r="D235" s="218" t="s">
        <v>9627</v>
      </c>
      <c r="E235" s="219" t="s">
        <v>6115</v>
      </c>
      <c r="F235" s="219" t="s">
        <v>9628</v>
      </c>
      <c r="G235" s="220">
        <v>6303746377</v>
      </c>
      <c r="H235" s="220">
        <v>9490923197</v>
      </c>
      <c r="I235" s="220">
        <v>8919552075</v>
      </c>
      <c r="J235" s="219" t="s">
        <v>9629</v>
      </c>
      <c r="K235" s="166"/>
    </row>
    <row r="236" spans="1:11" ht="14.4">
      <c r="A236" s="216">
        <v>235</v>
      </c>
      <c r="B236" s="217" t="s">
        <v>9630</v>
      </c>
      <c r="C236" s="217"/>
      <c r="D236" s="218" t="s">
        <v>9631</v>
      </c>
      <c r="E236" s="219" t="s">
        <v>6115</v>
      </c>
      <c r="F236" s="219" t="s">
        <v>9632</v>
      </c>
      <c r="G236" s="220">
        <v>9834245534</v>
      </c>
      <c r="H236" s="220">
        <v>7102685007</v>
      </c>
      <c r="I236" s="220">
        <v>9834245534</v>
      </c>
      <c r="J236" s="223" t="s">
        <v>9317</v>
      </c>
      <c r="K236" s="166"/>
    </row>
    <row r="237" spans="1:11" ht="14.4">
      <c r="A237" s="216">
        <v>236</v>
      </c>
      <c r="B237" s="217" t="s">
        <v>9633</v>
      </c>
      <c r="C237" s="217"/>
      <c r="D237" s="218" t="s">
        <v>9634</v>
      </c>
      <c r="E237" s="219" t="s">
        <v>6115</v>
      </c>
      <c r="F237" s="219" t="s">
        <v>9635</v>
      </c>
      <c r="G237" s="220">
        <v>9052975978</v>
      </c>
      <c r="H237" s="220">
        <v>9182160655</v>
      </c>
      <c r="I237" s="220">
        <v>9391987995</v>
      </c>
      <c r="J237" s="223" t="s">
        <v>4479</v>
      </c>
      <c r="K237" s="166"/>
    </row>
    <row r="238" spans="1:11" ht="14.4">
      <c r="A238" s="216">
        <v>237</v>
      </c>
      <c r="B238" s="217" t="s">
        <v>9636</v>
      </c>
      <c r="C238" s="217"/>
      <c r="D238" s="218" t="s">
        <v>9637</v>
      </c>
      <c r="E238" s="219" t="s">
        <v>6115</v>
      </c>
      <c r="F238" s="219" t="s">
        <v>9638</v>
      </c>
      <c r="G238" s="220">
        <v>9182702502</v>
      </c>
      <c r="H238" s="220" t="s">
        <v>4479</v>
      </c>
      <c r="I238" s="220">
        <v>7702633149</v>
      </c>
      <c r="J238" s="230" t="s">
        <v>4479</v>
      </c>
      <c r="K238" s="166"/>
    </row>
    <row r="239" spans="1:11" ht="14.4">
      <c r="A239" s="216">
        <v>238</v>
      </c>
      <c r="B239" s="221" t="s">
        <v>9639</v>
      </c>
      <c r="C239" s="221"/>
      <c r="D239" s="222" t="s">
        <v>9640</v>
      </c>
      <c r="E239" s="219" t="s">
        <v>5373</v>
      </c>
      <c r="F239" s="219" t="s">
        <v>9641</v>
      </c>
      <c r="G239" s="220">
        <v>7013348006</v>
      </c>
      <c r="H239" s="220">
        <v>7997604705</v>
      </c>
      <c r="I239" s="220">
        <v>9948078328</v>
      </c>
      <c r="J239" s="219" t="s">
        <v>9642</v>
      </c>
      <c r="K239" s="166"/>
    </row>
    <row r="240" spans="1:11" ht="14.4">
      <c r="A240" s="216">
        <v>239</v>
      </c>
      <c r="B240" s="217" t="s">
        <v>9643</v>
      </c>
      <c r="C240" s="217"/>
      <c r="D240" s="218" t="s">
        <v>9644</v>
      </c>
      <c r="E240" s="219" t="s">
        <v>9645</v>
      </c>
      <c r="F240" s="219" t="s">
        <v>9646</v>
      </c>
      <c r="G240" s="220">
        <v>9493487672</v>
      </c>
      <c r="H240" s="220"/>
      <c r="I240" s="220">
        <v>9493487672</v>
      </c>
      <c r="J240" s="219" t="s">
        <v>9647</v>
      </c>
      <c r="K240" s="166"/>
    </row>
    <row r="241" spans="1:11" ht="14.4">
      <c r="A241" s="216">
        <v>240</v>
      </c>
      <c r="B241" s="217" t="s">
        <v>9648</v>
      </c>
      <c r="C241" s="217" t="s">
        <v>6057</v>
      </c>
      <c r="D241" s="218" t="s">
        <v>9649</v>
      </c>
      <c r="E241" s="219" t="s">
        <v>6115</v>
      </c>
      <c r="F241" s="219" t="s">
        <v>9650</v>
      </c>
      <c r="G241" s="220">
        <v>9398612004</v>
      </c>
      <c r="H241" s="220"/>
      <c r="I241" s="220">
        <v>9398612004</v>
      </c>
      <c r="J241" s="219" t="s">
        <v>9330</v>
      </c>
      <c r="K241" s="166"/>
    </row>
    <row r="242" spans="1:11" ht="14.4">
      <c r="A242" s="216">
        <v>241</v>
      </c>
      <c r="B242" s="217" t="s">
        <v>9651</v>
      </c>
      <c r="C242" s="217"/>
      <c r="D242" s="218" t="s">
        <v>9652</v>
      </c>
      <c r="E242" s="219" t="s">
        <v>6115</v>
      </c>
      <c r="F242" s="219" t="s">
        <v>9653</v>
      </c>
      <c r="G242" s="220">
        <v>9652986460</v>
      </c>
      <c r="H242" s="220">
        <v>8328031489</v>
      </c>
      <c r="I242" s="220">
        <v>9908887275</v>
      </c>
      <c r="J242" s="219" t="s">
        <v>4658</v>
      </c>
      <c r="K242" s="166"/>
    </row>
    <row r="243" spans="1:11" ht="14.4">
      <c r="A243" s="216">
        <v>242</v>
      </c>
      <c r="B243" s="217" t="s">
        <v>9654</v>
      </c>
      <c r="C243" s="217"/>
      <c r="D243" s="218" t="s">
        <v>9655</v>
      </c>
      <c r="E243" s="219" t="s">
        <v>6115</v>
      </c>
      <c r="F243" s="219" t="s">
        <v>9656</v>
      </c>
      <c r="G243" s="220">
        <v>9110772049</v>
      </c>
      <c r="H243" s="220"/>
      <c r="I243" s="220">
        <v>9704063125</v>
      </c>
      <c r="J243" s="219" t="s">
        <v>9330</v>
      </c>
      <c r="K243" s="166"/>
    </row>
    <row r="244" spans="1:11" ht="14.4">
      <c r="A244" s="216">
        <v>243</v>
      </c>
      <c r="B244" s="217" t="s">
        <v>9657</v>
      </c>
      <c r="C244" s="217" t="s">
        <v>7507</v>
      </c>
      <c r="D244" s="218" t="s">
        <v>9658</v>
      </c>
      <c r="E244" s="219" t="s">
        <v>6060</v>
      </c>
      <c r="F244" s="219" t="s">
        <v>9659</v>
      </c>
      <c r="G244" s="220">
        <v>8919206781</v>
      </c>
      <c r="H244" s="220"/>
      <c r="I244" s="220">
        <v>7658991950</v>
      </c>
      <c r="J244" s="219" t="s">
        <v>9660</v>
      </c>
      <c r="K244" s="166"/>
    </row>
    <row r="245" spans="1:11" ht="14.4">
      <c r="A245" s="216">
        <v>244</v>
      </c>
      <c r="B245" s="217" t="s">
        <v>9661</v>
      </c>
      <c r="C245" s="217" t="s">
        <v>6071</v>
      </c>
      <c r="D245" s="218" t="s">
        <v>9662</v>
      </c>
      <c r="E245" s="219" t="s">
        <v>6060</v>
      </c>
      <c r="F245" s="219" t="s">
        <v>9663</v>
      </c>
      <c r="G245" s="220">
        <v>9493240409</v>
      </c>
      <c r="H245" s="220">
        <v>9000385051</v>
      </c>
      <c r="I245" s="220">
        <v>9490187013</v>
      </c>
      <c r="J245" s="219" t="s">
        <v>9664</v>
      </c>
      <c r="K245" s="166"/>
    </row>
    <row r="246" spans="1:11" ht="14.4">
      <c r="A246" s="216">
        <v>245</v>
      </c>
      <c r="B246" s="217" t="s">
        <v>9665</v>
      </c>
      <c r="C246" s="217" t="s">
        <v>6057</v>
      </c>
      <c r="D246" s="218" t="s">
        <v>9666</v>
      </c>
      <c r="E246" s="219" t="s">
        <v>6060</v>
      </c>
      <c r="F246" s="219" t="s">
        <v>9667</v>
      </c>
      <c r="G246" s="220">
        <v>9014157323</v>
      </c>
      <c r="H246" s="220">
        <v>9441027314</v>
      </c>
      <c r="I246" s="220">
        <v>8919723445</v>
      </c>
      <c r="J246" s="219" t="s">
        <v>9330</v>
      </c>
      <c r="K246" s="166"/>
    </row>
    <row r="247" spans="1:11" ht="14.4">
      <c r="A247" s="216">
        <v>246</v>
      </c>
      <c r="B247" s="221" t="s">
        <v>9668</v>
      </c>
      <c r="C247" s="221" t="s">
        <v>6071</v>
      </c>
      <c r="D247" s="222" t="s">
        <v>9669</v>
      </c>
      <c r="E247" s="219" t="s">
        <v>6060</v>
      </c>
      <c r="F247" s="219" t="s">
        <v>9670</v>
      </c>
      <c r="G247" s="220">
        <v>9381017204</v>
      </c>
      <c r="H247" s="220" t="s">
        <v>4479</v>
      </c>
      <c r="I247" s="220">
        <v>7036749864</v>
      </c>
      <c r="J247" s="219" t="s">
        <v>2795</v>
      </c>
      <c r="K247" s="166"/>
    </row>
    <row r="248" spans="1:11" ht="14.4">
      <c r="A248" s="216">
        <v>247</v>
      </c>
      <c r="B248" s="217" t="s">
        <v>9671</v>
      </c>
      <c r="C248" s="217"/>
      <c r="D248" s="218" t="s">
        <v>9672</v>
      </c>
      <c r="E248" s="219" t="s">
        <v>6060</v>
      </c>
      <c r="F248" s="219" t="s">
        <v>9673</v>
      </c>
      <c r="G248" s="220">
        <v>8008143843</v>
      </c>
      <c r="H248" s="220" t="s">
        <v>4479</v>
      </c>
      <c r="I248" s="220">
        <v>9912203145</v>
      </c>
      <c r="J248" s="219" t="s">
        <v>8974</v>
      </c>
      <c r="K248" s="166"/>
    </row>
    <row r="249" spans="1:11" ht="14.4">
      <c r="A249" s="216">
        <v>248</v>
      </c>
      <c r="B249" s="217" t="s">
        <v>9674</v>
      </c>
      <c r="C249" s="217" t="s">
        <v>6071</v>
      </c>
      <c r="D249" s="218" t="s">
        <v>9675</v>
      </c>
      <c r="E249" s="219" t="s">
        <v>6060</v>
      </c>
      <c r="F249" s="219" t="s">
        <v>9676</v>
      </c>
      <c r="G249" s="220">
        <v>9866751986</v>
      </c>
      <c r="H249" s="220">
        <v>9441453086</v>
      </c>
      <c r="I249" s="220">
        <v>9490400724</v>
      </c>
      <c r="J249" s="219" t="s">
        <v>7332</v>
      </c>
      <c r="K249" s="166"/>
    </row>
    <row r="250" spans="1:11" ht="14.4">
      <c r="A250" s="216">
        <v>249</v>
      </c>
      <c r="B250" s="217" t="s">
        <v>9677</v>
      </c>
      <c r="C250" s="217" t="s">
        <v>6057</v>
      </c>
      <c r="D250" s="218" t="s">
        <v>9678</v>
      </c>
      <c r="E250" s="219" t="s">
        <v>6060</v>
      </c>
      <c r="F250" s="219" t="s">
        <v>9679</v>
      </c>
      <c r="G250" s="220">
        <v>9121451157</v>
      </c>
      <c r="H250" s="220"/>
      <c r="I250" s="220">
        <v>9182145681</v>
      </c>
      <c r="J250" s="219" t="s">
        <v>9647</v>
      </c>
      <c r="K250" s="166"/>
    </row>
    <row r="251" spans="1:11" ht="14.4">
      <c r="A251" s="216">
        <v>250</v>
      </c>
      <c r="B251" s="217" t="s">
        <v>9680</v>
      </c>
      <c r="C251" s="217" t="s">
        <v>6102</v>
      </c>
      <c r="D251" s="218" t="s">
        <v>9681</v>
      </c>
      <c r="E251" s="219" t="s">
        <v>6060</v>
      </c>
      <c r="F251" s="219" t="s">
        <v>9682</v>
      </c>
      <c r="G251" s="220">
        <v>9490449808</v>
      </c>
      <c r="H251" s="220">
        <v>8686860329</v>
      </c>
      <c r="I251" s="220">
        <v>9490449596</v>
      </c>
      <c r="J251" s="219" t="s">
        <v>4217</v>
      </c>
      <c r="K251" s="166"/>
    </row>
    <row r="252" spans="1:11" ht="14.4">
      <c r="A252" s="216">
        <v>251</v>
      </c>
      <c r="B252" s="217" t="s">
        <v>9683</v>
      </c>
      <c r="C252" s="217" t="s">
        <v>6102</v>
      </c>
      <c r="D252" s="218" t="s">
        <v>9684</v>
      </c>
      <c r="E252" s="219" t="s">
        <v>6060</v>
      </c>
      <c r="F252" s="219" t="s">
        <v>9685</v>
      </c>
      <c r="G252" s="220">
        <v>9133903777</v>
      </c>
      <c r="H252" s="220"/>
      <c r="I252" s="220">
        <v>9010984026</v>
      </c>
      <c r="J252" s="219" t="s">
        <v>4553</v>
      </c>
      <c r="K252" s="166"/>
    </row>
    <row r="253" spans="1:11" ht="14.4">
      <c r="A253" s="216">
        <v>252</v>
      </c>
      <c r="B253" s="217" t="s">
        <v>9686</v>
      </c>
      <c r="C253" s="217" t="s">
        <v>6071</v>
      </c>
      <c r="D253" s="218" t="s">
        <v>9687</v>
      </c>
      <c r="E253" s="219" t="s">
        <v>6060</v>
      </c>
      <c r="F253" s="219" t="s">
        <v>9688</v>
      </c>
      <c r="G253" s="220">
        <v>7013164738</v>
      </c>
      <c r="H253" s="220">
        <v>8985285999</v>
      </c>
      <c r="I253" s="220">
        <v>7013438389</v>
      </c>
      <c r="J253" s="219" t="s">
        <v>4534</v>
      </c>
      <c r="K253" s="166"/>
    </row>
    <row r="254" spans="1:11" ht="14.4">
      <c r="A254" s="216">
        <v>253</v>
      </c>
      <c r="B254" s="217" t="s">
        <v>9689</v>
      </c>
      <c r="C254" s="217" t="s">
        <v>6102</v>
      </c>
      <c r="D254" s="218" t="s">
        <v>9690</v>
      </c>
      <c r="E254" s="219" t="s">
        <v>6060</v>
      </c>
      <c r="F254" s="219" t="s">
        <v>9691</v>
      </c>
      <c r="G254" s="220">
        <v>6309614925</v>
      </c>
      <c r="H254" s="220"/>
      <c r="I254" s="220">
        <v>9642181268</v>
      </c>
      <c r="J254" s="219" t="s">
        <v>9692</v>
      </c>
      <c r="K254" s="166"/>
    </row>
    <row r="255" spans="1:11" ht="14.4">
      <c r="A255" s="216">
        <v>254</v>
      </c>
      <c r="B255" s="217" t="s">
        <v>9693</v>
      </c>
      <c r="C255" s="217" t="s">
        <v>7507</v>
      </c>
      <c r="D255" s="218" t="s">
        <v>9694</v>
      </c>
      <c r="E255" s="219" t="s">
        <v>6060</v>
      </c>
      <c r="F255" s="219" t="s">
        <v>9695</v>
      </c>
      <c r="G255" s="220">
        <v>8919634794</v>
      </c>
      <c r="H255" s="220"/>
      <c r="I255" s="220">
        <v>9949295299</v>
      </c>
      <c r="J255" s="219" t="s">
        <v>2795</v>
      </c>
      <c r="K255" s="166"/>
    </row>
    <row r="256" spans="1:11" ht="14.4">
      <c r="A256" s="216">
        <v>255</v>
      </c>
      <c r="B256" s="217" t="s">
        <v>9696</v>
      </c>
      <c r="C256" s="217" t="s">
        <v>6102</v>
      </c>
      <c r="D256" s="218" t="s">
        <v>9697</v>
      </c>
      <c r="E256" s="219" t="s">
        <v>6060</v>
      </c>
      <c r="F256" s="219" t="s">
        <v>9698</v>
      </c>
      <c r="G256" s="220">
        <v>9182551395</v>
      </c>
      <c r="H256" s="220">
        <v>8008397217</v>
      </c>
      <c r="I256" s="220">
        <v>9676284875</v>
      </c>
      <c r="J256" s="219" t="s">
        <v>4534</v>
      </c>
      <c r="K256" s="166"/>
    </row>
    <row r="257" spans="1:11" ht="14.4">
      <c r="A257" s="216">
        <v>256</v>
      </c>
      <c r="B257" s="217" t="s">
        <v>9699</v>
      </c>
      <c r="C257" s="217" t="s">
        <v>6071</v>
      </c>
      <c r="D257" s="218" t="s">
        <v>9700</v>
      </c>
      <c r="E257" s="219" t="s">
        <v>6060</v>
      </c>
      <c r="F257" s="219" t="s">
        <v>9701</v>
      </c>
      <c r="G257" s="220">
        <v>9346716866</v>
      </c>
      <c r="H257" s="220"/>
      <c r="I257" s="220">
        <v>8790110054</v>
      </c>
      <c r="J257" s="219" t="s">
        <v>9702</v>
      </c>
      <c r="K257" s="166"/>
    </row>
    <row r="258" spans="1:11" ht="14.4">
      <c r="A258" s="216">
        <v>257</v>
      </c>
      <c r="B258" s="217" t="s">
        <v>9703</v>
      </c>
      <c r="C258" s="217" t="s">
        <v>6057</v>
      </c>
      <c r="D258" s="218" t="s">
        <v>9704</v>
      </c>
      <c r="E258" s="219" t="s">
        <v>6060</v>
      </c>
      <c r="F258" s="219" t="s">
        <v>9705</v>
      </c>
      <c r="G258" s="220">
        <v>9398821919</v>
      </c>
      <c r="H258" s="220">
        <v>9885371546</v>
      </c>
      <c r="I258" s="220">
        <v>7013294447</v>
      </c>
      <c r="J258" s="219" t="s">
        <v>9330</v>
      </c>
      <c r="K258" s="166"/>
    </row>
    <row r="259" spans="1:11" ht="14.4">
      <c r="A259" s="216">
        <v>258</v>
      </c>
      <c r="B259" s="217" t="s">
        <v>9706</v>
      </c>
      <c r="C259" s="217" t="s">
        <v>6057</v>
      </c>
      <c r="D259" s="218" t="s">
        <v>9707</v>
      </c>
      <c r="E259" s="219" t="s">
        <v>6060</v>
      </c>
      <c r="F259" s="219" t="s">
        <v>9708</v>
      </c>
      <c r="G259" s="220">
        <v>8247606731</v>
      </c>
      <c r="H259" s="220">
        <v>7093373671</v>
      </c>
      <c r="I259" s="220">
        <v>9652336979</v>
      </c>
      <c r="J259" s="219" t="s">
        <v>9709</v>
      </c>
      <c r="K259" s="166"/>
    </row>
    <row r="260" spans="1:11" ht="14.4">
      <c r="A260" s="216">
        <v>259</v>
      </c>
      <c r="B260" s="217" t="s">
        <v>9710</v>
      </c>
      <c r="C260" s="217"/>
      <c r="D260" s="218" t="s">
        <v>9711</v>
      </c>
      <c r="E260" s="219" t="s">
        <v>6060</v>
      </c>
      <c r="F260" s="219" t="s">
        <v>9712</v>
      </c>
      <c r="G260" s="220">
        <v>9110301437</v>
      </c>
      <c r="H260" s="220"/>
      <c r="I260" s="220">
        <v>9848620234</v>
      </c>
      <c r="J260" s="219" t="s">
        <v>2795</v>
      </c>
      <c r="K260" s="166"/>
    </row>
    <row r="261" spans="1:11" ht="14.4">
      <c r="A261" s="216">
        <v>260</v>
      </c>
      <c r="B261" s="217" t="s">
        <v>9713</v>
      </c>
      <c r="C261" s="217" t="s">
        <v>6102</v>
      </c>
      <c r="D261" s="218" t="s">
        <v>9714</v>
      </c>
      <c r="E261" s="219" t="s">
        <v>6060</v>
      </c>
      <c r="F261" s="219" t="s">
        <v>9715</v>
      </c>
      <c r="G261" s="220">
        <v>9959673920</v>
      </c>
      <c r="H261" s="220"/>
      <c r="I261" s="220">
        <v>9014086251</v>
      </c>
      <c r="J261" s="219" t="s">
        <v>9359</v>
      </c>
      <c r="K261" s="166"/>
    </row>
    <row r="262" spans="1:11" ht="14.4">
      <c r="A262" s="216">
        <v>261</v>
      </c>
      <c r="B262" s="217" t="s">
        <v>9716</v>
      </c>
      <c r="C262" s="217"/>
      <c r="D262" s="218" t="s">
        <v>9717</v>
      </c>
      <c r="E262" s="219" t="s">
        <v>6060</v>
      </c>
      <c r="F262" s="219" t="s">
        <v>9718</v>
      </c>
      <c r="G262" s="220">
        <v>9381010025</v>
      </c>
      <c r="H262" s="220" t="s">
        <v>4479</v>
      </c>
      <c r="I262" s="220">
        <v>9492270450</v>
      </c>
      <c r="J262" s="219" t="s">
        <v>4553</v>
      </c>
      <c r="K262" s="166"/>
    </row>
    <row r="263" spans="1:11" ht="14.4">
      <c r="A263" s="216">
        <v>262</v>
      </c>
      <c r="B263" s="217" t="s">
        <v>9719</v>
      </c>
      <c r="C263" s="217" t="s">
        <v>6071</v>
      </c>
      <c r="D263" s="218" t="s">
        <v>9720</v>
      </c>
      <c r="E263" s="219" t="s">
        <v>6060</v>
      </c>
      <c r="F263" s="219" t="s">
        <v>9721</v>
      </c>
      <c r="G263" s="220">
        <v>8317685675</v>
      </c>
      <c r="H263" s="220">
        <v>9701095675</v>
      </c>
      <c r="I263" s="220">
        <v>9848526660</v>
      </c>
      <c r="J263" s="219" t="s">
        <v>3971</v>
      </c>
      <c r="K263" s="166"/>
    </row>
    <row r="264" spans="1:11" ht="14.4">
      <c r="A264" s="216">
        <v>263</v>
      </c>
      <c r="B264" s="217" t="s">
        <v>9722</v>
      </c>
      <c r="C264" s="217" t="s">
        <v>6102</v>
      </c>
      <c r="D264" s="218" t="s">
        <v>9723</v>
      </c>
      <c r="E264" s="219" t="s">
        <v>6060</v>
      </c>
      <c r="F264" s="219" t="s">
        <v>9724</v>
      </c>
      <c r="G264" s="220">
        <v>9640015366</v>
      </c>
      <c r="H264" s="220">
        <v>8106079172</v>
      </c>
      <c r="I264" s="220">
        <v>9885227891</v>
      </c>
      <c r="J264" s="219" t="s">
        <v>9725</v>
      </c>
      <c r="K264" s="166"/>
    </row>
    <row r="265" spans="1:11" ht="14.4">
      <c r="A265" s="216">
        <v>264</v>
      </c>
      <c r="B265" s="217" t="s">
        <v>9726</v>
      </c>
      <c r="C265" s="217"/>
      <c r="D265" s="218" t="s">
        <v>9727</v>
      </c>
      <c r="E265" s="219" t="s">
        <v>6060</v>
      </c>
      <c r="F265" s="219" t="s">
        <v>9728</v>
      </c>
      <c r="G265" s="220">
        <v>6304362053</v>
      </c>
      <c r="H265" s="220">
        <v>9701703527</v>
      </c>
      <c r="I265" s="220">
        <v>8143966132</v>
      </c>
      <c r="J265" s="219" t="s">
        <v>9729</v>
      </c>
      <c r="K265" s="166"/>
    </row>
    <row r="266" spans="1:11" ht="14.4">
      <c r="A266" s="216">
        <v>265</v>
      </c>
      <c r="B266" s="221" t="s">
        <v>9730</v>
      </c>
      <c r="C266" s="221"/>
      <c r="D266" s="222" t="s">
        <v>9731</v>
      </c>
      <c r="E266" s="219" t="s">
        <v>6060</v>
      </c>
      <c r="F266" s="219" t="s">
        <v>9732</v>
      </c>
      <c r="G266" s="220">
        <v>6301402080</v>
      </c>
      <c r="H266" s="220"/>
      <c r="I266" s="220">
        <v>9912340241</v>
      </c>
      <c r="J266" s="219" t="s">
        <v>9733</v>
      </c>
      <c r="K266" s="166"/>
    </row>
    <row r="267" spans="1:11" ht="14.4">
      <c r="A267" s="216">
        <v>266</v>
      </c>
      <c r="B267" s="217" t="s">
        <v>9734</v>
      </c>
      <c r="C267" s="217" t="s">
        <v>6071</v>
      </c>
      <c r="D267" s="218" t="s">
        <v>9735</v>
      </c>
      <c r="E267" s="219" t="s">
        <v>6060</v>
      </c>
      <c r="F267" s="219" t="s">
        <v>9736</v>
      </c>
      <c r="G267" s="220">
        <v>9603926835</v>
      </c>
      <c r="H267" s="220"/>
      <c r="I267" s="220">
        <v>8555951013</v>
      </c>
      <c r="J267" s="219"/>
      <c r="K267" s="166"/>
    </row>
    <row r="268" spans="1:11" ht="14.4">
      <c r="A268" s="216">
        <v>267</v>
      </c>
      <c r="B268" s="217" t="s">
        <v>9737</v>
      </c>
      <c r="C268" s="217" t="s">
        <v>6071</v>
      </c>
      <c r="D268" s="218" t="s">
        <v>9738</v>
      </c>
      <c r="E268" s="219" t="s">
        <v>6060</v>
      </c>
      <c r="F268" s="219" t="s">
        <v>9739</v>
      </c>
      <c r="G268" s="220">
        <v>9346063192</v>
      </c>
      <c r="H268" s="220">
        <v>8500480351</v>
      </c>
      <c r="I268" s="220">
        <v>9848864721</v>
      </c>
      <c r="J268" s="219" t="s">
        <v>9740</v>
      </c>
      <c r="K268" s="166"/>
    </row>
    <row r="269" spans="1:11" ht="14.4">
      <c r="A269" s="216">
        <v>268</v>
      </c>
      <c r="B269" s="217" t="s">
        <v>9741</v>
      </c>
      <c r="C269" s="217"/>
      <c r="D269" s="218" t="s">
        <v>9742</v>
      </c>
      <c r="E269" s="219" t="s">
        <v>6060</v>
      </c>
      <c r="F269" s="219" t="s">
        <v>9743</v>
      </c>
      <c r="G269" s="220">
        <v>9573561943</v>
      </c>
      <c r="H269" s="220"/>
      <c r="I269" s="220">
        <v>9177373520</v>
      </c>
      <c r="J269" s="223" t="s">
        <v>4510</v>
      </c>
      <c r="K269" s="166"/>
    </row>
    <row r="270" spans="1:11" ht="14.4">
      <c r="A270" s="216">
        <v>269</v>
      </c>
      <c r="B270" s="217" t="s">
        <v>9744</v>
      </c>
      <c r="C270" s="217" t="s">
        <v>6102</v>
      </c>
      <c r="D270" s="218" t="s">
        <v>9745</v>
      </c>
      <c r="E270" s="219" t="s">
        <v>6060</v>
      </c>
      <c r="F270" s="219" t="s">
        <v>9746</v>
      </c>
      <c r="G270" s="220">
        <v>8639427696</v>
      </c>
      <c r="H270" s="220"/>
      <c r="I270" s="220">
        <v>9247163408</v>
      </c>
      <c r="J270" s="219" t="s">
        <v>9747</v>
      </c>
      <c r="K270" s="166"/>
    </row>
    <row r="271" spans="1:11" ht="14.4">
      <c r="A271" s="216">
        <v>270</v>
      </c>
      <c r="B271" s="217" t="s">
        <v>9748</v>
      </c>
      <c r="C271" s="217"/>
      <c r="D271" s="218" t="s">
        <v>9749</v>
      </c>
      <c r="E271" s="219" t="s">
        <v>6060</v>
      </c>
      <c r="F271" s="219" t="s">
        <v>9750</v>
      </c>
      <c r="G271" s="220">
        <v>6300686775</v>
      </c>
      <c r="H271" s="220" t="s">
        <v>9751</v>
      </c>
      <c r="I271" s="220">
        <v>9963397068</v>
      </c>
      <c r="J271" s="219" t="s">
        <v>3958</v>
      </c>
      <c r="K271" s="166"/>
    </row>
    <row r="272" spans="1:11" ht="14.4">
      <c r="A272" s="216">
        <v>271</v>
      </c>
      <c r="B272" s="217" t="s">
        <v>9752</v>
      </c>
      <c r="C272" s="217" t="s">
        <v>6071</v>
      </c>
      <c r="D272" s="218" t="s">
        <v>9753</v>
      </c>
      <c r="E272" s="219" t="s">
        <v>6060</v>
      </c>
      <c r="F272" s="219" t="s">
        <v>9754</v>
      </c>
      <c r="G272" s="220">
        <v>9032142858</v>
      </c>
      <c r="H272" s="220">
        <v>6281356550</v>
      </c>
      <c r="I272" s="220">
        <v>9866142858</v>
      </c>
      <c r="J272" s="219" t="s">
        <v>8891</v>
      </c>
      <c r="K272" s="166"/>
    </row>
    <row r="273" spans="1:11" ht="14.4">
      <c r="A273" s="216">
        <v>272</v>
      </c>
      <c r="B273" s="221" t="s">
        <v>9755</v>
      </c>
      <c r="C273" s="221" t="s">
        <v>6102</v>
      </c>
      <c r="D273" s="222" t="s">
        <v>9756</v>
      </c>
      <c r="E273" s="166" t="s">
        <v>6060</v>
      </c>
      <c r="F273" s="231" t="s">
        <v>9757</v>
      </c>
      <c r="G273" s="232">
        <v>8099948204</v>
      </c>
      <c r="H273" s="220"/>
      <c r="I273" s="228">
        <v>9441308550</v>
      </c>
      <c r="J273" s="231" t="s">
        <v>7029</v>
      </c>
      <c r="K273" s="166"/>
    </row>
    <row r="274" spans="1:11" ht="14.4">
      <c r="A274" s="216">
        <v>273</v>
      </c>
      <c r="B274" s="217" t="s">
        <v>9758</v>
      </c>
      <c r="C274" s="217" t="s">
        <v>2768</v>
      </c>
      <c r="D274" s="218" t="s">
        <v>9759</v>
      </c>
      <c r="E274" s="215" t="s">
        <v>6060</v>
      </c>
      <c r="F274" s="219" t="s">
        <v>9760</v>
      </c>
      <c r="G274" s="220">
        <v>8885757777</v>
      </c>
      <c r="H274" s="220"/>
      <c r="I274" s="227">
        <v>9948110658</v>
      </c>
      <c r="J274" s="219" t="s">
        <v>9761</v>
      </c>
      <c r="K274" s="166"/>
    </row>
    <row r="275" spans="1:11" ht="14.4">
      <c r="A275" s="216">
        <v>274</v>
      </c>
      <c r="B275" s="217" t="s">
        <v>9762</v>
      </c>
      <c r="C275" s="217" t="s">
        <v>6102</v>
      </c>
      <c r="D275" s="218" t="s">
        <v>9763</v>
      </c>
      <c r="E275" s="219" t="s">
        <v>6060</v>
      </c>
      <c r="F275" s="219" t="s">
        <v>9764</v>
      </c>
      <c r="G275" s="220">
        <v>7032485563</v>
      </c>
      <c r="H275" s="220">
        <v>7032485563</v>
      </c>
      <c r="I275" s="220">
        <v>9290205563</v>
      </c>
      <c r="J275" s="219" t="s">
        <v>4217</v>
      </c>
      <c r="K275" s="166"/>
    </row>
    <row r="276" spans="1:11" ht="14.4">
      <c r="A276" s="216">
        <v>275</v>
      </c>
      <c r="B276" s="217" t="s">
        <v>9765</v>
      </c>
      <c r="C276" s="217"/>
      <c r="D276" s="218" t="s">
        <v>9766</v>
      </c>
      <c r="E276" s="219" t="s">
        <v>6060</v>
      </c>
      <c r="F276" s="219" t="s">
        <v>9767</v>
      </c>
      <c r="G276" s="220">
        <v>9182321777</v>
      </c>
      <c r="H276" s="220"/>
      <c r="I276" s="220">
        <v>9849143070</v>
      </c>
      <c r="J276" s="223" t="s">
        <v>4479</v>
      </c>
      <c r="K276" s="166"/>
    </row>
    <row r="277" spans="1:11" ht="14.4">
      <c r="A277" s="216">
        <v>276</v>
      </c>
      <c r="B277" s="217" t="s">
        <v>9768</v>
      </c>
      <c r="C277" s="217"/>
      <c r="D277" s="218" t="s">
        <v>9769</v>
      </c>
      <c r="E277" s="219" t="s">
        <v>6060</v>
      </c>
      <c r="F277" s="219" t="s">
        <v>9770</v>
      </c>
      <c r="G277" s="220">
        <v>9153537777</v>
      </c>
      <c r="H277" s="220">
        <v>9848259818</v>
      </c>
      <c r="I277" s="220">
        <v>9603255884</v>
      </c>
      <c r="J277" s="223" t="s">
        <v>4479</v>
      </c>
      <c r="K277" s="166"/>
    </row>
    <row r="278" spans="1:11" ht="14.4">
      <c r="A278" s="216">
        <v>277</v>
      </c>
      <c r="B278" s="221" t="s">
        <v>9771</v>
      </c>
      <c r="C278" s="221"/>
      <c r="D278" s="222" t="s">
        <v>9772</v>
      </c>
      <c r="E278" s="219" t="s">
        <v>6060</v>
      </c>
      <c r="F278" s="219" t="s">
        <v>9773</v>
      </c>
      <c r="G278" s="220">
        <v>8099758688</v>
      </c>
      <c r="H278" s="220">
        <v>6303544878</v>
      </c>
      <c r="I278" s="220">
        <v>9000927300</v>
      </c>
      <c r="J278" s="219" t="s">
        <v>9774</v>
      </c>
      <c r="K278" s="166"/>
    </row>
    <row r="279" spans="1:11" ht="14.4">
      <c r="A279" s="216">
        <v>278</v>
      </c>
      <c r="B279" s="221" t="s">
        <v>9775</v>
      </c>
      <c r="C279" s="221" t="s">
        <v>6081</v>
      </c>
      <c r="D279" s="222" t="s">
        <v>9776</v>
      </c>
      <c r="E279" s="219" t="s">
        <v>6060</v>
      </c>
      <c r="F279" s="219" t="s">
        <v>9777</v>
      </c>
      <c r="G279" s="220">
        <v>9985783463</v>
      </c>
      <c r="H279" s="220"/>
      <c r="I279" s="220">
        <v>9246183932</v>
      </c>
      <c r="J279" s="219" t="s">
        <v>9774</v>
      </c>
      <c r="K279" s="166"/>
    </row>
    <row r="280" spans="1:11" ht="14.4">
      <c r="A280" s="216">
        <v>279</v>
      </c>
      <c r="B280" s="217" t="s">
        <v>9778</v>
      </c>
      <c r="C280" s="217" t="s">
        <v>6102</v>
      </c>
      <c r="D280" s="218" t="s">
        <v>9779</v>
      </c>
      <c r="E280" s="219" t="s">
        <v>6060</v>
      </c>
      <c r="F280" s="219" t="s">
        <v>9780</v>
      </c>
      <c r="G280" s="220">
        <v>7036363916</v>
      </c>
      <c r="H280" s="220"/>
      <c r="I280" s="220">
        <v>8523815896</v>
      </c>
      <c r="J280" s="219" t="s">
        <v>3958</v>
      </c>
      <c r="K280" s="166"/>
    </row>
    <row r="281" spans="1:11" ht="14.4">
      <c r="A281" s="216">
        <v>280</v>
      </c>
      <c r="B281" s="217" t="s">
        <v>9781</v>
      </c>
      <c r="C281" s="217"/>
      <c r="D281" s="218" t="s">
        <v>9782</v>
      </c>
      <c r="E281" s="219" t="s">
        <v>6060</v>
      </c>
      <c r="F281" s="219" t="s">
        <v>9783</v>
      </c>
      <c r="G281" s="220">
        <v>7997422947</v>
      </c>
      <c r="H281" s="220"/>
      <c r="I281" s="220">
        <v>9989966567</v>
      </c>
      <c r="J281" s="219" t="s">
        <v>2802</v>
      </c>
      <c r="K281" s="166"/>
    </row>
    <row r="282" spans="1:11" ht="14.4">
      <c r="A282" s="216">
        <v>281</v>
      </c>
      <c r="B282" s="217" t="s">
        <v>9784</v>
      </c>
      <c r="C282" s="217" t="s">
        <v>6071</v>
      </c>
      <c r="D282" s="218" t="s">
        <v>9785</v>
      </c>
      <c r="E282" s="219" t="s">
        <v>6060</v>
      </c>
      <c r="F282" s="219" t="s">
        <v>9786</v>
      </c>
      <c r="G282" s="220">
        <v>7893526159</v>
      </c>
      <c r="H282" s="220">
        <v>8688264254</v>
      </c>
      <c r="I282" s="220">
        <v>9951292995</v>
      </c>
      <c r="J282" s="219" t="s">
        <v>9787</v>
      </c>
      <c r="K282" s="166"/>
    </row>
    <row r="283" spans="1:11" ht="14.4">
      <c r="A283" s="216">
        <v>282</v>
      </c>
      <c r="B283" s="217" t="s">
        <v>9788</v>
      </c>
      <c r="C283" s="217"/>
      <c r="D283" s="218" t="s">
        <v>9789</v>
      </c>
      <c r="E283" s="219"/>
      <c r="F283" s="219"/>
      <c r="G283" s="220"/>
      <c r="H283" s="220"/>
      <c r="I283" s="220"/>
      <c r="J283" s="219"/>
      <c r="K283" s="166"/>
    </row>
    <row r="284" spans="1:11" ht="14.4">
      <c r="A284" s="216">
        <v>283</v>
      </c>
      <c r="B284" s="221" t="s">
        <v>9790</v>
      </c>
      <c r="C284" s="221"/>
      <c r="D284" s="222" t="s">
        <v>9791</v>
      </c>
      <c r="E284" s="219" t="s">
        <v>6060</v>
      </c>
      <c r="F284" s="219" t="s">
        <v>9792</v>
      </c>
      <c r="G284" s="220">
        <v>9182757033</v>
      </c>
      <c r="H284" s="220">
        <v>9182757033</v>
      </c>
      <c r="I284" s="220">
        <v>9908167056</v>
      </c>
      <c r="J284" s="219" t="s">
        <v>9793</v>
      </c>
      <c r="K284" s="166"/>
    </row>
    <row r="285" spans="1:11" ht="14.4">
      <c r="A285" s="216">
        <v>284</v>
      </c>
      <c r="B285" s="217" t="s">
        <v>9794</v>
      </c>
      <c r="C285" s="217"/>
      <c r="D285" s="218" t="s">
        <v>9795</v>
      </c>
      <c r="E285" s="219" t="s">
        <v>6060</v>
      </c>
      <c r="F285" s="219" t="s">
        <v>9796</v>
      </c>
      <c r="G285" s="220">
        <v>9542654209</v>
      </c>
      <c r="H285" s="220">
        <v>767101001</v>
      </c>
      <c r="I285" s="220">
        <v>9346233400</v>
      </c>
      <c r="J285" s="219" t="s">
        <v>9797</v>
      </c>
      <c r="K285" s="166"/>
    </row>
    <row r="286" spans="1:11" ht="14.4">
      <c r="A286" s="216">
        <v>285</v>
      </c>
      <c r="B286" s="217" t="s">
        <v>9798</v>
      </c>
      <c r="C286" s="217" t="s">
        <v>6071</v>
      </c>
      <c r="D286" s="218" t="s">
        <v>9799</v>
      </c>
      <c r="E286" s="219" t="s">
        <v>6060</v>
      </c>
      <c r="F286" s="219" t="s">
        <v>9800</v>
      </c>
      <c r="G286" s="220">
        <v>9959081360</v>
      </c>
      <c r="H286" s="220">
        <v>7780740660</v>
      </c>
      <c r="I286" s="220">
        <v>9440655515</v>
      </c>
      <c r="J286" s="219" t="s">
        <v>2795</v>
      </c>
      <c r="K286" s="166"/>
    </row>
    <row r="287" spans="1:11" ht="14.4">
      <c r="A287" s="216">
        <v>286</v>
      </c>
      <c r="B287" s="217" t="s">
        <v>9801</v>
      </c>
      <c r="C287" s="217"/>
      <c r="D287" s="218" t="s">
        <v>9802</v>
      </c>
      <c r="E287" s="219" t="s">
        <v>6060</v>
      </c>
      <c r="F287" s="219" t="s">
        <v>9803</v>
      </c>
      <c r="G287" s="220">
        <v>7569827301</v>
      </c>
      <c r="H287" s="220">
        <v>8464904511</v>
      </c>
      <c r="I287" s="220">
        <v>8184861742</v>
      </c>
      <c r="J287" s="223" t="s">
        <v>9317</v>
      </c>
      <c r="K287" s="166"/>
    </row>
    <row r="288" spans="1:11" ht="14.4">
      <c r="A288" s="216">
        <v>287</v>
      </c>
      <c r="B288" s="217" t="s">
        <v>9804</v>
      </c>
      <c r="C288" s="217"/>
      <c r="D288" s="218" t="s">
        <v>9805</v>
      </c>
      <c r="E288" s="219" t="s">
        <v>6060</v>
      </c>
      <c r="F288" s="219" t="s">
        <v>9806</v>
      </c>
      <c r="G288" s="220">
        <v>7075472802</v>
      </c>
      <c r="H288" s="220">
        <v>9951294705</v>
      </c>
      <c r="I288" s="220">
        <v>9502907878</v>
      </c>
      <c r="J288" s="223" t="s">
        <v>9317</v>
      </c>
      <c r="K288" s="166"/>
    </row>
    <row r="289" spans="1:11" ht="14.4">
      <c r="A289" s="216">
        <v>288</v>
      </c>
      <c r="B289" s="217" t="s">
        <v>9807</v>
      </c>
      <c r="C289" s="217" t="s">
        <v>6102</v>
      </c>
      <c r="D289" s="218" t="s">
        <v>9808</v>
      </c>
      <c r="E289" s="219" t="s">
        <v>6060</v>
      </c>
      <c r="F289" s="219" t="s">
        <v>9809</v>
      </c>
      <c r="G289" s="220">
        <v>8978226282</v>
      </c>
      <c r="H289" s="220">
        <v>9182704980</v>
      </c>
      <c r="I289" s="220">
        <v>9949734959</v>
      </c>
      <c r="J289" s="219" t="s">
        <v>9810</v>
      </c>
      <c r="K289" s="166"/>
    </row>
    <row r="290" spans="1:11" ht="14.4">
      <c r="A290" s="216">
        <v>289</v>
      </c>
      <c r="B290" s="217" t="s">
        <v>9811</v>
      </c>
      <c r="C290" s="217"/>
      <c r="D290" s="218" t="s">
        <v>9812</v>
      </c>
      <c r="E290" s="219" t="s">
        <v>6060</v>
      </c>
      <c r="F290" s="219" t="s">
        <v>9813</v>
      </c>
      <c r="G290" s="220">
        <v>9849924446</v>
      </c>
      <c r="H290" s="220">
        <v>7660852714</v>
      </c>
      <c r="I290" s="220">
        <v>9848034154</v>
      </c>
      <c r="J290" s="219" t="s">
        <v>9814</v>
      </c>
      <c r="K290" s="166"/>
    </row>
    <row r="291" spans="1:11" ht="14.4">
      <c r="A291" s="216">
        <v>290</v>
      </c>
      <c r="B291" s="217" t="s">
        <v>9815</v>
      </c>
      <c r="C291" s="217"/>
      <c r="D291" s="218" t="s">
        <v>9816</v>
      </c>
      <c r="E291" s="219" t="s">
        <v>6060</v>
      </c>
      <c r="F291" s="219" t="s">
        <v>9817</v>
      </c>
      <c r="G291" s="220">
        <v>8008673829</v>
      </c>
      <c r="H291" s="220">
        <v>7981417072</v>
      </c>
      <c r="I291" s="220"/>
      <c r="J291" s="166" t="s">
        <v>7332</v>
      </c>
      <c r="K291" s="166"/>
    </row>
    <row r="292" spans="1:11" ht="14.4">
      <c r="A292" s="216">
        <v>291</v>
      </c>
      <c r="B292" s="217" t="s">
        <v>9818</v>
      </c>
      <c r="C292" s="217"/>
      <c r="D292" s="218" t="s">
        <v>9819</v>
      </c>
      <c r="E292" s="219" t="s">
        <v>6060</v>
      </c>
      <c r="F292" s="219" t="s">
        <v>9820</v>
      </c>
      <c r="G292" s="220">
        <v>9182845585</v>
      </c>
      <c r="H292" s="220">
        <v>8919453999</v>
      </c>
      <c r="I292" s="220">
        <v>9848304032</v>
      </c>
      <c r="J292" s="215"/>
      <c r="K292" s="166"/>
    </row>
    <row r="293" spans="1:11" ht="14.4">
      <c r="A293" s="216">
        <v>292</v>
      </c>
      <c r="B293" s="217" t="s">
        <v>9821</v>
      </c>
      <c r="C293" s="217" t="s">
        <v>6057</v>
      </c>
      <c r="D293" s="218" t="s">
        <v>9822</v>
      </c>
      <c r="E293" s="219" t="s">
        <v>6060</v>
      </c>
      <c r="F293" s="219" t="s">
        <v>9823</v>
      </c>
      <c r="G293" s="220">
        <v>9392157651</v>
      </c>
      <c r="H293" s="220">
        <v>9642169990</v>
      </c>
      <c r="I293" s="220"/>
      <c r="J293" s="219" t="s">
        <v>2795</v>
      </c>
      <c r="K293" s="166"/>
    </row>
    <row r="294" spans="1:11" ht="14.4">
      <c r="A294" s="216">
        <v>293</v>
      </c>
      <c r="B294" s="217" t="s">
        <v>9824</v>
      </c>
      <c r="C294" s="217"/>
      <c r="D294" s="218" t="s">
        <v>9825</v>
      </c>
      <c r="E294" s="219" t="s">
        <v>6060</v>
      </c>
      <c r="F294" s="219" t="s">
        <v>9826</v>
      </c>
      <c r="G294" s="220">
        <v>7981760680</v>
      </c>
      <c r="H294" s="220">
        <v>8106523234</v>
      </c>
      <c r="I294" s="220">
        <v>9440072276</v>
      </c>
      <c r="J294" s="219" t="s">
        <v>3958</v>
      </c>
      <c r="K294" s="166"/>
    </row>
    <row r="295" spans="1:11" ht="14.4">
      <c r="A295" s="216">
        <v>294</v>
      </c>
      <c r="B295" s="217" t="s">
        <v>9827</v>
      </c>
      <c r="C295" s="217"/>
      <c r="D295" s="218" t="s">
        <v>9828</v>
      </c>
      <c r="E295" s="219" t="s">
        <v>6060</v>
      </c>
      <c r="F295" s="219" t="s">
        <v>9829</v>
      </c>
      <c r="G295" s="220">
        <v>8309620900</v>
      </c>
      <c r="H295" s="220">
        <v>9705347538</v>
      </c>
      <c r="I295" s="220">
        <v>9848855082</v>
      </c>
      <c r="J295" s="219" t="s">
        <v>4217</v>
      </c>
      <c r="K295" s="166"/>
    </row>
    <row r="296" spans="1:11" ht="14.4">
      <c r="A296" s="216">
        <v>295</v>
      </c>
      <c r="B296" s="221" t="s">
        <v>9830</v>
      </c>
      <c r="C296" s="221" t="s">
        <v>6071</v>
      </c>
      <c r="D296" s="222" t="s">
        <v>9831</v>
      </c>
      <c r="E296" s="219" t="s">
        <v>6060</v>
      </c>
      <c r="F296" s="219" t="s">
        <v>9832</v>
      </c>
      <c r="G296" s="220">
        <v>9866741104</v>
      </c>
      <c r="H296" s="220">
        <v>9866570471</v>
      </c>
      <c r="I296" s="220">
        <v>9618418093</v>
      </c>
      <c r="J296" s="219" t="s">
        <v>4217</v>
      </c>
      <c r="K296" s="166"/>
    </row>
    <row r="297" spans="1:11" ht="14.4">
      <c r="A297" s="216">
        <v>296</v>
      </c>
      <c r="B297" s="217" t="s">
        <v>9833</v>
      </c>
      <c r="C297" s="217" t="s">
        <v>6057</v>
      </c>
      <c r="D297" s="218" t="s">
        <v>9834</v>
      </c>
      <c r="E297" s="219" t="s">
        <v>6060</v>
      </c>
      <c r="F297" s="219" t="s">
        <v>9835</v>
      </c>
      <c r="G297" s="220">
        <v>9948437976</v>
      </c>
      <c r="H297" s="220" t="s">
        <v>4479</v>
      </c>
      <c r="I297" s="233">
        <v>8710000000</v>
      </c>
      <c r="J297" s="226" t="s">
        <v>2802</v>
      </c>
      <c r="K297" s="166"/>
    </row>
    <row r="298" spans="1:11" ht="14.4">
      <c r="A298" s="216">
        <v>297</v>
      </c>
      <c r="B298" s="217" t="s">
        <v>9836</v>
      </c>
      <c r="C298" s="217"/>
      <c r="D298" s="218" t="s">
        <v>9837</v>
      </c>
      <c r="E298" s="219" t="s">
        <v>6060</v>
      </c>
      <c r="F298" s="219" t="s">
        <v>9838</v>
      </c>
      <c r="G298" s="220">
        <v>9014509228</v>
      </c>
      <c r="H298" s="220" t="s">
        <v>4479</v>
      </c>
      <c r="I298" s="227">
        <v>9912650343</v>
      </c>
      <c r="J298" s="219" t="s">
        <v>9839</v>
      </c>
      <c r="K298" s="166"/>
    </row>
    <row r="299" spans="1:11" ht="14.4">
      <c r="A299" s="216">
        <v>298</v>
      </c>
      <c r="B299" s="217" t="s">
        <v>9840</v>
      </c>
      <c r="C299" s="217"/>
      <c r="D299" s="218" t="s">
        <v>9841</v>
      </c>
      <c r="E299" s="219" t="s">
        <v>6060</v>
      </c>
      <c r="F299" s="219" t="s">
        <v>9842</v>
      </c>
      <c r="G299" s="220">
        <v>8179233879</v>
      </c>
      <c r="H299" s="220">
        <v>8501822042</v>
      </c>
      <c r="I299" s="220">
        <v>8106523777</v>
      </c>
      <c r="J299" s="219" t="s">
        <v>4479</v>
      </c>
      <c r="K299" s="166"/>
    </row>
    <row r="300" spans="1:11" ht="14.4">
      <c r="A300" s="216">
        <v>299</v>
      </c>
      <c r="B300" s="217" t="s">
        <v>9843</v>
      </c>
      <c r="C300" s="217" t="s">
        <v>6057</v>
      </c>
      <c r="D300" s="218" t="s">
        <v>9844</v>
      </c>
      <c r="E300" s="219" t="s">
        <v>6060</v>
      </c>
      <c r="F300" s="219" t="s">
        <v>9845</v>
      </c>
      <c r="G300" s="220">
        <v>7660849864</v>
      </c>
      <c r="H300" s="220">
        <v>9493290528</v>
      </c>
      <c r="I300" s="220">
        <v>9866789864</v>
      </c>
      <c r="J300" s="219" t="s">
        <v>9846</v>
      </c>
      <c r="K300" s="166"/>
    </row>
    <row r="301" spans="1:11" ht="14.4">
      <c r="A301" s="216">
        <v>300</v>
      </c>
      <c r="B301" s="221" t="s">
        <v>9847</v>
      </c>
      <c r="C301" s="221" t="s">
        <v>6102</v>
      </c>
      <c r="D301" s="222" t="s">
        <v>9848</v>
      </c>
      <c r="E301" s="219" t="s">
        <v>6060</v>
      </c>
      <c r="F301" s="219" t="s">
        <v>9849</v>
      </c>
      <c r="G301" s="220">
        <v>8309877309</v>
      </c>
      <c r="H301" s="220"/>
      <c r="I301" s="220">
        <v>9885351942</v>
      </c>
      <c r="J301" s="219" t="s">
        <v>2795</v>
      </c>
      <c r="K301" s="166"/>
    </row>
    <row r="302" spans="1:11" ht="14.4">
      <c r="A302" s="216">
        <v>301</v>
      </c>
      <c r="B302" s="221" t="s">
        <v>9850</v>
      </c>
      <c r="C302" s="221"/>
      <c r="D302" s="222" t="s">
        <v>9851</v>
      </c>
      <c r="E302" s="219" t="s">
        <v>6060</v>
      </c>
      <c r="F302" s="219" t="s">
        <v>9852</v>
      </c>
      <c r="G302" s="220">
        <v>8712121594</v>
      </c>
      <c r="H302" s="220">
        <v>8328310391</v>
      </c>
      <c r="I302" s="220">
        <v>9393921594</v>
      </c>
      <c r="J302" s="219" t="s">
        <v>4217</v>
      </c>
      <c r="K302" s="166"/>
    </row>
    <row r="303" spans="1:11" ht="14.4">
      <c r="A303" s="216">
        <v>302</v>
      </c>
      <c r="B303" s="217" t="s">
        <v>9853</v>
      </c>
      <c r="C303" s="217"/>
      <c r="D303" s="218" t="s">
        <v>9854</v>
      </c>
      <c r="E303" s="219" t="s">
        <v>6060</v>
      </c>
      <c r="F303" s="219" t="s">
        <v>9855</v>
      </c>
      <c r="G303" s="220">
        <v>8096701790</v>
      </c>
      <c r="H303" s="220">
        <v>8639733161</v>
      </c>
      <c r="I303" s="220">
        <v>9849142519</v>
      </c>
      <c r="J303" s="223" t="s">
        <v>4479</v>
      </c>
      <c r="K303" s="166"/>
    </row>
    <row r="304" spans="1:11" ht="14.4">
      <c r="A304" s="216">
        <v>303</v>
      </c>
      <c r="B304" s="217" t="s">
        <v>9856</v>
      </c>
      <c r="C304" s="217"/>
      <c r="D304" s="218" t="s">
        <v>9857</v>
      </c>
      <c r="E304" s="219" t="s">
        <v>6060</v>
      </c>
      <c r="F304" s="219" t="s">
        <v>9858</v>
      </c>
      <c r="G304" s="220">
        <v>9493851807</v>
      </c>
      <c r="H304" s="220">
        <v>9381448461</v>
      </c>
      <c r="I304" s="220">
        <v>9346242626</v>
      </c>
      <c r="J304" s="223" t="s">
        <v>4479</v>
      </c>
      <c r="K304" s="166"/>
    </row>
    <row r="305" spans="1:11" ht="14.4">
      <c r="A305" s="216">
        <v>304</v>
      </c>
      <c r="B305" s="217" t="s">
        <v>9859</v>
      </c>
      <c r="C305" s="217"/>
      <c r="D305" s="218" t="s">
        <v>9860</v>
      </c>
      <c r="E305" s="219" t="s">
        <v>6060</v>
      </c>
      <c r="F305" s="219" t="s">
        <v>9861</v>
      </c>
      <c r="G305" s="220">
        <v>9885292586</v>
      </c>
      <c r="H305" s="220">
        <v>8247301887</v>
      </c>
      <c r="I305" s="220">
        <v>9885455750</v>
      </c>
      <c r="J305" s="219" t="s">
        <v>4479</v>
      </c>
      <c r="K305" s="166"/>
    </row>
    <row r="306" spans="1:11" ht="14.4">
      <c r="A306" s="216">
        <v>305</v>
      </c>
      <c r="B306" s="217" t="s">
        <v>9862</v>
      </c>
      <c r="C306" s="217"/>
      <c r="D306" s="218" t="s">
        <v>9863</v>
      </c>
      <c r="E306" s="219" t="s">
        <v>6060</v>
      </c>
      <c r="F306" s="219" t="s">
        <v>9864</v>
      </c>
      <c r="G306" s="220">
        <v>6304265763</v>
      </c>
      <c r="H306" s="220"/>
      <c r="I306" s="220">
        <v>9618171810</v>
      </c>
      <c r="J306" s="219" t="s">
        <v>9740</v>
      </c>
      <c r="K306" s="166"/>
    </row>
    <row r="307" spans="1:11" ht="14.4">
      <c r="A307" s="216">
        <v>306</v>
      </c>
      <c r="B307" s="217" t="s">
        <v>9865</v>
      </c>
      <c r="C307" s="217"/>
      <c r="D307" s="218" t="s">
        <v>9866</v>
      </c>
      <c r="E307" s="219" t="s">
        <v>6060</v>
      </c>
      <c r="F307" s="219" t="s">
        <v>9867</v>
      </c>
      <c r="G307" s="220">
        <v>7036084757</v>
      </c>
      <c r="H307" s="220">
        <v>7013501055</v>
      </c>
      <c r="I307" s="220">
        <v>9866855864</v>
      </c>
      <c r="J307" s="223" t="s">
        <v>4479</v>
      </c>
      <c r="K307" s="166"/>
    </row>
    <row r="308" spans="1:11" ht="14.4">
      <c r="A308" s="216">
        <v>307</v>
      </c>
      <c r="B308" s="217" t="s">
        <v>9868</v>
      </c>
      <c r="C308" s="217"/>
      <c r="D308" s="218" t="s">
        <v>9869</v>
      </c>
      <c r="E308" s="219" t="s">
        <v>6060</v>
      </c>
      <c r="F308" s="219" t="s">
        <v>9870</v>
      </c>
      <c r="G308" s="220">
        <v>8309844877</v>
      </c>
      <c r="H308" s="220">
        <v>9493489796</v>
      </c>
      <c r="I308" s="220">
        <v>9177723688</v>
      </c>
      <c r="J308" s="219" t="s">
        <v>7332</v>
      </c>
      <c r="K308" s="166"/>
    </row>
    <row r="309" spans="1:11" ht="14.4">
      <c r="A309" s="216">
        <v>308</v>
      </c>
      <c r="B309" s="217" t="s">
        <v>9871</v>
      </c>
      <c r="C309" s="217"/>
      <c r="D309" s="218" t="s">
        <v>9872</v>
      </c>
      <c r="E309" s="219" t="s">
        <v>6060</v>
      </c>
      <c r="F309" s="219" t="s">
        <v>9873</v>
      </c>
      <c r="G309" s="220">
        <v>8328523912</v>
      </c>
      <c r="H309" s="220">
        <v>8466969661</v>
      </c>
      <c r="I309" s="220">
        <v>7036081943</v>
      </c>
      <c r="J309" s="219" t="s">
        <v>9874</v>
      </c>
      <c r="K309" s="166"/>
    </row>
    <row r="310" spans="1:11" ht="14.4">
      <c r="A310" s="216">
        <v>309</v>
      </c>
      <c r="B310" s="221" t="s">
        <v>9875</v>
      </c>
      <c r="C310" s="221"/>
      <c r="D310" s="222" t="s">
        <v>9876</v>
      </c>
      <c r="E310" s="219" t="s">
        <v>8346</v>
      </c>
      <c r="F310" s="219" t="s">
        <v>9877</v>
      </c>
      <c r="G310" s="220">
        <v>9618770797</v>
      </c>
      <c r="H310" s="220">
        <v>6303939751</v>
      </c>
      <c r="I310" s="220">
        <v>9866994791</v>
      </c>
      <c r="J310" s="219" t="s">
        <v>8974</v>
      </c>
      <c r="K310" s="166"/>
    </row>
    <row r="311" spans="1:11" ht="14.4">
      <c r="A311" s="216">
        <v>310</v>
      </c>
      <c r="B311" s="217" t="s">
        <v>9878</v>
      </c>
      <c r="C311" s="217"/>
      <c r="D311" s="218" t="s">
        <v>9879</v>
      </c>
      <c r="E311" s="219" t="s">
        <v>8346</v>
      </c>
      <c r="F311" s="219" t="s">
        <v>9880</v>
      </c>
      <c r="G311" s="220">
        <v>9000992264</v>
      </c>
      <c r="H311" s="220">
        <v>9676276264</v>
      </c>
      <c r="I311" s="220">
        <v>9866022264</v>
      </c>
      <c r="J311" s="219" t="s">
        <v>2795</v>
      </c>
      <c r="K311" s="166"/>
    </row>
    <row r="312" spans="1:11" ht="14.4">
      <c r="A312" s="216">
        <v>311</v>
      </c>
      <c r="B312" s="221" t="s">
        <v>9881</v>
      </c>
      <c r="C312" s="221" t="s">
        <v>6071</v>
      </c>
      <c r="D312" s="222" t="s">
        <v>9882</v>
      </c>
      <c r="E312" s="219" t="s">
        <v>8346</v>
      </c>
      <c r="F312" s="219" t="s">
        <v>9883</v>
      </c>
      <c r="G312" s="220">
        <v>9948647331</v>
      </c>
      <c r="H312" s="220">
        <v>9390878453</v>
      </c>
      <c r="I312" s="220">
        <v>9985036919</v>
      </c>
      <c r="J312" s="219" t="s">
        <v>9884</v>
      </c>
      <c r="K312" s="166"/>
    </row>
    <row r="313" spans="1:11" ht="14.4">
      <c r="A313" s="216">
        <v>312</v>
      </c>
      <c r="B313" s="217" t="s">
        <v>9885</v>
      </c>
      <c r="C313" s="217" t="s">
        <v>6057</v>
      </c>
      <c r="D313" s="218" t="s">
        <v>9886</v>
      </c>
      <c r="E313" s="219" t="s">
        <v>8346</v>
      </c>
      <c r="F313" s="219" t="s">
        <v>9887</v>
      </c>
      <c r="G313" s="220">
        <v>9959833187</v>
      </c>
      <c r="H313" s="220">
        <v>8466030852</v>
      </c>
      <c r="I313" s="220">
        <v>9553538948</v>
      </c>
      <c r="J313" s="219" t="s">
        <v>8956</v>
      </c>
      <c r="K313" s="166"/>
    </row>
    <row r="314" spans="1:11" ht="14.4">
      <c r="A314" s="216">
        <v>313</v>
      </c>
      <c r="B314" s="217" t="s">
        <v>9888</v>
      </c>
      <c r="C314" s="217"/>
      <c r="D314" s="218" t="s">
        <v>9889</v>
      </c>
      <c r="E314" s="219" t="s">
        <v>8346</v>
      </c>
      <c r="F314" s="219" t="s">
        <v>9890</v>
      </c>
      <c r="G314" s="220">
        <v>7981811924</v>
      </c>
      <c r="H314" s="220" t="s">
        <v>4479</v>
      </c>
      <c r="I314" s="220">
        <v>9989084598</v>
      </c>
      <c r="J314" s="223" t="s">
        <v>4479</v>
      </c>
      <c r="K314" s="166"/>
    </row>
    <row r="315" spans="1:11" ht="14.4">
      <c r="A315" s="216">
        <v>314</v>
      </c>
      <c r="B315" s="217" t="s">
        <v>9891</v>
      </c>
      <c r="C315" s="217" t="s">
        <v>6057</v>
      </c>
      <c r="D315" s="218" t="s">
        <v>9892</v>
      </c>
      <c r="E315" s="234" t="s">
        <v>8346</v>
      </c>
      <c r="F315" s="219" t="s">
        <v>9893</v>
      </c>
      <c r="G315" s="220">
        <v>9492296789</v>
      </c>
      <c r="H315" s="220">
        <v>9490545339</v>
      </c>
      <c r="I315" s="220">
        <v>9848679497</v>
      </c>
      <c r="J315" s="219" t="s">
        <v>9894</v>
      </c>
      <c r="K315" s="166"/>
    </row>
    <row r="316" spans="1:11" ht="14.4">
      <c r="A316" s="216">
        <v>315</v>
      </c>
      <c r="B316" s="217" t="s">
        <v>9895</v>
      </c>
      <c r="C316" s="217" t="s">
        <v>6057</v>
      </c>
      <c r="D316" s="218" t="s">
        <v>9896</v>
      </c>
      <c r="E316" s="219" t="s">
        <v>8346</v>
      </c>
      <c r="F316" s="219" t="s">
        <v>9897</v>
      </c>
      <c r="G316" s="220">
        <v>7993738357</v>
      </c>
      <c r="H316" s="220">
        <v>9293406788</v>
      </c>
      <c r="I316" s="220">
        <v>9966213392</v>
      </c>
      <c r="J316" s="219" t="s">
        <v>9898</v>
      </c>
      <c r="K316" s="166"/>
    </row>
    <row r="317" spans="1:11" ht="14.4">
      <c r="A317" s="216">
        <v>316</v>
      </c>
      <c r="B317" s="217" t="s">
        <v>9899</v>
      </c>
      <c r="C317" s="217" t="s">
        <v>6057</v>
      </c>
      <c r="D317" s="218" t="s">
        <v>9900</v>
      </c>
      <c r="E317" s="219" t="s">
        <v>8346</v>
      </c>
      <c r="F317" s="219" t="s">
        <v>9901</v>
      </c>
      <c r="G317" s="220">
        <v>9966436528</v>
      </c>
      <c r="H317" s="220">
        <v>7799006224</v>
      </c>
      <c r="I317" s="220">
        <v>9912015221</v>
      </c>
      <c r="J317" s="219" t="s">
        <v>9902</v>
      </c>
      <c r="K317" s="166"/>
    </row>
    <row r="318" spans="1:11" ht="14.4">
      <c r="A318" s="216">
        <v>317</v>
      </c>
      <c r="B318" s="217" t="s">
        <v>9903</v>
      </c>
      <c r="C318" s="217" t="s">
        <v>6071</v>
      </c>
      <c r="D318" s="218" t="s">
        <v>9904</v>
      </c>
      <c r="E318" s="219" t="s">
        <v>8346</v>
      </c>
      <c r="F318" s="219" t="s">
        <v>9905</v>
      </c>
      <c r="G318" s="220">
        <v>8686013183</v>
      </c>
      <c r="H318" s="220">
        <v>8686013183</v>
      </c>
      <c r="I318" s="220">
        <v>9963018656</v>
      </c>
      <c r="J318" s="219" t="s">
        <v>7332</v>
      </c>
      <c r="K318" s="166"/>
    </row>
    <row r="319" spans="1:11" ht="14.4">
      <c r="A319" s="216">
        <v>318</v>
      </c>
      <c r="B319" s="217" t="s">
        <v>9906</v>
      </c>
      <c r="C319" s="217" t="s">
        <v>6057</v>
      </c>
      <c r="D319" s="218" t="s">
        <v>9907</v>
      </c>
      <c r="E319" s="219" t="s">
        <v>8346</v>
      </c>
      <c r="F319" s="219" t="s">
        <v>9908</v>
      </c>
      <c r="G319" s="220">
        <v>8978293516</v>
      </c>
      <c r="H319" s="220">
        <v>9703004033</v>
      </c>
      <c r="I319" s="220">
        <v>9440652553</v>
      </c>
      <c r="J319" s="219" t="s">
        <v>8956</v>
      </c>
      <c r="K319" s="166"/>
    </row>
    <row r="320" spans="1:11" ht="14.4">
      <c r="A320" s="216">
        <v>319</v>
      </c>
      <c r="B320" s="217" t="s">
        <v>9909</v>
      </c>
      <c r="C320" s="217" t="s">
        <v>6057</v>
      </c>
      <c r="D320" s="218" t="s">
        <v>9910</v>
      </c>
      <c r="E320" s="219" t="s">
        <v>8346</v>
      </c>
      <c r="F320" s="219" t="s">
        <v>9911</v>
      </c>
      <c r="G320" s="220">
        <v>9705174938</v>
      </c>
      <c r="H320" s="220">
        <v>9989871016</v>
      </c>
      <c r="I320" s="220">
        <v>9949902805</v>
      </c>
      <c r="J320" s="219" t="s">
        <v>8956</v>
      </c>
      <c r="K320" s="166"/>
    </row>
    <row r="321" spans="1:11" ht="14.4">
      <c r="A321" s="216">
        <v>320</v>
      </c>
      <c r="B321" s="217" t="s">
        <v>9912</v>
      </c>
      <c r="C321" s="217"/>
      <c r="D321" s="218" t="s">
        <v>9913</v>
      </c>
      <c r="E321" s="219" t="s">
        <v>8346</v>
      </c>
      <c r="F321" s="219" t="s">
        <v>9914</v>
      </c>
      <c r="G321" s="220">
        <v>8886822769</v>
      </c>
      <c r="H321" s="220"/>
      <c r="I321" s="220">
        <v>8790694821</v>
      </c>
      <c r="J321" s="219" t="s">
        <v>9590</v>
      </c>
      <c r="K321" s="166"/>
    </row>
    <row r="322" spans="1:11" ht="14.4">
      <c r="A322" s="216">
        <v>321</v>
      </c>
      <c r="B322" s="217" t="s">
        <v>9915</v>
      </c>
      <c r="C322" s="217" t="s">
        <v>7507</v>
      </c>
      <c r="D322" s="218" t="s">
        <v>9916</v>
      </c>
      <c r="E322" s="219" t="s">
        <v>8346</v>
      </c>
      <c r="F322" s="219" t="s">
        <v>9917</v>
      </c>
      <c r="G322" s="220">
        <v>6281854653</v>
      </c>
      <c r="H322" s="220"/>
      <c r="I322" s="220">
        <v>9989000567</v>
      </c>
      <c r="J322" s="219" t="s">
        <v>9086</v>
      </c>
      <c r="K322" s="166"/>
    </row>
    <row r="323" spans="1:11" ht="14.4">
      <c r="A323" s="216">
        <v>322</v>
      </c>
      <c r="B323" s="217" t="s">
        <v>9918</v>
      </c>
      <c r="C323" s="217"/>
      <c r="D323" s="218" t="s">
        <v>9919</v>
      </c>
      <c r="E323" s="219" t="s">
        <v>8346</v>
      </c>
      <c r="F323" s="219" t="s">
        <v>9920</v>
      </c>
      <c r="G323" s="220">
        <v>6281210107</v>
      </c>
      <c r="H323" s="220"/>
      <c r="I323" s="220">
        <v>9948084005</v>
      </c>
      <c r="J323" s="219" t="s">
        <v>8956</v>
      </c>
      <c r="K323" s="166"/>
    </row>
    <row r="324" spans="1:11" ht="14.4">
      <c r="A324" s="216">
        <v>323</v>
      </c>
      <c r="B324" s="217" t="s">
        <v>9921</v>
      </c>
      <c r="C324" s="217"/>
      <c r="D324" s="218" t="s">
        <v>9922</v>
      </c>
      <c r="E324" s="219" t="s">
        <v>8346</v>
      </c>
      <c r="F324" s="219" t="s">
        <v>9923</v>
      </c>
      <c r="G324" s="220">
        <v>9121616420</v>
      </c>
      <c r="H324" s="220"/>
      <c r="I324" s="220">
        <v>9849083335</v>
      </c>
      <c r="J324" s="223" t="s">
        <v>4479</v>
      </c>
      <c r="K324" s="166"/>
    </row>
    <row r="325" spans="1:11" ht="14.4">
      <c r="A325" s="216">
        <v>324</v>
      </c>
      <c r="B325" s="217" t="s">
        <v>9924</v>
      </c>
      <c r="C325" s="217"/>
      <c r="D325" s="218" t="s">
        <v>9925</v>
      </c>
      <c r="E325" s="219" t="s">
        <v>8346</v>
      </c>
      <c r="F325" s="219" t="s">
        <v>9926</v>
      </c>
      <c r="G325" s="220">
        <v>6300276189</v>
      </c>
      <c r="H325" s="220">
        <v>9393998953</v>
      </c>
      <c r="I325" s="220">
        <v>9395553763</v>
      </c>
      <c r="J325" s="219" t="s">
        <v>9927</v>
      </c>
      <c r="K325" s="166"/>
    </row>
    <row r="326" spans="1:11" ht="14.4">
      <c r="A326" s="216">
        <v>325</v>
      </c>
      <c r="B326" s="217" t="s">
        <v>9928</v>
      </c>
      <c r="C326" s="217"/>
      <c r="D326" s="218" t="s">
        <v>9929</v>
      </c>
      <c r="E326" s="219" t="s">
        <v>5601</v>
      </c>
      <c r="F326" s="219" t="s">
        <v>9930</v>
      </c>
      <c r="G326" s="220">
        <v>8247558663</v>
      </c>
      <c r="H326" s="220">
        <v>8247558663</v>
      </c>
      <c r="I326" s="220">
        <v>7997685666</v>
      </c>
      <c r="J326" s="223" t="s">
        <v>4479</v>
      </c>
      <c r="K326" s="166"/>
    </row>
    <row r="327" spans="1:11" ht="14.4">
      <c r="A327" s="216">
        <v>326</v>
      </c>
      <c r="B327" s="217" t="s">
        <v>9931</v>
      </c>
      <c r="C327" s="217"/>
      <c r="D327" s="218" t="s">
        <v>9932</v>
      </c>
      <c r="E327" s="219" t="s">
        <v>8346</v>
      </c>
      <c r="F327" s="219" t="s">
        <v>9933</v>
      </c>
      <c r="G327" s="220">
        <v>7095105824</v>
      </c>
      <c r="H327" s="220">
        <v>7095105824</v>
      </c>
      <c r="I327" s="220">
        <v>9959575825</v>
      </c>
      <c r="J327" s="219" t="s">
        <v>8974</v>
      </c>
      <c r="K327" s="166"/>
    </row>
    <row r="328" spans="1:11" ht="14.4">
      <c r="A328" s="216">
        <v>327</v>
      </c>
      <c r="B328" s="217" t="s">
        <v>9934</v>
      </c>
      <c r="C328" s="217"/>
      <c r="D328" s="218" t="s">
        <v>9935</v>
      </c>
      <c r="E328" s="219" t="s">
        <v>8346</v>
      </c>
      <c r="F328" s="219" t="s">
        <v>9936</v>
      </c>
      <c r="G328" s="220">
        <v>8096392457</v>
      </c>
      <c r="H328" s="220">
        <v>9390204089</v>
      </c>
      <c r="I328" s="220">
        <v>9246757070</v>
      </c>
      <c r="J328" s="219" t="s">
        <v>9937</v>
      </c>
      <c r="K328" s="166"/>
    </row>
    <row r="329" spans="1:11" ht="14.4">
      <c r="A329" s="216">
        <v>328</v>
      </c>
      <c r="B329" s="221" t="s">
        <v>9938</v>
      </c>
      <c r="C329" s="221"/>
      <c r="D329" s="222" t="s">
        <v>9939</v>
      </c>
      <c r="E329" s="219" t="s">
        <v>8346</v>
      </c>
      <c r="F329" s="219" t="s">
        <v>9940</v>
      </c>
      <c r="G329" s="220">
        <v>9063609398</v>
      </c>
      <c r="H329" s="220">
        <v>9063609398</v>
      </c>
      <c r="I329" s="220">
        <v>9948075830</v>
      </c>
      <c r="J329" s="219" t="s">
        <v>9941</v>
      </c>
      <c r="K329" s="166"/>
    </row>
    <row r="330" spans="1:11" ht="14.4">
      <c r="A330" s="216">
        <v>329</v>
      </c>
      <c r="B330" s="217" t="s">
        <v>9942</v>
      </c>
      <c r="C330" s="217"/>
      <c r="D330" s="218" t="s">
        <v>9943</v>
      </c>
      <c r="E330" s="219" t="s">
        <v>8346</v>
      </c>
      <c r="F330" s="219" t="s">
        <v>9944</v>
      </c>
      <c r="G330" s="220">
        <v>8919986096</v>
      </c>
      <c r="H330" s="220"/>
      <c r="I330" s="220">
        <v>9908108002</v>
      </c>
      <c r="J330" s="219" t="s">
        <v>9945</v>
      </c>
      <c r="K330" s="166"/>
    </row>
    <row r="331" spans="1:11" ht="14.4">
      <c r="A331" s="216">
        <v>330</v>
      </c>
      <c r="B331" s="217" t="s">
        <v>9946</v>
      </c>
      <c r="C331" s="217"/>
      <c r="D331" s="218" t="s">
        <v>9947</v>
      </c>
      <c r="E331" s="219" t="s">
        <v>8346</v>
      </c>
      <c r="F331" s="219" t="s">
        <v>9948</v>
      </c>
      <c r="G331" s="220">
        <v>9705669192</v>
      </c>
      <c r="H331" s="220"/>
      <c r="I331" s="220">
        <v>9391208420</v>
      </c>
      <c r="J331" s="219" t="s">
        <v>9590</v>
      </c>
      <c r="K331" s="166"/>
    </row>
    <row r="332" spans="1:11" ht="14.4">
      <c r="A332" s="216">
        <v>331</v>
      </c>
      <c r="B332" s="217" t="s">
        <v>9949</v>
      </c>
      <c r="C332" s="217"/>
      <c r="D332" s="218" t="s">
        <v>9950</v>
      </c>
      <c r="E332" s="219" t="s">
        <v>8346</v>
      </c>
      <c r="F332" s="219" t="s">
        <v>9951</v>
      </c>
      <c r="G332" s="220">
        <v>8106226643</v>
      </c>
      <c r="H332" s="220">
        <v>9491727681</v>
      </c>
      <c r="I332" s="220">
        <v>9949507379</v>
      </c>
      <c r="J332" s="219" t="s">
        <v>9952</v>
      </c>
      <c r="K332" s="166"/>
    </row>
    <row r="333" spans="1:11" ht="14.4">
      <c r="A333" s="216">
        <v>332</v>
      </c>
      <c r="B333" s="217" t="s">
        <v>9953</v>
      </c>
      <c r="C333" s="217"/>
      <c r="D333" s="218" t="s">
        <v>9954</v>
      </c>
      <c r="E333" s="219" t="s">
        <v>8346</v>
      </c>
      <c r="F333" s="219" t="s">
        <v>9955</v>
      </c>
      <c r="G333" s="220">
        <v>9640068825</v>
      </c>
      <c r="H333" s="220">
        <v>7989204258</v>
      </c>
      <c r="I333" s="220">
        <v>7893004258</v>
      </c>
      <c r="J333" s="219" t="s">
        <v>9952</v>
      </c>
      <c r="K333" s="166"/>
    </row>
    <row r="334" spans="1:11" ht="14.4">
      <c r="A334" s="216">
        <v>333</v>
      </c>
      <c r="B334" s="217" t="s">
        <v>9956</v>
      </c>
      <c r="C334" s="217"/>
      <c r="D334" s="218" t="s">
        <v>9957</v>
      </c>
      <c r="E334" s="219" t="s">
        <v>8346</v>
      </c>
      <c r="F334" s="219" t="s">
        <v>9958</v>
      </c>
      <c r="G334" s="220">
        <v>8187082901</v>
      </c>
      <c r="H334" s="220">
        <v>7893604439</v>
      </c>
      <c r="I334" s="220">
        <v>9493980121</v>
      </c>
      <c r="J334" s="219" t="s">
        <v>2795</v>
      </c>
      <c r="K334" s="166"/>
    </row>
    <row r="335" spans="1:11" ht="14.4">
      <c r="A335" s="216">
        <v>334</v>
      </c>
      <c r="B335" s="217" t="s">
        <v>9959</v>
      </c>
      <c r="C335" s="217"/>
      <c r="D335" s="218" t="s">
        <v>9960</v>
      </c>
      <c r="E335" s="219" t="s">
        <v>8346</v>
      </c>
      <c r="F335" s="219" t="s">
        <v>9961</v>
      </c>
      <c r="G335" s="220">
        <v>8688359999</v>
      </c>
      <c r="H335" s="220"/>
      <c r="I335" s="220">
        <v>9346999979</v>
      </c>
      <c r="J335" s="219" t="s">
        <v>2795</v>
      </c>
      <c r="K335" s="166"/>
    </row>
    <row r="336" spans="1:11" ht="14.4">
      <c r="A336" s="216">
        <v>335</v>
      </c>
      <c r="B336" s="217" t="s">
        <v>9962</v>
      </c>
      <c r="C336" s="217"/>
      <c r="D336" s="218" t="s">
        <v>9963</v>
      </c>
      <c r="E336" s="219" t="s">
        <v>8346</v>
      </c>
      <c r="F336" s="219" t="s">
        <v>9964</v>
      </c>
      <c r="G336" s="220">
        <v>7674088895</v>
      </c>
      <c r="H336" s="220">
        <v>9100263878</v>
      </c>
      <c r="I336" s="220">
        <v>9948150079</v>
      </c>
      <c r="J336" s="219" t="s">
        <v>9086</v>
      </c>
      <c r="K336" s="166"/>
    </row>
    <row r="337" spans="1:11" ht="14.4">
      <c r="A337" s="216">
        <v>336</v>
      </c>
      <c r="B337" s="217" t="s">
        <v>9965</v>
      </c>
      <c r="C337" s="217" t="s">
        <v>6057</v>
      </c>
      <c r="D337" s="218" t="s">
        <v>9966</v>
      </c>
      <c r="E337" s="219" t="s">
        <v>8346</v>
      </c>
      <c r="F337" s="219" t="s">
        <v>9967</v>
      </c>
      <c r="G337" s="220">
        <v>8099989956</v>
      </c>
      <c r="H337" s="220">
        <v>6303987876</v>
      </c>
      <c r="I337" s="220">
        <v>9705429954</v>
      </c>
      <c r="J337" s="219" t="s">
        <v>9330</v>
      </c>
      <c r="K337" s="166"/>
    </row>
    <row r="338" spans="1:11" ht="14.4">
      <c r="A338" s="216">
        <v>337</v>
      </c>
      <c r="B338" s="217" t="s">
        <v>9968</v>
      </c>
      <c r="C338" s="217"/>
      <c r="D338" s="218" t="s">
        <v>9969</v>
      </c>
      <c r="E338" s="219" t="s">
        <v>8346</v>
      </c>
      <c r="F338" s="219" t="s">
        <v>9970</v>
      </c>
      <c r="G338" s="220">
        <v>8187060267</v>
      </c>
      <c r="H338" s="220">
        <v>9849620801</v>
      </c>
      <c r="I338" s="220">
        <v>6309948931</v>
      </c>
      <c r="J338" s="223" t="s">
        <v>4479</v>
      </c>
      <c r="K338" s="166"/>
    </row>
    <row r="339" spans="1:11" ht="14.4">
      <c r="A339" s="216">
        <v>338</v>
      </c>
      <c r="B339" s="217" t="s">
        <v>9971</v>
      </c>
      <c r="C339" s="217"/>
      <c r="D339" s="218" t="s">
        <v>9972</v>
      </c>
      <c r="E339" s="219" t="s">
        <v>8346</v>
      </c>
      <c r="F339" s="219" t="s">
        <v>9973</v>
      </c>
      <c r="G339" s="220">
        <v>9948725349</v>
      </c>
      <c r="H339" s="220">
        <v>6300924619</v>
      </c>
      <c r="I339" s="220">
        <v>9848587349</v>
      </c>
      <c r="J339" s="219" t="s">
        <v>4217</v>
      </c>
      <c r="K339" s="166"/>
    </row>
    <row r="340" spans="1:11" ht="14.4">
      <c r="A340" s="216">
        <v>339</v>
      </c>
      <c r="B340" s="217" t="s">
        <v>9974</v>
      </c>
      <c r="C340" s="217"/>
      <c r="D340" s="218" t="s">
        <v>9975</v>
      </c>
      <c r="E340" s="219" t="s">
        <v>8346</v>
      </c>
      <c r="F340" s="219" t="s">
        <v>9976</v>
      </c>
      <c r="G340" s="220">
        <v>7702397823</v>
      </c>
      <c r="H340" s="220">
        <v>9704661435</v>
      </c>
      <c r="I340" s="220">
        <v>9849397823</v>
      </c>
      <c r="J340" s="223" t="s">
        <v>4479</v>
      </c>
      <c r="K340" s="166"/>
    </row>
    <row r="341" spans="1:11" ht="14.4">
      <c r="A341" s="216">
        <v>340</v>
      </c>
      <c r="B341" s="217" t="s">
        <v>9977</v>
      </c>
      <c r="C341" s="217"/>
      <c r="D341" s="218" t="s">
        <v>9978</v>
      </c>
      <c r="E341" s="219" t="s">
        <v>8346</v>
      </c>
      <c r="F341" s="219" t="s">
        <v>9979</v>
      </c>
      <c r="G341" s="220">
        <v>9381948636</v>
      </c>
      <c r="H341" s="220" t="s">
        <v>549</v>
      </c>
      <c r="I341" s="220">
        <v>9866876457</v>
      </c>
      <c r="J341" s="219" t="s">
        <v>4553</v>
      </c>
      <c r="K341" s="166"/>
    </row>
    <row r="342" spans="1:11" ht="14.4">
      <c r="A342" s="216">
        <v>341</v>
      </c>
      <c r="B342" s="221" t="s">
        <v>9980</v>
      </c>
      <c r="C342" s="221"/>
      <c r="D342" s="222" t="s">
        <v>9981</v>
      </c>
      <c r="E342" s="219" t="s">
        <v>8346</v>
      </c>
      <c r="F342" s="219" t="s">
        <v>9982</v>
      </c>
      <c r="G342" s="220">
        <v>9491909685</v>
      </c>
      <c r="H342" s="220">
        <v>8639315346</v>
      </c>
      <c r="I342" s="220">
        <v>9491583687</v>
      </c>
      <c r="J342" s="223" t="s">
        <v>4479</v>
      </c>
      <c r="K342" s="166"/>
    </row>
    <row r="343" spans="1:11" ht="14.4">
      <c r="A343" s="216">
        <v>342</v>
      </c>
      <c r="B343" s="217" t="s">
        <v>9983</v>
      </c>
      <c r="C343" s="217"/>
      <c r="D343" s="218" t="s">
        <v>9984</v>
      </c>
      <c r="E343" s="219" t="s">
        <v>8346</v>
      </c>
      <c r="F343" s="219" t="s">
        <v>9985</v>
      </c>
      <c r="G343" s="220">
        <v>9542428981</v>
      </c>
      <c r="H343" s="220">
        <v>7013831341</v>
      </c>
      <c r="I343" s="220">
        <v>9550355997</v>
      </c>
      <c r="J343" s="219" t="s">
        <v>9529</v>
      </c>
      <c r="K343" s="166"/>
    </row>
    <row r="344" spans="1:11" ht="14.4">
      <c r="A344" s="216">
        <v>343</v>
      </c>
      <c r="B344" s="221" t="s">
        <v>9986</v>
      </c>
      <c r="C344" s="221" t="s">
        <v>6071</v>
      </c>
      <c r="D344" s="222" t="s">
        <v>9987</v>
      </c>
      <c r="E344" s="219" t="s">
        <v>8346</v>
      </c>
      <c r="F344" s="219" t="s">
        <v>9988</v>
      </c>
      <c r="G344" s="220">
        <v>9951345234</v>
      </c>
      <c r="H344" s="220">
        <v>7013218156</v>
      </c>
      <c r="I344" s="220">
        <v>9848008876</v>
      </c>
      <c r="J344" s="219" t="s">
        <v>9989</v>
      </c>
      <c r="K344" s="166"/>
    </row>
    <row r="345" spans="1:11" ht="14.4">
      <c r="A345" s="216">
        <v>344</v>
      </c>
      <c r="B345" s="217" t="s">
        <v>9990</v>
      </c>
      <c r="C345" s="217"/>
      <c r="D345" s="218" t="s">
        <v>9991</v>
      </c>
      <c r="E345" s="219" t="s">
        <v>8346</v>
      </c>
      <c r="F345" s="219" t="s">
        <v>9992</v>
      </c>
      <c r="G345" s="220">
        <v>8500040869</v>
      </c>
      <c r="H345" s="220">
        <v>9100591302</v>
      </c>
      <c r="I345" s="220">
        <v>6304564353</v>
      </c>
      <c r="J345" s="219" t="s">
        <v>9529</v>
      </c>
      <c r="K345" s="166"/>
    </row>
    <row r="346" spans="1:11" ht="14.4">
      <c r="A346" s="216">
        <v>345</v>
      </c>
      <c r="B346" s="217" t="s">
        <v>9993</v>
      </c>
      <c r="C346" s="217" t="s">
        <v>6057</v>
      </c>
      <c r="D346" s="218" t="s">
        <v>9994</v>
      </c>
      <c r="E346" s="219" t="s">
        <v>8346</v>
      </c>
      <c r="F346" s="219" t="s">
        <v>9995</v>
      </c>
      <c r="G346" s="220">
        <v>9381016368</v>
      </c>
      <c r="H346" s="220">
        <v>9491855695</v>
      </c>
      <c r="I346" s="220">
        <v>9491546663</v>
      </c>
      <c r="J346" s="219" t="s">
        <v>9330</v>
      </c>
      <c r="K346" s="166"/>
    </row>
    <row r="347" spans="1:11" ht="14.4">
      <c r="A347" s="216">
        <v>346</v>
      </c>
      <c r="B347" s="217" t="s">
        <v>9996</v>
      </c>
      <c r="C347" s="217"/>
      <c r="D347" s="218" t="s">
        <v>9997</v>
      </c>
      <c r="E347" s="219" t="s">
        <v>8346</v>
      </c>
      <c r="F347" s="219" t="s">
        <v>9998</v>
      </c>
      <c r="G347" s="220">
        <v>9502669866</v>
      </c>
      <c r="H347" s="220">
        <v>9502669866</v>
      </c>
      <c r="I347" s="220">
        <v>9848471591</v>
      </c>
      <c r="J347" s="219" t="s">
        <v>7332</v>
      </c>
      <c r="K347" s="166"/>
    </row>
    <row r="348" spans="1:11" ht="14.4">
      <c r="A348" s="216">
        <v>347</v>
      </c>
      <c r="B348" s="217" t="s">
        <v>9999</v>
      </c>
      <c r="C348" s="217"/>
      <c r="D348" s="218" t="s">
        <v>10000</v>
      </c>
      <c r="E348" s="219" t="s">
        <v>8346</v>
      </c>
      <c r="F348" s="219" t="s">
        <v>10001</v>
      </c>
      <c r="G348" s="220">
        <v>6300314739</v>
      </c>
      <c r="H348" s="220">
        <v>9014846765</v>
      </c>
      <c r="I348" s="220">
        <v>9441128049</v>
      </c>
      <c r="J348" s="219" t="s">
        <v>2795</v>
      </c>
      <c r="K348" s="166"/>
    </row>
    <row r="349" spans="1:11" ht="14.4">
      <c r="A349" s="216">
        <v>348</v>
      </c>
      <c r="B349" s="221" t="s">
        <v>10002</v>
      </c>
      <c r="C349" s="221"/>
      <c r="D349" s="222" t="s">
        <v>10003</v>
      </c>
      <c r="E349" s="219" t="s">
        <v>8346</v>
      </c>
      <c r="F349" s="219" t="s">
        <v>10004</v>
      </c>
      <c r="G349" s="220">
        <v>8247614980</v>
      </c>
      <c r="H349" s="220">
        <v>9618119536</v>
      </c>
      <c r="I349" s="220">
        <v>8790499093</v>
      </c>
      <c r="J349" s="219" t="s">
        <v>8974</v>
      </c>
      <c r="K349" s="166"/>
    </row>
    <row r="350" spans="1:11" ht="14.4">
      <c r="A350" s="216">
        <v>349</v>
      </c>
      <c r="B350" s="217" t="s">
        <v>10005</v>
      </c>
      <c r="C350" s="217" t="s">
        <v>6057</v>
      </c>
      <c r="D350" s="218" t="s">
        <v>10006</v>
      </c>
      <c r="E350" s="219" t="s">
        <v>8346</v>
      </c>
      <c r="F350" s="219" t="s">
        <v>10007</v>
      </c>
      <c r="G350" s="220">
        <v>9989410608</v>
      </c>
      <c r="H350" s="220">
        <v>7569091137</v>
      </c>
      <c r="I350" s="220">
        <v>9032246151</v>
      </c>
      <c r="J350" s="219" t="s">
        <v>9330</v>
      </c>
      <c r="K350" s="166"/>
    </row>
    <row r="351" spans="1:11" ht="14.4">
      <c r="A351" s="216">
        <v>350</v>
      </c>
      <c r="B351" s="217" t="s">
        <v>10008</v>
      </c>
      <c r="C351" s="217"/>
      <c r="D351" s="218" t="s">
        <v>10009</v>
      </c>
      <c r="E351" s="219" t="s">
        <v>8346</v>
      </c>
      <c r="F351" s="219" t="s">
        <v>10010</v>
      </c>
      <c r="G351" s="220">
        <v>9398343217</v>
      </c>
      <c r="H351" s="220">
        <v>9182776273</v>
      </c>
      <c r="I351" s="220">
        <v>9989946719</v>
      </c>
      <c r="J351" s="223" t="s">
        <v>4479</v>
      </c>
      <c r="K351" s="166"/>
    </row>
    <row r="352" spans="1:11" ht="14.4">
      <c r="A352" s="216">
        <v>351</v>
      </c>
      <c r="B352" s="217" t="s">
        <v>10011</v>
      </c>
      <c r="C352" s="217" t="s">
        <v>6057</v>
      </c>
      <c r="D352" s="218" t="s">
        <v>10012</v>
      </c>
      <c r="E352" s="219" t="s">
        <v>8346</v>
      </c>
      <c r="F352" s="219" t="s">
        <v>10013</v>
      </c>
      <c r="G352" s="220">
        <v>6300543107</v>
      </c>
      <c r="H352" s="220"/>
      <c r="I352" s="220">
        <v>9248344640</v>
      </c>
      <c r="J352" s="219" t="s">
        <v>8956</v>
      </c>
      <c r="K352" s="166"/>
    </row>
    <row r="353" spans="1:11" ht="14.4">
      <c r="A353" s="216">
        <v>352</v>
      </c>
      <c r="B353" s="217" t="s">
        <v>10014</v>
      </c>
      <c r="C353" s="217" t="s">
        <v>6057</v>
      </c>
      <c r="D353" s="218" t="s">
        <v>10015</v>
      </c>
      <c r="E353" s="219" t="s">
        <v>8346</v>
      </c>
      <c r="F353" s="219" t="s">
        <v>10016</v>
      </c>
      <c r="G353" s="220">
        <v>7416640919</v>
      </c>
      <c r="H353" s="220">
        <v>8885343585</v>
      </c>
      <c r="I353" s="220">
        <v>9492010885</v>
      </c>
      <c r="J353" s="219" t="s">
        <v>8956</v>
      </c>
      <c r="K353" s="166"/>
    </row>
    <row r="354" spans="1:11" ht="14.4">
      <c r="A354" s="216">
        <v>353</v>
      </c>
      <c r="B354" s="217" t="s">
        <v>10017</v>
      </c>
      <c r="C354" s="217"/>
      <c r="D354" s="218" t="s">
        <v>10018</v>
      </c>
      <c r="E354" s="219" t="s">
        <v>8346</v>
      </c>
      <c r="F354" s="219" t="s">
        <v>10019</v>
      </c>
      <c r="G354" s="220">
        <v>9959363346</v>
      </c>
      <c r="H354" s="220" t="s">
        <v>4479</v>
      </c>
      <c r="I354" s="220">
        <v>9848726750</v>
      </c>
      <c r="J354" s="219" t="s">
        <v>8974</v>
      </c>
      <c r="K354" s="166"/>
    </row>
    <row r="355" spans="1:11" ht="14.4">
      <c r="A355" s="216">
        <v>354</v>
      </c>
      <c r="B355" s="217" t="s">
        <v>10020</v>
      </c>
      <c r="C355" s="217"/>
      <c r="D355" s="218" t="s">
        <v>10021</v>
      </c>
      <c r="E355" s="219" t="s">
        <v>8346</v>
      </c>
      <c r="F355" s="219" t="s">
        <v>10022</v>
      </c>
      <c r="G355" s="220">
        <v>8186037355</v>
      </c>
      <c r="H355" s="220" t="s">
        <v>4479</v>
      </c>
      <c r="I355" s="220"/>
      <c r="J355" s="219" t="s">
        <v>8974</v>
      </c>
      <c r="K355" s="166"/>
    </row>
    <row r="356" spans="1:11" ht="14.4">
      <c r="A356" s="216">
        <v>355</v>
      </c>
      <c r="B356" s="217" t="s">
        <v>10023</v>
      </c>
      <c r="C356" s="217"/>
      <c r="D356" s="218" t="s">
        <v>10024</v>
      </c>
      <c r="E356" s="219" t="s">
        <v>8346</v>
      </c>
      <c r="F356" s="219" t="s">
        <v>10025</v>
      </c>
      <c r="G356" s="220">
        <v>9182305870</v>
      </c>
      <c r="H356" s="220">
        <v>9010961483</v>
      </c>
      <c r="I356" s="220">
        <v>9666842990</v>
      </c>
      <c r="J356" s="219" t="s">
        <v>4217</v>
      </c>
      <c r="K356" s="166"/>
    </row>
    <row r="357" spans="1:11" ht="14.4">
      <c r="A357" s="216">
        <v>356</v>
      </c>
      <c r="B357" s="217" t="s">
        <v>10026</v>
      </c>
      <c r="C357" s="217"/>
      <c r="D357" s="218" t="s">
        <v>10027</v>
      </c>
      <c r="E357" s="219" t="s">
        <v>8346</v>
      </c>
      <c r="F357" s="219" t="s">
        <v>10028</v>
      </c>
      <c r="G357" s="220">
        <v>9182663713</v>
      </c>
      <c r="H357" s="220" t="s">
        <v>4479</v>
      </c>
      <c r="I357" s="225">
        <v>9393468574</v>
      </c>
      <c r="J357" s="235" t="s">
        <v>4479</v>
      </c>
      <c r="K357" s="166"/>
    </row>
    <row r="358" spans="1:11" ht="14.4">
      <c r="A358" s="216">
        <v>357</v>
      </c>
      <c r="B358" s="221" t="s">
        <v>10029</v>
      </c>
      <c r="C358" s="221" t="s">
        <v>6057</v>
      </c>
      <c r="D358" s="222" t="s">
        <v>10030</v>
      </c>
      <c r="E358" s="219" t="s">
        <v>8346</v>
      </c>
      <c r="F358" s="219" t="s">
        <v>10031</v>
      </c>
      <c r="G358" s="220">
        <v>7997478136</v>
      </c>
      <c r="H358" s="220">
        <v>8309679723</v>
      </c>
      <c r="I358" s="227">
        <v>9848625446</v>
      </c>
      <c r="J358" s="219" t="s">
        <v>9330</v>
      </c>
      <c r="K358" s="166"/>
    </row>
    <row r="359" spans="1:11" ht="14.4">
      <c r="A359" s="216">
        <v>358</v>
      </c>
      <c r="B359" s="221" t="s">
        <v>10032</v>
      </c>
      <c r="C359" s="221"/>
      <c r="D359" s="222" t="s">
        <v>10033</v>
      </c>
      <c r="E359" s="219" t="s">
        <v>8346</v>
      </c>
      <c r="F359" s="219" t="s">
        <v>10034</v>
      </c>
      <c r="G359" s="220">
        <v>9949203234</v>
      </c>
      <c r="H359" s="220"/>
      <c r="I359" s="220">
        <v>9347846637</v>
      </c>
      <c r="J359" s="219" t="s">
        <v>9162</v>
      </c>
      <c r="K359" s="166"/>
    </row>
    <row r="360" spans="1:11" ht="14.4">
      <c r="A360" s="216">
        <v>359</v>
      </c>
      <c r="B360" s="217" t="s">
        <v>10035</v>
      </c>
      <c r="C360" s="217"/>
      <c r="D360" s="218" t="s">
        <v>10036</v>
      </c>
      <c r="E360" s="219" t="s">
        <v>8346</v>
      </c>
      <c r="F360" s="219" t="s">
        <v>10037</v>
      </c>
      <c r="G360" s="220">
        <v>8555824777</v>
      </c>
      <c r="H360" s="220" t="s">
        <v>4479</v>
      </c>
      <c r="I360" s="220">
        <v>8886311869</v>
      </c>
      <c r="J360" s="219" t="s">
        <v>4553</v>
      </c>
      <c r="K360" s="166"/>
    </row>
    <row r="361" spans="1:11" ht="14.4">
      <c r="A361" s="216">
        <v>360</v>
      </c>
      <c r="B361" s="217" t="s">
        <v>10038</v>
      </c>
      <c r="C361" s="217" t="s">
        <v>6057</v>
      </c>
      <c r="D361" s="218" t="s">
        <v>10039</v>
      </c>
      <c r="E361" s="219" t="s">
        <v>8346</v>
      </c>
      <c r="F361" s="219" t="s">
        <v>10040</v>
      </c>
      <c r="G361" s="220">
        <v>9849648968</v>
      </c>
      <c r="H361" s="220">
        <v>9398626394</v>
      </c>
      <c r="I361" s="220">
        <v>7981212329</v>
      </c>
      <c r="J361" s="219" t="s">
        <v>9702</v>
      </c>
      <c r="K361" s="166"/>
    </row>
    <row r="362" spans="1:11" ht="14.4">
      <c r="A362" s="216">
        <v>361</v>
      </c>
      <c r="B362" s="221" t="s">
        <v>10041</v>
      </c>
      <c r="C362" s="221" t="s">
        <v>6057</v>
      </c>
      <c r="D362" s="222" t="s">
        <v>10042</v>
      </c>
      <c r="E362" s="219" t="s">
        <v>8346</v>
      </c>
      <c r="F362" s="219" t="s">
        <v>10043</v>
      </c>
      <c r="G362" s="220">
        <v>9182627759</v>
      </c>
      <c r="H362" s="220">
        <v>9553372990</v>
      </c>
      <c r="I362" s="220">
        <v>7386098881</v>
      </c>
      <c r="J362" s="219" t="s">
        <v>9330</v>
      </c>
      <c r="K362" s="166"/>
    </row>
    <row r="363" spans="1:11" ht="14.4">
      <c r="A363" s="216">
        <v>362</v>
      </c>
      <c r="B363" s="221" t="s">
        <v>10044</v>
      </c>
      <c r="C363" s="221"/>
      <c r="D363" s="222" t="s">
        <v>10045</v>
      </c>
      <c r="E363" s="219" t="s">
        <v>8346</v>
      </c>
      <c r="F363" s="219" t="s">
        <v>10046</v>
      </c>
      <c r="G363" s="220">
        <v>9390314910</v>
      </c>
      <c r="H363" s="220">
        <v>9177477827</v>
      </c>
      <c r="I363" s="220">
        <v>9177373790</v>
      </c>
      <c r="J363" s="223" t="s">
        <v>4479</v>
      </c>
      <c r="K363" s="166"/>
    </row>
    <row r="364" spans="1:11" ht="14.4">
      <c r="A364" s="216">
        <v>363</v>
      </c>
      <c r="B364" s="221" t="s">
        <v>10047</v>
      </c>
      <c r="C364" s="221"/>
      <c r="D364" s="222" t="s">
        <v>10048</v>
      </c>
      <c r="E364" s="219" t="s">
        <v>8346</v>
      </c>
      <c r="F364" s="236" t="s">
        <v>10049</v>
      </c>
      <c r="G364" s="229">
        <v>9959494499</v>
      </c>
      <c r="H364" s="220">
        <v>8886504999</v>
      </c>
      <c r="I364" s="220">
        <v>9032266899</v>
      </c>
      <c r="J364" s="223" t="s">
        <v>4510</v>
      </c>
      <c r="K364" s="166"/>
    </row>
    <row r="365" spans="1:11" ht="14.4">
      <c r="A365" s="216">
        <v>364</v>
      </c>
      <c r="B365" s="217" t="s">
        <v>10050</v>
      </c>
      <c r="C365" s="217"/>
      <c r="D365" s="218" t="s">
        <v>10051</v>
      </c>
      <c r="E365" s="219" t="s">
        <v>8346</v>
      </c>
      <c r="F365" s="215" t="s">
        <v>10052</v>
      </c>
      <c r="G365" s="220">
        <v>7702798493</v>
      </c>
      <c r="H365" s="220">
        <v>8501909683</v>
      </c>
      <c r="I365" s="220">
        <v>9502873838</v>
      </c>
      <c r="J365" s="219" t="s">
        <v>10053</v>
      </c>
      <c r="K365" s="166"/>
    </row>
    <row r="366" spans="1:11" ht="14.4">
      <c r="A366" s="216">
        <v>365</v>
      </c>
      <c r="B366" s="217" t="s">
        <v>10054</v>
      </c>
      <c r="C366" s="217"/>
      <c r="D366" s="218" t="s">
        <v>10055</v>
      </c>
      <c r="E366" s="219" t="s">
        <v>8346</v>
      </c>
      <c r="F366" s="219" t="s">
        <v>10056</v>
      </c>
      <c r="G366" s="220">
        <v>9182458373</v>
      </c>
      <c r="H366" s="220">
        <v>9676773887</v>
      </c>
      <c r="I366" s="220">
        <v>9441044993</v>
      </c>
      <c r="J366" s="219" t="s">
        <v>2795</v>
      </c>
      <c r="K366" s="166"/>
    </row>
    <row r="367" spans="1:11" ht="14.4">
      <c r="A367" s="216">
        <v>366</v>
      </c>
      <c r="B367" s="217" t="s">
        <v>10057</v>
      </c>
      <c r="C367" s="217"/>
      <c r="D367" s="218" t="s">
        <v>10058</v>
      </c>
      <c r="E367" s="219" t="s">
        <v>8346</v>
      </c>
      <c r="F367" s="219" t="s">
        <v>10059</v>
      </c>
      <c r="G367" s="220">
        <v>6300830541</v>
      </c>
      <c r="H367" s="220"/>
      <c r="I367" s="220">
        <v>9247130897</v>
      </c>
      <c r="J367" s="219" t="s">
        <v>10060</v>
      </c>
      <c r="K367" s="166"/>
    </row>
    <row r="368" spans="1:11" ht="14.4">
      <c r="A368" s="216">
        <v>367</v>
      </c>
      <c r="B368" s="217" t="s">
        <v>10061</v>
      </c>
      <c r="C368" s="217" t="s">
        <v>6057</v>
      </c>
      <c r="D368" s="218" t="s">
        <v>10062</v>
      </c>
      <c r="E368" s="219" t="s">
        <v>8346</v>
      </c>
      <c r="F368" s="219" t="s">
        <v>10063</v>
      </c>
      <c r="G368" s="220">
        <v>9014625030</v>
      </c>
      <c r="H368" s="220"/>
      <c r="I368" s="220">
        <v>9912036655</v>
      </c>
      <c r="J368" s="219" t="s">
        <v>3958</v>
      </c>
      <c r="K368" s="166"/>
    </row>
    <row r="369" spans="1:11" ht="14.4">
      <c r="A369" s="216">
        <v>368</v>
      </c>
      <c r="B369" s="217" t="s">
        <v>10064</v>
      </c>
      <c r="C369" s="217"/>
      <c r="D369" s="218" t="s">
        <v>10065</v>
      </c>
      <c r="E369" s="219" t="s">
        <v>8346</v>
      </c>
      <c r="F369" s="219" t="s">
        <v>10066</v>
      </c>
      <c r="G369" s="220">
        <v>7989436863</v>
      </c>
      <c r="H369" s="220">
        <v>7893261049</v>
      </c>
      <c r="I369" s="220">
        <v>8985822576</v>
      </c>
      <c r="J369" s="219" t="s">
        <v>10067</v>
      </c>
      <c r="K369" s="166"/>
    </row>
    <row r="370" spans="1:11" ht="14.4">
      <c r="A370" s="216">
        <v>369</v>
      </c>
      <c r="B370" s="217" t="s">
        <v>10068</v>
      </c>
      <c r="C370" s="217"/>
      <c r="D370" s="218" t="s">
        <v>10069</v>
      </c>
      <c r="E370" s="219" t="s">
        <v>8346</v>
      </c>
      <c r="F370" s="219" t="s">
        <v>10070</v>
      </c>
      <c r="G370" s="220">
        <v>7093725532</v>
      </c>
      <c r="H370" s="220">
        <v>9381154063</v>
      </c>
      <c r="I370" s="220">
        <v>8008037721</v>
      </c>
      <c r="J370" s="219" t="s">
        <v>4534</v>
      </c>
      <c r="K370" s="166"/>
    </row>
    <row r="371" spans="1:11" ht="14.4">
      <c r="A371" s="216">
        <v>370</v>
      </c>
      <c r="B371" s="217" t="s">
        <v>10071</v>
      </c>
      <c r="C371" s="217" t="s">
        <v>7507</v>
      </c>
      <c r="D371" s="218" t="s">
        <v>10072</v>
      </c>
      <c r="E371" s="219" t="s">
        <v>8346</v>
      </c>
      <c r="F371" s="219" t="s">
        <v>10073</v>
      </c>
      <c r="G371" s="220">
        <v>9381070052</v>
      </c>
      <c r="H371" s="220"/>
      <c r="I371" s="220">
        <v>9963323219</v>
      </c>
      <c r="J371" s="219" t="s">
        <v>4479</v>
      </c>
      <c r="K371" s="166"/>
    </row>
    <row r="372" spans="1:11" ht="14.4">
      <c r="A372" s="216">
        <v>371</v>
      </c>
      <c r="B372" s="217" t="s">
        <v>10074</v>
      </c>
      <c r="C372" s="217" t="s">
        <v>6057</v>
      </c>
      <c r="D372" s="218" t="s">
        <v>10075</v>
      </c>
      <c r="E372" s="219" t="s">
        <v>8346</v>
      </c>
      <c r="F372" s="219" t="s">
        <v>10076</v>
      </c>
      <c r="G372" s="220">
        <v>7981883012</v>
      </c>
      <c r="H372" s="220">
        <v>9704368635</v>
      </c>
      <c r="I372" s="220">
        <v>7416972380</v>
      </c>
      <c r="J372" s="219" t="s">
        <v>10077</v>
      </c>
      <c r="K372" s="166"/>
    </row>
    <row r="373" spans="1:11" ht="14.4">
      <c r="A373" s="216">
        <v>372</v>
      </c>
      <c r="B373" s="217" t="s">
        <v>10078</v>
      </c>
      <c r="C373" s="217"/>
      <c r="D373" s="218" t="s">
        <v>10079</v>
      </c>
      <c r="E373" s="219" t="s">
        <v>8557</v>
      </c>
      <c r="F373" s="219" t="s">
        <v>10080</v>
      </c>
      <c r="G373" s="220">
        <v>9177511643</v>
      </c>
      <c r="H373" s="220">
        <v>8074008549</v>
      </c>
      <c r="I373" s="220">
        <v>9381964445</v>
      </c>
      <c r="J373" s="219" t="s">
        <v>4217</v>
      </c>
      <c r="K373" s="166"/>
    </row>
    <row r="374" spans="1:11" ht="14.4">
      <c r="A374" s="216">
        <v>373</v>
      </c>
      <c r="B374" s="217" t="s">
        <v>10081</v>
      </c>
      <c r="C374" s="217"/>
      <c r="D374" s="218" t="s">
        <v>10082</v>
      </c>
      <c r="E374" s="219" t="s">
        <v>8557</v>
      </c>
      <c r="F374" s="219" t="s">
        <v>10083</v>
      </c>
      <c r="G374" s="220">
        <v>6303876654</v>
      </c>
      <c r="H374" s="220">
        <v>9963588164</v>
      </c>
      <c r="I374" s="220">
        <v>8790679083</v>
      </c>
      <c r="J374" s="219" t="s">
        <v>3958</v>
      </c>
      <c r="K374" s="166"/>
    </row>
    <row r="375" spans="1:11" ht="14.4">
      <c r="A375" s="216">
        <v>374</v>
      </c>
      <c r="B375" s="217" t="s">
        <v>10084</v>
      </c>
      <c r="C375" s="217"/>
      <c r="D375" s="218" t="s">
        <v>10085</v>
      </c>
      <c r="E375" s="219" t="s">
        <v>8557</v>
      </c>
      <c r="F375" s="219" t="s">
        <v>10086</v>
      </c>
      <c r="G375" s="220">
        <v>9603603935</v>
      </c>
      <c r="H375" s="220">
        <v>7989232074</v>
      </c>
      <c r="I375" s="220">
        <v>9492903935</v>
      </c>
      <c r="J375" s="219" t="s">
        <v>9551</v>
      </c>
      <c r="K375" s="166"/>
    </row>
    <row r="376" spans="1:11" ht="14.4">
      <c r="A376" s="216">
        <v>375</v>
      </c>
      <c r="B376" s="217" t="s">
        <v>10087</v>
      </c>
      <c r="C376" s="217" t="s">
        <v>6057</v>
      </c>
      <c r="D376" s="218" t="s">
        <v>10088</v>
      </c>
      <c r="E376" s="219" t="s">
        <v>8557</v>
      </c>
      <c r="F376" s="219" t="s">
        <v>10089</v>
      </c>
      <c r="G376" s="220">
        <v>9491013407</v>
      </c>
      <c r="H376" s="220"/>
      <c r="I376" s="220">
        <v>9849436345</v>
      </c>
      <c r="J376" s="219" t="s">
        <v>4553</v>
      </c>
      <c r="K376" s="166"/>
    </row>
    <row r="377" spans="1:11" ht="14.4">
      <c r="A377" s="216">
        <v>376</v>
      </c>
      <c r="B377" s="217" t="s">
        <v>10090</v>
      </c>
      <c r="C377" s="217" t="s">
        <v>6057</v>
      </c>
      <c r="D377" s="218" t="s">
        <v>10091</v>
      </c>
      <c r="E377" s="219" t="s">
        <v>8557</v>
      </c>
      <c r="F377" s="219" t="s">
        <v>10092</v>
      </c>
      <c r="G377" s="220">
        <v>7989790456</v>
      </c>
      <c r="H377" s="220"/>
      <c r="I377" s="220">
        <v>9394111687</v>
      </c>
      <c r="J377" s="219" t="s">
        <v>2802</v>
      </c>
      <c r="K377" s="166"/>
    </row>
    <row r="378" spans="1:11" ht="14.4">
      <c r="A378" s="216">
        <v>377</v>
      </c>
      <c r="B378" s="217" t="s">
        <v>10093</v>
      </c>
      <c r="C378" s="217" t="s">
        <v>6102</v>
      </c>
      <c r="D378" s="218" t="s">
        <v>10094</v>
      </c>
      <c r="E378" s="219" t="s">
        <v>8557</v>
      </c>
      <c r="F378" s="219" t="s">
        <v>10095</v>
      </c>
      <c r="G378" s="220">
        <v>9959411354</v>
      </c>
      <c r="H378" s="220">
        <v>7901255802</v>
      </c>
      <c r="I378" s="220">
        <v>9949526474</v>
      </c>
      <c r="J378" s="219" t="s">
        <v>2795</v>
      </c>
      <c r="K378" s="166"/>
    </row>
    <row r="379" spans="1:11" ht="14.4">
      <c r="A379" s="216">
        <v>378</v>
      </c>
      <c r="B379" s="217" t="s">
        <v>10096</v>
      </c>
      <c r="C379" s="217" t="s">
        <v>10097</v>
      </c>
      <c r="D379" s="218" t="s">
        <v>10098</v>
      </c>
      <c r="E379" s="219" t="s">
        <v>8557</v>
      </c>
      <c r="F379" s="219" t="s">
        <v>10099</v>
      </c>
      <c r="G379" s="220">
        <v>9666366966</v>
      </c>
      <c r="H379" s="220">
        <v>8247041981</v>
      </c>
      <c r="I379" s="220">
        <v>7799084444</v>
      </c>
      <c r="J379" s="219" t="s">
        <v>4553</v>
      </c>
      <c r="K379" s="166"/>
    </row>
    <row r="380" spans="1:11" ht="14.4">
      <c r="A380" s="216">
        <v>379</v>
      </c>
      <c r="B380" s="217" t="s">
        <v>10100</v>
      </c>
      <c r="C380" s="217" t="s">
        <v>7507</v>
      </c>
      <c r="D380" s="218" t="s">
        <v>10101</v>
      </c>
      <c r="E380" s="219" t="s">
        <v>8557</v>
      </c>
      <c r="F380" s="219" t="s">
        <v>10102</v>
      </c>
      <c r="G380" s="220">
        <v>9182049991</v>
      </c>
      <c r="H380" s="220"/>
      <c r="I380" s="220"/>
      <c r="J380" s="223" t="s">
        <v>4479</v>
      </c>
      <c r="K380" s="166"/>
    </row>
    <row r="381" spans="1:11" ht="14.4">
      <c r="A381" s="216">
        <v>380</v>
      </c>
      <c r="B381" s="217" t="s">
        <v>10103</v>
      </c>
      <c r="C381" s="217"/>
      <c r="D381" s="218" t="s">
        <v>10104</v>
      </c>
      <c r="E381" s="219" t="s">
        <v>8557</v>
      </c>
      <c r="F381" s="219" t="s">
        <v>10105</v>
      </c>
      <c r="G381" s="220">
        <v>8309285585</v>
      </c>
      <c r="H381" s="220">
        <v>9121512979</v>
      </c>
      <c r="I381" s="220">
        <v>9032427736</v>
      </c>
      <c r="J381" s="219" t="s">
        <v>3958</v>
      </c>
      <c r="K381" s="166"/>
    </row>
    <row r="382" spans="1:11" ht="14.4">
      <c r="A382" s="216">
        <v>381</v>
      </c>
      <c r="B382" s="217" t="s">
        <v>10106</v>
      </c>
      <c r="C382" s="217"/>
      <c r="D382" s="218" t="s">
        <v>10107</v>
      </c>
      <c r="E382" s="219" t="s">
        <v>8557</v>
      </c>
      <c r="F382" s="219" t="s">
        <v>10108</v>
      </c>
      <c r="G382" s="220">
        <v>6303715834</v>
      </c>
      <c r="H382" s="220">
        <v>6305406965</v>
      </c>
      <c r="I382" s="220">
        <v>9502567433</v>
      </c>
      <c r="J382" s="223" t="s">
        <v>10109</v>
      </c>
      <c r="K382" s="166"/>
    </row>
    <row r="383" spans="1:11" ht="14.4">
      <c r="A383" s="216">
        <v>382</v>
      </c>
      <c r="B383" s="217" t="s">
        <v>10110</v>
      </c>
      <c r="C383" s="217" t="s">
        <v>6102</v>
      </c>
      <c r="D383" s="218" t="s">
        <v>10111</v>
      </c>
      <c r="E383" s="219" t="s">
        <v>8557</v>
      </c>
      <c r="F383" s="219" t="s">
        <v>10112</v>
      </c>
      <c r="G383" s="220">
        <v>6304966478</v>
      </c>
      <c r="H383" s="220">
        <v>7013237456</v>
      </c>
      <c r="I383" s="220">
        <v>9492616268</v>
      </c>
      <c r="J383" s="219" t="s">
        <v>4217</v>
      </c>
      <c r="K383" s="166"/>
    </row>
    <row r="384" spans="1:11" ht="14.4">
      <c r="A384" s="216">
        <v>383</v>
      </c>
      <c r="B384" s="217" t="s">
        <v>10113</v>
      </c>
      <c r="C384" s="217"/>
      <c r="D384" s="218" t="s">
        <v>10114</v>
      </c>
      <c r="E384" s="219" t="s">
        <v>8557</v>
      </c>
      <c r="F384" s="219" t="s">
        <v>10115</v>
      </c>
      <c r="G384" s="220">
        <v>9182455144</v>
      </c>
      <c r="H384" s="220">
        <v>7330905199</v>
      </c>
      <c r="I384" s="220">
        <v>9959750889</v>
      </c>
      <c r="J384" s="219" t="s">
        <v>10116</v>
      </c>
      <c r="K384" s="166"/>
    </row>
    <row r="385" spans="1:11" ht="14.4">
      <c r="A385" s="216">
        <v>384</v>
      </c>
      <c r="B385" s="217" t="s">
        <v>10117</v>
      </c>
      <c r="C385" s="217" t="s">
        <v>6057</v>
      </c>
      <c r="D385" s="218" t="s">
        <v>10118</v>
      </c>
      <c r="E385" s="219" t="s">
        <v>8557</v>
      </c>
      <c r="F385" s="219" t="s">
        <v>10119</v>
      </c>
      <c r="G385" s="220">
        <v>9398048775</v>
      </c>
      <c r="H385" s="220">
        <v>9141716999</v>
      </c>
      <c r="I385" s="220">
        <v>9949114588</v>
      </c>
      <c r="J385" s="219" t="s">
        <v>9330</v>
      </c>
      <c r="K385" s="166"/>
    </row>
    <row r="386" spans="1:11" ht="14.4">
      <c r="A386" s="216">
        <v>385</v>
      </c>
      <c r="B386" s="217" t="s">
        <v>10120</v>
      </c>
      <c r="C386" s="217"/>
      <c r="D386" s="218" t="s">
        <v>10121</v>
      </c>
      <c r="E386" s="219" t="s">
        <v>8557</v>
      </c>
      <c r="F386" s="219" t="s">
        <v>10122</v>
      </c>
      <c r="G386" s="220">
        <v>9985931031</v>
      </c>
      <c r="H386" s="220">
        <v>7989390397</v>
      </c>
      <c r="I386" s="220">
        <v>9912725850</v>
      </c>
      <c r="J386" s="223" t="s">
        <v>4479</v>
      </c>
      <c r="K386" s="166"/>
    </row>
    <row r="387" spans="1:11" ht="14.4">
      <c r="A387" s="216">
        <v>386</v>
      </c>
      <c r="B387" s="217" t="s">
        <v>10123</v>
      </c>
      <c r="C387" s="217"/>
      <c r="D387" s="218" t="s">
        <v>10124</v>
      </c>
      <c r="E387" s="219" t="s">
        <v>8557</v>
      </c>
      <c r="F387" s="219" t="s">
        <v>10125</v>
      </c>
      <c r="G387" s="220">
        <v>7337060529</v>
      </c>
      <c r="H387" s="220"/>
      <c r="I387" s="220"/>
      <c r="J387" s="219" t="s">
        <v>10126</v>
      </c>
      <c r="K387" s="166"/>
    </row>
    <row r="388" spans="1:11" ht="14.4">
      <c r="A388" s="216">
        <v>387</v>
      </c>
      <c r="B388" s="217" t="s">
        <v>10127</v>
      </c>
      <c r="C388" s="217"/>
      <c r="D388" s="218" t="s">
        <v>10128</v>
      </c>
      <c r="E388" s="219" t="s">
        <v>8557</v>
      </c>
      <c r="F388" s="219" t="s">
        <v>10129</v>
      </c>
      <c r="G388" s="220">
        <v>9542404749</v>
      </c>
      <c r="H388" s="220">
        <v>9703995717</v>
      </c>
      <c r="I388" s="220">
        <v>9966397026</v>
      </c>
      <c r="J388" s="223" t="s">
        <v>4479</v>
      </c>
      <c r="K388" s="166"/>
    </row>
    <row r="389" spans="1:11" ht="14.4">
      <c r="A389" s="216">
        <v>388</v>
      </c>
      <c r="B389" s="217" t="s">
        <v>10130</v>
      </c>
      <c r="C389" s="217"/>
      <c r="D389" s="218" t="s">
        <v>10131</v>
      </c>
      <c r="E389" s="219" t="s">
        <v>8557</v>
      </c>
      <c r="F389" s="219" t="s">
        <v>10132</v>
      </c>
      <c r="G389" s="220">
        <v>6302624734</v>
      </c>
      <c r="H389" s="220">
        <v>9848230134</v>
      </c>
      <c r="I389" s="220">
        <v>8179501920</v>
      </c>
      <c r="J389" s="219" t="s">
        <v>4217</v>
      </c>
      <c r="K389" s="166"/>
    </row>
    <row r="390" spans="1:11" ht="14.4">
      <c r="A390" s="216">
        <v>389</v>
      </c>
      <c r="B390" s="217" t="s">
        <v>10133</v>
      </c>
      <c r="C390" s="217" t="s">
        <v>6057</v>
      </c>
      <c r="D390" s="218" t="s">
        <v>10134</v>
      </c>
      <c r="E390" s="219" t="s">
        <v>8557</v>
      </c>
      <c r="F390" s="219" t="s">
        <v>10135</v>
      </c>
      <c r="G390" s="220">
        <v>8309156266</v>
      </c>
      <c r="H390" s="220" t="s">
        <v>4479</v>
      </c>
      <c r="I390" s="220">
        <v>9959347482</v>
      </c>
      <c r="J390" s="219" t="s">
        <v>9330</v>
      </c>
      <c r="K390" s="166"/>
    </row>
    <row r="391" spans="1:11" ht="14.4">
      <c r="A391" s="216">
        <v>390</v>
      </c>
      <c r="B391" s="217" t="s">
        <v>10136</v>
      </c>
      <c r="C391" s="217"/>
      <c r="D391" s="218" t="s">
        <v>10137</v>
      </c>
      <c r="E391" s="219" t="s">
        <v>8557</v>
      </c>
      <c r="F391" s="219" t="s">
        <v>10138</v>
      </c>
      <c r="G391" s="220">
        <v>7337467283</v>
      </c>
      <c r="H391" s="220">
        <v>9848744663</v>
      </c>
      <c r="I391" s="220"/>
      <c r="J391" s="219" t="s">
        <v>10139</v>
      </c>
      <c r="K391" s="166"/>
    </row>
    <row r="392" spans="1:11" ht="14.4">
      <c r="A392" s="216">
        <v>391</v>
      </c>
      <c r="B392" s="217" t="s">
        <v>10140</v>
      </c>
      <c r="C392" s="217"/>
      <c r="D392" s="218" t="s">
        <v>10141</v>
      </c>
      <c r="E392" s="219" t="s">
        <v>8557</v>
      </c>
      <c r="F392" s="219" t="s">
        <v>10142</v>
      </c>
      <c r="G392" s="220">
        <v>7989063017</v>
      </c>
      <c r="H392" s="220"/>
      <c r="I392" s="220">
        <v>9550402998</v>
      </c>
      <c r="J392" s="219" t="s">
        <v>4217</v>
      </c>
      <c r="K392" s="166"/>
    </row>
    <row r="393" spans="1:11" ht="14.4">
      <c r="A393" s="216">
        <v>392</v>
      </c>
      <c r="B393" s="217" t="s">
        <v>10143</v>
      </c>
      <c r="C393" s="217"/>
      <c r="D393" s="218" t="s">
        <v>10144</v>
      </c>
      <c r="E393" s="219" t="s">
        <v>8557</v>
      </c>
      <c r="F393" s="219" t="s">
        <v>10145</v>
      </c>
      <c r="G393" s="220">
        <v>7093428372</v>
      </c>
      <c r="H393" s="220" t="s">
        <v>4479</v>
      </c>
      <c r="I393" s="220">
        <v>8008996964</v>
      </c>
      <c r="J393" s="223" t="s">
        <v>4479</v>
      </c>
      <c r="K393" s="166"/>
    </row>
    <row r="394" spans="1:11" ht="14.4">
      <c r="A394" s="216">
        <v>393</v>
      </c>
      <c r="B394" s="217" t="s">
        <v>10146</v>
      </c>
      <c r="C394" s="217"/>
      <c r="D394" s="218" t="s">
        <v>10147</v>
      </c>
      <c r="E394" s="219" t="s">
        <v>8557</v>
      </c>
      <c r="F394" s="219" t="s">
        <v>10148</v>
      </c>
      <c r="G394" s="220">
        <v>9030759003</v>
      </c>
      <c r="H394" s="220">
        <v>9030759003</v>
      </c>
      <c r="I394" s="220">
        <v>9441215037</v>
      </c>
      <c r="J394" s="219" t="s">
        <v>4479</v>
      </c>
      <c r="K394" s="166"/>
    </row>
    <row r="395" spans="1:11" ht="14.4">
      <c r="A395" s="216">
        <v>394</v>
      </c>
      <c r="B395" s="217" t="s">
        <v>10149</v>
      </c>
      <c r="C395" s="217" t="s">
        <v>7507</v>
      </c>
      <c r="D395" s="218" t="s">
        <v>10150</v>
      </c>
      <c r="E395" s="219" t="s">
        <v>8557</v>
      </c>
      <c r="F395" s="219" t="s">
        <v>10151</v>
      </c>
      <c r="G395" s="220">
        <v>8074240915</v>
      </c>
      <c r="H395" s="220">
        <v>8074240915</v>
      </c>
      <c r="I395" s="220">
        <v>9885626144</v>
      </c>
      <c r="J395" s="219" t="s">
        <v>4479</v>
      </c>
      <c r="K395" s="166"/>
    </row>
    <row r="396" spans="1:11" ht="14.4">
      <c r="A396" s="216">
        <v>395</v>
      </c>
      <c r="B396" s="217" t="s">
        <v>10152</v>
      </c>
      <c r="C396" s="217" t="s">
        <v>6057</v>
      </c>
      <c r="D396" s="218" t="s">
        <v>10153</v>
      </c>
      <c r="E396" s="219" t="s">
        <v>8557</v>
      </c>
      <c r="F396" s="219" t="s">
        <v>10154</v>
      </c>
      <c r="G396" s="220">
        <v>9390624651</v>
      </c>
      <c r="H396" s="220">
        <v>9133540641</v>
      </c>
      <c r="I396" s="220">
        <v>9951548421</v>
      </c>
      <c r="J396" s="219" t="s">
        <v>9330</v>
      </c>
      <c r="K396" s="166"/>
    </row>
    <row r="397" spans="1:11" ht="14.4">
      <c r="A397" s="216">
        <v>396</v>
      </c>
      <c r="B397" s="217" t="s">
        <v>10155</v>
      </c>
      <c r="C397" s="217" t="s">
        <v>6057</v>
      </c>
      <c r="D397" s="218" t="s">
        <v>10156</v>
      </c>
      <c r="E397" s="219" t="s">
        <v>8557</v>
      </c>
      <c r="F397" s="219" t="s">
        <v>10157</v>
      </c>
      <c r="G397" s="220">
        <v>6303336390</v>
      </c>
      <c r="H397" s="220">
        <v>6304916748</v>
      </c>
      <c r="I397" s="220">
        <v>9849350405</v>
      </c>
      <c r="J397" s="219" t="s">
        <v>2802</v>
      </c>
      <c r="K397" s="166"/>
    </row>
    <row r="398" spans="1:11" ht="14.4">
      <c r="A398" s="216">
        <v>397</v>
      </c>
      <c r="B398" s="217" t="s">
        <v>10158</v>
      </c>
      <c r="C398" s="217"/>
      <c r="D398" s="218" t="s">
        <v>10159</v>
      </c>
      <c r="E398" s="219" t="s">
        <v>8557</v>
      </c>
      <c r="F398" s="219" t="s">
        <v>10160</v>
      </c>
      <c r="G398" s="220">
        <v>9381970695</v>
      </c>
      <c r="H398" s="220">
        <v>9951060501</v>
      </c>
      <c r="I398" s="220">
        <v>9603414863</v>
      </c>
      <c r="J398" s="219" t="s">
        <v>10067</v>
      </c>
      <c r="K398" s="166"/>
    </row>
    <row r="399" spans="1:11" ht="14.4">
      <c r="A399" s="216">
        <v>398</v>
      </c>
      <c r="B399" s="217" t="s">
        <v>10161</v>
      </c>
      <c r="C399" s="217"/>
      <c r="D399" s="218" t="s">
        <v>10162</v>
      </c>
      <c r="E399" s="219" t="s">
        <v>8557</v>
      </c>
      <c r="F399" s="219" t="s">
        <v>10163</v>
      </c>
      <c r="G399" s="220">
        <v>9666160876</v>
      </c>
      <c r="H399" s="220" t="s">
        <v>4479</v>
      </c>
      <c r="I399" s="220">
        <v>9848661426</v>
      </c>
      <c r="J399" s="223" t="s">
        <v>4479</v>
      </c>
      <c r="K399" s="166"/>
    </row>
    <row r="400" spans="1:11" ht="14.4">
      <c r="A400" s="216">
        <v>399</v>
      </c>
      <c r="B400" s="217" t="s">
        <v>10164</v>
      </c>
      <c r="C400" s="217"/>
      <c r="D400" s="218" t="s">
        <v>10165</v>
      </c>
      <c r="E400" s="219" t="s">
        <v>8557</v>
      </c>
      <c r="F400" s="219" t="s">
        <v>10166</v>
      </c>
      <c r="G400" s="220">
        <v>7702248848</v>
      </c>
      <c r="H400" s="220">
        <v>7780581114</v>
      </c>
      <c r="I400" s="220">
        <v>9989496577</v>
      </c>
      <c r="J400" s="223" t="s">
        <v>4479</v>
      </c>
      <c r="K400" s="166"/>
    </row>
    <row r="401" spans="1:11" ht="14.4">
      <c r="A401" s="216">
        <v>400</v>
      </c>
      <c r="B401" s="217" t="s">
        <v>10167</v>
      </c>
      <c r="C401" s="217" t="s">
        <v>6057</v>
      </c>
      <c r="D401" s="218" t="s">
        <v>10168</v>
      </c>
      <c r="E401" s="219" t="s">
        <v>8557</v>
      </c>
      <c r="F401" s="219" t="s">
        <v>10169</v>
      </c>
      <c r="G401" s="220">
        <v>9490984081</v>
      </c>
      <c r="H401" s="220"/>
      <c r="I401" s="220">
        <v>9440856181</v>
      </c>
      <c r="J401" s="219" t="s">
        <v>9330</v>
      </c>
      <c r="K401" s="166"/>
    </row>
    <row r="402" spans="1:11" ht="14.4">
      <c r="A402" s="216">
        <v>401</v>
      </c>
      <c r="B402" s="217" t="s">
        <v>10170</v>
      </c>
      <c r="C402" s="217"/>
      <c r="D402" s="218" t="s">
        <v>10171</v>
      </c>
      <c r="E402" s="219" t="s">
        <v>8557</v>
      </c>
      <c r="F402" s="219" t="s">
        <v>10172</v>
      </c>
      <c r="G402" s="220">
        <v>6301121894</v>
      </c>
      <c r="H402" s="220">
        <v>6301121894</v>
      </c>
      <c r="I402" s="220">
        <v>9704258011</v>
      </c>
      <c r="J402" s="219" t="s">
        <v>2795</v>
      </c>
      <c r="K402" s="166"/>
    </row>
    <row r="403" spans="1:11" ht="14.4">
      <c r="A403" s="216">
        <v>402</v>
      </c>
      <c r="B403" s="217" t="s">
        <v>10173</v>
      </c>
      <c r="C403" s="217"/>
      <c r="D403" s="218" t="s">
        <v>10174</v>
      </c>
      <c r="E403" s="219" t="s">
        <v>8557</v>
      </c>
      <c r="F403" s="219" t="s">
        <v>10175</v>
      </c>
      <c r="G403" s="220">
        <v>9912247607</v>
      </c>
      <c r="H403" s="220">
        <v>6300571709</v>
      </c>
      <c r="I403" s="220">
        <v>9347523192</v>
      </c>
      <c r="J403" s="219" t="s">
        <v>7229</v>
      </c>
      <c r="K403" s="166"/>
    </row>
    <row r="404" spans="1:11" ht="14.4">
      <c r="A404" s="216">
        <v>403</v>
      </c>
      <c r="B404" s="217" t="s">
        <v>10176</v>
      </c>
      <c r="C404" s="217"/>
      <c r="D404" s="218" t="s">
        <v>10177</v>
      </c>
      <c r="E404" s="219" t="s">
        <v>8557</v>
      </c>
      <c r="F404" s="219" t="s">
        <v>10178</v>
      </c>
      <c r="G404" s="220">
        <v>9505517386</v>
      </c>
      <c r="H404" s="220">
        <v>9392412615</v>
      </c>
      <c r="I404" s="220">
        <v>9948897439</v>
      </c>
      <c r="J404" s="219" t="s">
        <v>10179</v>
      </c>
      <c r="K404" s="166"/>
    </row>
    <row r="405" spans="1:11" ht="14.4">
      <c r="A405" s="216">
        <v>404</v>
      </c>
      <c r="B405" s="217" t="s">
        <v>10180</v>
      </c>
      <c r="C405" s="217" t="s">
        <v>6071</v>
      </c>
      <c r="D405" s="218" t="s">
        <v>10181</v>
      </c>
      <c r="E405" s="219" t="s">
        <v>8557</v>
      </c>
      <c r="F405" s="219" t="s">
        <v>10182</v>
      </c>
      <c r="G405" s="220">
        <v>7995218252</v>
      </c>
      <c r="H405" s="220" t="s">
        <v>4479</v>
      </c>
      <c r="I405" s="220">
        <v>9441868252</v>
      </c>
      <c r="J405" s="219" t="s">
        <v>3958</v>
      </c>
      <c r="K405" s="166"/>
    </row>
    <row r="406" spans="1:11" ht="14.4">
      <c r="A406" s="216">
        <v>405</v>
      </c>
      <c r="B406" s="217" t="s">
        <v>10183</v>
      </c>
      <c r="C406" s="217" t="s">
        <v>6102</v>
      </c>
      <c r="D406" s="218" t="s">
        <v>10184</v>
      </c>
      <c r="E406" s="219" t="s">
        <v>8557</v>
      </c>
      <c r="F406" s="219" t="s">
        <v>10185</v>
      </c>
      <c r="G406" s="220">
        <v>6303836521</v>
      </c>
      <c r="H406" s="220">
        <v>9177065442</v>
      </c>
      <c r="I406" s="220">
        <v>8008370862</v>
      </c>
      <c r="J406" s="219" t="s">
        <v>10186</v>
      </c>
      <c r="K406" s="166"/>
    </row>
    <row r="407" spans="1:11" ht="14.4">
      <c r="A407" s="216">
        <v>406</v>
      </c>
      <c r="B407" s="217" t="s">
        <v>10187</v>
      </c>
      <c r="C407" s="217"/>
      <c r="D407" s="218" t="s">
        <v>10188</v>
      </c>
      <c r="E407" s="219"/>
      <c r="F407" s="219"/>
      <c r="G407" s="220"/>
      <c r="H407" s="220"/>
      <c r="I407" s="220"/>
      <c r="J407" s="219"/>
      <c r="K407" s="166"/>
    </row>
    <row r="408" spans="1:11" ht="14.4">
      <c r="A408" s="216">
        <v>407</v>
      </c>
      <c r="B408" s="217" t="s">
        <v>10189</v>
      </c>
      <c r="C408" s="217" t="s">
        <v>6057</v>
      </c>
      <c r="D408" s="218" t="s">
        <v>10190</v>
      </c>
      <c r="E408" s="219" t="s">
        <v>8557</v>
      </c>
      <c r="F408" s="219" t="s">
        <v>10191</v>
      </c>
      <c r="G408" s="220">
        <v>9502797907</v>
      </c>
      <c r="H408" s="220" t="s">
        <v>4479</v>
      </c>
      <c r="I408" s="220">
        <v>9000658767</v>
      </c>
      <c r="J408" s="219" t="s">
        <v>10192</v>
      </c>
      <c r="K408" s="166"/>
    </row>
    <row r="409" spans="1:11" ht="14.4">
      <c r="A409" s="216">
        <v>408</v>
      </c>
      <c r="B409" s="217" t="s">
        <v>10193</v>
      </c>
      <c r="C409" s="217" t="s">
        <v>6057</v>
      </c>
      <c r="D409" s="218" t="s">
        <v>10194</v>
      </c>
      <c r="E409" s="219" t="s">
        <v>8557</v>
      </c>
      <c r="F409" s="219" t="s">
        <v>10195</v>
      </c>
      <c r="G409" s="220">
        <v>6304669518</v>
      </c>
      <c r="H409" s="220">
        <v>9676361739</v>
      </c>
      <c r="I409" s="220">
        <v>9703190685</v>
      </c>
      <c r="J409" s="219" t="s">
        <v>4553</v>
      </c>
      <c r="K409" s="166"/>
    </row>
    <row r="410" spans="1:11" ht="14.4">
      <c r="A410" s="216">
        <v>409</v>
      </c>
      <c r="B410" s="217" t="s">
        <v>10196</v>
      </c>
      <c r="C410" s="217"/>
      <c r="D410" s="218" t="s">
        <v>10197</v>
      </c>
      <c r="E410" s="219" t="s">
        <v>8557</v>
      </c>
      <c r="F410" s="219" t="s">
        <v>10198</v>
      </c>
      <c r="G410" s="220">
        <v>9676955419</v>
      </c>
      <c r="H410" s="220" t="s">
        <v>4479</v>
      </c>
      <c r="I410" s="220">
        <v>9440295823</v>
      </c>
      <c r="J410" s="219" t="s">
        <v>10199</v>
      </c>
      <c r="K410" s="166"/>
    </row>
    <row r="411" spans="1:11" ht="14.4">
      <c r="A411" s="216">
        <v>410</v>
      </c>
      <c r="B411" s="217" t="s">
        <v>10200</v>
      </c>
      <c r="C411" s="217"/>
      <c r="D411" s="218" t="s">
        <v>10201</v>
      </c>
      <c r="E411" s="219"/>
      <c r="F411" s="219" t="s">
        <v>10202</v>
      </c>
      <c r="G411" s="220"/>
      <c r="H411" s="220">
        <v>9182926557</v>
      </c>
      <c r="I411" s="220">
        <v>9885742252</v>
      </c>
      <c r="J411" s="223" t="s">
        <v>10109</v>
      </c>
      <c r="K411" s="166"/>
    </row>
    <row r="412" spans="1:11" ht="14.4">
      <c r="A412" s="216">
        <v>411</v>
      </c>
      <c r="B412" s="217" t="s">
        <v>10203</v>
      </c>
      <c r="C412" s="217" t="s">
        <v>6057</v>
      </c>
      <c r="D412" s="218" t="s">
        <v>10204</v>
      </c>
      <c r="E412" s="219" t="s">
        <v>8557</v>
      </c>
      <c r="F412" s="219" t="s">
        <v>10205</v>
      </c>
      <c r="G412" s="220">
        <v>7989232074</v>
      </c>
      <c r="H412" s="220">
        <v>9059909711</v>
      </c>
      <c r="I412" s="220">
        <v>9966553267</v>
      </c>
      <c r="J412" s="219" t="s">
        <v>9275</v>
      </c>
      <c r="K412" s="166"/>
    </row>
    <row r="413" spans="1:11" ht="14.4">
      <c r="A413" s="216">
        <v>412</v>
      </c>
      <c r="B413" s="217" t="s">
        <v>10206</v>
      </c>
      <c r="C413" s="217" t="s">
        <v>6057</v>
      </c>
      <c r="D413" s="218" t="s">
        <v>10207</v>
      </c>
      <c r="E413" s="219" t="s">
        <v>8557</v>
      </c>
      <c r="F413" s="219" t="s">
        <v>10208</v>
      </c>
      <c r="G413" s="220">
        <v>9121817381</v>
      </c>
      <c r="H413" s="220"/>
      <c r="I413" s="220">
        <v>9885596338</v>
      </c>
      <c r="J413" s="219" t="s">
        <v>8887</v>
      </c>
      <c r="K413" s="166"/>
    </row>
    <row r="414" spans="1:11" ht="14.4">
      <c r="A414" s="216">
        <v>413</v>
      </c>
      <c r="B414" s="217" t="s">
        <v>10209</v>
      </c>
      <c r="C414" s="217" t="s">
        <v>6057</v>
      </c>
      <c r="D414" s="218" t="s">
        <v>10210</v>
      </c>
      <c r="E414" s="219" t="s">
        <v>8557</v>
      </c>
      <c r="F414" s="219" t="s">
        <v>10211</v>
      </c>
      <c r="G414" s="220">
        <v>9703145845</v>
      </c>
      <c r="H414" s="220">
        <v>8499941019</v>
      </c>
      <c r="I414" s="220">
        <v>9515536577</v>
      </c>
      <c r="J414" s="219" t="s">
        <v>10212</v>
      </c>
      <c r="K414" s="166"/>
    </row>
    <row r="415" spans="1:11" ht="14.4">
      <c r="A415" s="216">
        <v>414</v>
      </c>
      <c r="B415" s="221" t="s">
        <v>10213</v>
      </c>
      <c r="C415" s="221" t="s">
        <v>6057</v>
      </c>
      <c r="D415" s="222" t="s">
        <v>10214</v>
      </c>
      <c r="E415" s="219" t="s">
        <v>8557</v>
      </c>
      <c r="F415" s="219" t="s">
        <v>10215</v>
      </c>
      <c r="G415" s="220">
        <v>6303183949</v>
      </c>
      <c r="H415" s="220"/>
      <c r="I415" s="220">
        <v>9951144196</v>
      </c>
      <c r="J415" s="219" t="s">
        <v>2802</v>
      </c>
      <c r="K415" s="166"/>
    </row>
    <row r="416" spans="1:11" ht="14.4">
      <c r="A416" s="216">
        <v>415</v>
      </c>
      <c r="B416" s="217" t="s">
        <v>10216</v>
      </c>
      <c r="C416" s="217" t="s">
        <v>6057</v>
      </c>
      <c r="D416" s="218" t="s">
        <v>10217</v>
      </c>
      <c r="E416" s="219" t="s">
        <v>8557</v>
      </c>
      <c r="F416" s="219" t="s">
        <v>10218</v>
      </c>
      <c r="G416" s="220">
        <v>6303586973</v>
      </c>
      <c r="H416" s="220">
        <v>7995902942</v>
      </c>
      <c r="I416" s="220">
        <v>9505264413</v>
      </c>
      <c r="J416" s="219" t="s">
        <v>10219</v>
      </c>
      <c r="K416" s="166"/>
    </row>
    <row r="417" spans="1:11" ht="14.4">
      <c r="A417" s="216">
        <v>416</v>
      </c>
      <c r="B417" s="217" t="s">
        <v>10220</v>
      </c>
      <c r="C417" s="217" t="s">
        <v>6081</v>
      </c>
      <c r="D417" s="218" t="s">
        <v>10221</v>
      </c>
      <c r="E417" s="219" t="s">
        <v>8557</v>
      </c>
      <c r="F417" s="219" t="s">
        <v>10222</v>
      </c>
      <c r="G417" s="220">
        <v>8885503999</v>
      </c>
      <c r="H417" s="220"/>
      <c r="I417" s="220">
        <v>9441176551</v>
      </c>
      <c r="J417" s="219" t="s">
        <v>9622</v>
      </c>
      <c r="K417" s="166"/>
    </row>
    <row r="418" spans="1:11" ht="14.4">
      <c r="A418" s="216">
        <v>417</v>
      </c>
      <c r="B418" s="217" t="s">
        <v>10223</v>
      </c>
      <c r="C418" s="217" t="s">
        <v>6057</v>
      </c>
      <c r="D418" s="218" t="s">
        <v>10224</v>
      </c>
      <c r="E418" s="219" t="s">
        <v>8557</v>
      </c>
      <c r="F418" s="219" t="s">
        <v>10225</v>
      </c>
      <c r="G418" s="220">
        <v>8688705994</v>
      </c>
      <c r="H418" s="220"/>
      <c r="I418" s="220">
        <v>7659020968</v>
      </c>
      <c r="J418" s="219" t="s">
        <v>4217</v>
      </c>
      <c r="K418" s="166"/>
    </row>
    <row r="419" spans="1:11" ht="14.4">
      <c r="A419" s="216">
        <v>418</v>
      </c>
      <c r="B419" s="217" t="s">
        <v>10226</v>
      </c>
      <c r="C419" s="217" t="s">
        <v>6057</v>
      </c>
      <c r="D419" s="218" t="s">
        <v>10227</v>
      </c>
      <c r="E419" s="219" t="s">
        <v>8557</v>
      </c>
      <c r="F419" s="219" t="s">
        <v>10228</v>
      </c>
      <c r="G419" s="220">
        <v>9182642002</v>
      </c>
      <c r="H419" s="220">
        <v>9182642002</v>
      </c>
      <c r="I419" s="220">
        <v>9110553112</v>
      </c>
      <c r="J419" s="219"/>
      <c r="K419" s="166"/>
    </row>
    <row r="420" spans="1:11" ht="14.4">
      <c r="A420" s="216">
        <v>419</v>
      </c>
      <c r="B420" s="217" t="s">
        <v>10229</v>
      </c>
      <c r="C420" s="217" t="s">
        <v>7507</v>
      </c>
      <c r="D420" s="218" t="s">
        <v>10230</v>
      </c>
      <c r="E420" s="219" t="s">
        <v>8557</v>
      </c>
      <c r="F420" s="219" t="s">
        <v>10231</v>
      </c>
      <c r="G420" s="220">
        <v>7416644146</v>
      </c>
      <c r="H420" s="220"/>
      <c r="I420" s="220">
        <v>9490762073</v>
      </c>
      <c r="J420" s="223" t="s">
        <v>4479</v>
      </c>
      <c r="K420" s="166"/>
    </row>
    <row r="421" spans="1:11" ht="14.4">
      <c r="A421" s="216">
        <v>420</v>
      </c>
      <c r="B421" s="217" t="s">
        <v>10232</v>
      </c>
      <c r="C421" s="217"/>
      <c r="D421" s="218" t="s">
        <v>10233</v>
      </c>
      <c r="E421" s="219" t="s">
        <v>8557</v>
      </c>
      <c r="F421" s="219" t="s">
        <v>10234</v>
      </c>
      <c r="G421" s="220">
        <v>9182513904</v>
      </c>
      <c r="H421" s="220"/>
      <c r="I421" s="220">
        <v>9908778921</v>
      </c>
      <c r="J421" s="219" t="s">
        <v>10235</v>
      </c>
      <c r="K421" s="166"/>
    </row>
    <row r="422" spans="1:11" ht="14.4">
      <c r="A422" s="216">
        <v>421</v>
      </c>
      <c r="B422" s="217" t="s">
        <v>10236</v>
      </c>
      <c r="C422" s="217"/>
      <c r="D422" s="218" t="s">
        <v>10237</v>
      </c>
      <c r="E422" s="219" t="s">
        <v>8557</v>
      </c>
      <c r="F422" s="219" t="s">
        <v>10238</v>
      </c>
      <c r="G422" s="220">
        <v>9703289443</v>
      </c>
      <c r="H422" s="220">
        <v>8686363844</v>
      </c>
      <c r="I422" s="220">
        <v>9912149495</v>
      </c>
      <c r="J422" s="219" t="s">
        <v>2802</v>
      </c>
      <c r="K422" s="166"/>
    </row>
    <row r="423" spans="1:11" ht="14.4">
      <c r="A423" s="216">
        <v>422</v>
      </c>
      <c r="B423" s="217" t="s">
        <v>10239</v>
      </c>
      <c r="C423" s="217" t="s">
        <v>6071</v>
      </c>
      <c r="D423" s="218" t="s">
        <v>10240</v>
      </c>
      <c r="E423" s="219" t="s">
        <v>5810</v>
      </c>
      <c r="F423" s="219" t="s">
        <v>10241</v>
      </c>
      <c r="G423" s="220">
        <v>6303605963</v>
      </c>
      <c r="H423" s="220">
        <v>7997252729</v>
      </c>
      <c r="I423" s="220">
        <v>9492471254</v>
      </c>
      <c r="J423" s="219" t="s">
        <v>10242</v>
      </c>
      <c r="K423" s="166"/>
    </row>
    <row r="424" spans="1:11" ht="14.4">
      <c r="A424" s="216">
        <v>423</v>
      </c>
      <c r="B424" s="217" t="s">
        <v>10243</v>
      </c>
      <c r="C424" s="217" t="s">
        <v>6102</v>
      </c>
      <c r="D424" s="218" t="s">
        <v>10244</v>
      </c>
      <c r="E424" s="219" t="s">
        <v>8557</v>
      </c>
      <c r="F424" s="219" t="s">
        <v>10245</v>
      </c>
      <c r="G424" s="220">
        <v>9705557055</v>
      </c>
      <c r="H424" s="220">
        <v>8897623749</v>
      </c>
      <c r="I424" s="220">
        <v>8008444955</v>
      </c>
      <c r="J424" s="219" t="s">
        <v>10246</v>
      </c>
      <c r="K424" s="166"/>
    </row>
    <row r="425" spans="1:11" ht="14.4">
      <c r="A425" s="216">
        <v>424</v>
      </c>
      <c r="B425" s="217" t="s">
        <v>10247</v>
      </c>
      <c r="C425" s="217"/>
      <c r="D425" s="218" t="s">
        <v>10248</v>
      </c>
      <c r="E425" s="219" t="s">
        <v>8557</v>
      </c>
      <c r="F425" s="219" t="s">
        <v>10249</v>
      </c>
      <c r="G425" s="220">
        <v>8074524104</v>
      </c>
      <c r="H425" s="220">
        <v>7288929354</v>
      </c>
      <c r="I425" s="220">
        <v>9441943232</v>
      </c>
      <c r="J425" s="219" t="s">
        <v>549</v>
      </c>
      <c r="K425" s="166"/>
    </row>
    <row r="426" spans="1:11" ht="14.4">
      <c r="A426" s="216">
        <v>425</v>
      </c>
      <c r="B426" s="217" t="s">
        <v>10250</v>
      </c>
      <c r="C426" s="217" t="s">
        <v>6057</v>
      </c>
      <c r="D426" s="218" t="s">
        <v>10251</v>
      </c>
      <c r="E426" s="219" t="s">
        <v>8557</v>
      </c>
      <c r="F426" s="219" t="s">
        <v>10252</v>
      </c>
      <c r="G426" s="220">
        <v>7287092199</v>
      </c>
      <c r="H426" s="220"/>
      <c r="I426" s="220">
        <v>9492120126</v>
      </c>
      <c r="J426" s="219" t="s">
        <v>549</v>
      </c>
      <c r="K426" s="166"/>
    </row>
    <row r="427" spans="1:11" ht="14.4">
      <c r="A427" s="216">
        <v>426</v>
      </c>
      <c r="B427" s="217" t="s">
        <v>10253</v>
      </c>
      <c r="C427" s="217"/>
      <c r="D427" s="218" t="s">
        <v>10254</v>
      </c>
      <c r="E427" s="219" t="s">
        <v>8557</v>
      </c>
      <c r="F427" s="219" t="s">
        <v>10255</v>
      </c>
      <c r="G427" s="220">
        <v>8008050550</v>
      </c>
      <c r="H427" s="220">
        <v>8341885809</v>
      </c>
      <c r="I427" s="220">
        <v>9959945154</v>
      </c>
      <c r="J427" s="219" t="s">
        <v>7029</v>
      </c>
      <c r="K427" s="166"/>
    </row>
    <row r="428" spans="1:11" ht="14.4">
      <c r="A428" s="216">
        <v>427</v>
      </c>
      <c r="B428" s="217" t="s">
        <v>10256</v>
      </c>
      <c r="C428" s="217" t="s">
        <v>6057</v>
      </c>
      <c r="D428" s="218" t="s">
        <v>10257</v>
      </c>
      <c r="E428" s="219" t="s">
        <v>8557</v>
      </c>
      <c r="F428" s="219" t="s">
        <v>10258</v>
      </c>
      <c r="G428" s="220">
        <v>9959409359</v>
      </c>
      <c r="H428" s="220">
        <v>6304562212</v>
      </c>
      <c r="I428" s="220">
        <v>9951924741</v>
      </c>
      <c r="J428" s="219" t="s">
        <v>4553</v>
      </c>
      <c r="K428" s="166"/>
    </row>
    <row r="429" spans="1:11" ht="14.4">
      <c r="A429" s="216">
        <v>428</v>
      </c>
      <c r="B429" s="217" t="s">
        <v>10259</v>
      </c>
      <c r="C429" s="217" t="s">
        <v>6057</v>
      </c>
      <c r="D429" s="218" t="s">
        <v>10260</v>
      </c>
      <c r="E429" s="219" t="s">
        <v>8557</v>
      </c>
      <c r="F429" s="219" t="s">
        <v>10261</v>
      </c>
      <c r="G429" s="220">
        <v>9492353562</v>
      </c>
      <c r="H429" s="220">
        <v>9494912153</v>
      </c>
      <c r="I429" s="220">
        <v>9441908415</v>
      </c>
      <c r="J429" s="219" t="s">
        <v>9330</v>
      </c>
      <c r="K429" s="166"/>
    </row>
    <row r="430" spans="1:11" ht="14.4">
      <c r="A430" s="216">
        <v>429</v>
      </c>
      <c r="B430" s="217" t="s">
        <v>10262</v>
      </c>
      <c r="C430" s="217" t="s">
        <v>6057</v>
      </c>
      <c r="D430" s="218" t="s">
        <v>10263</v>
      </c>
      <c r="E430" s="219" t="s">
        <v>8557</v>
      </c>
      <c r="F430" s="219" t="s">
        <v>10264</v>
      </c>
      <c r="G430" s="220">
        <v>6281068236</v>
      </c>
      <c r="H430" s="220">
        <v>9949619722</v>
      </c>
      <c r="I430" s="220">
        <v>9908444982</v>
      </c>
      <c r="J430" s="219" t="s">
        <v>2802</v>
      </c>
      <c r="K430" s="166"/>
    </row>
    <row r="431" spans="1:11" ht="14.4">
      <c r="A431" s="216">
        <v>430</v>
      </c>
      <c r="B431" s="217" t="s">
        <v>10265</v>
      </c>
      <c r="C431" s="217"/>
      <c r="D431" s="218" t="s">
        <v>10266</v>
      </c>
      <c r="E431" s="219" t="s">
        <v>8557</v>
      </c>
      <c r="F431" s="219" t="s">
        <v>10267</v>
      </c>
      <c r="G431" s="220">
        <v>7780306351</v>
      </c>
      <c r="H431" s="220">
        <v>9490574784</v>
      </c>
      <c r="I431" s="220"/>
      <c r="J431" s="219" t="s">
        <v>7332</v>
      </c>
      <c r="K431" s="166"/>
    </row>
    <row r="432" spans="1:11" ht="14.4">
      <c r="A432" s="216">
        <v>431</v>
      </c>
      <c r="B432" s="217" t="s">
        <v>10268</v>
      </c>
      <c r="C432" s="217" t="s">
        <v>6057</v>
      </c>
      <c r="D432" s="218" t="s">
        <v>10269</v>
      </c>
      <c r="E432" s="219" t="s">
        <v>8557</v>
      </c>
      <c r="F432" s="219" t="s">
        <v>10270</v>
      </c>
      <c r="G432" s="220">
        <v>8099170153</v>
      </c>
      <c r="H432" s="220">
        <v>8099179153</v>
      </c>
      <c r="I432" s="220">
        <v>8688888118</v>
      </c>
      <c r="J432" s="219" t="s">
        <v>8956</v>
      </c>
      <c r="K432" s="166"/>
    </row>
    <row r="433" spans="1:11" ht="14.4">
      <c r="A433" s="216">
        <v>432</v>
      </c>
      <c r="B433" s="221" t="s">
        <v>10271</v>
      </c>
      <c r="C433" s="221"/>
      <c r="D433" s="222" t="s">
        <v>10272</v>
      </c>
      <c r="E433" s="219" t="s">
        <v>5373</v>
      </c>
      <c r="F433" s="219" t="s">
        <v>10273</v>
      </c>
      <c r="G433" s="220">
        <v>7659999111</v>
      </c>
      <c r="H433" s="220"/>
      <c r="I433" s="220"/>
      <c r="J433" s="219" t="s">
        <v>7029</v>
      </c>
      <c r="K433" s="166"/>
    </row>
    <row r="434" spans="1:11" ht="14.4">
      <c r="A434" s="216">
        <v>433</v>
      </c>
      <c r="B434" s="217" t="s">
        <v>10274</v>
      </c>
      <c r="C434" s="217"/>
      <c r="D434" s="218" t="s">
        <v>10275</v>
      </c>
      <c r="E434" s="219" t="s">
        <v>5810</v>
      </c>
      <c r="F434" s="219" t="s">
        <v>10276</v>
      </c>
      <c r="G434" s="220">
        <v>7989714474</v>
      </c>
      <c r="H434" s="220">
        <v>8985359335</v>
      </c>
      <c r="I434" s="220">
        <v>9492903638</v>
      </c>
      <c r="J434" s="219" t="s">
        <v>8956</v>
      </c>
      <c r="K434" s="166"/>
    </row>
    <row r="435" spans="1:11" ht="14.4">
      <c r="A435" s="216">
        <v>434</v>
      </c>
      <c r="B435" s="217" t="s">
        <v>10277</v>
      </c>
      <c r="C435" s="217"/>
      <c r="D435" s="218" t="s">
        <v>10278</v>
      </c>
      <c r="E435" s="219" t="s">
        <v>5810</v>
      </c>
      <c r="F435" s="219" t="s">
        <v>10279</v>
      </c>
      <c r="G435" s="220">
        <v>6304967499</v>
      </c>
      <c r="H435" s="220">
        <v>8333840599</v>
      </c>
      <c r="I435" s="220">
        <v>9848125399</v>
      </c>
      <c r="J435" s="234" t="s">
        <v>9162</v>
      </c>
      <c r="K435" s="166"/>
    </row>
    <row r="436" spans="1:11" ht="14.4">
      <c r="A436" s="216">
        <v>435</v>
      </c>
      <c r="B436" s="221" t="s">
        <v>10280</v>
      </c>
      <c r="C436" s="221" t="s">
        <v>6057</v>
      </c>
      <c r="D436" s="222" t="s">
        <v>10281</v>
      </c>
      <c r="E436" s="219" t="s">
        <v>8557</v>
      </c>
      <c r="F436" s="219" t="s">
        <v>10282</v>
      </c>
      <c r="G436" s="220">
        <v>9640028788</v>
      </c>
      <c r="H436" s="220"/>
      <c r="I436" s="220"/>
      <c r="J436" s="219" t="s">
        <v>8939</v>
      </c>
      <c r="K436" s="166"/>
    </row>
    <row r="437" spans="1:11" ht="14.4">
      <c r="A437" s="216">
        <v>436</v>
      </c>
      <c r="B437" s="217" t="s">
        <v>10283</v>
      </c>
      <c r="C437" s="217"/>
      <c r="D437" s="218" t="s">
        <v>10284</v>
      </c>
      <c r="E437" s="219" t="s">
        <v>8557</v>
      </c>
      <c r="F437" s="219" t="s">
        <v>10285</v>
      </c>
      <c r="G437" s="220">
        <v>8919549585</v>
      </c>
      <c r="H437" s="220"/>
      <c r="I437" s="220">
        <v>7093657907</v>
      </c>
      <c r="J437" s="223" t="s">
        <v>4479</v>
      </c>
      <c r="K437" s="166"/>
    </row>
    <row r="438" spans="1:11" ht="14.4">
      <c r="A438" s="216">
        <v>437</v>
      </c>
      <c r="B438" s="217" t="s">
        <v>10286</v>
      </c>
      <c r="C438" s="217" t="s">
        <v>6102</v>
      </c>
      <c r="D438" s="218" t="s">
        <v>10287</v>
      </c>
      <c r="E438" s="219" t="s">
        <v>5810</v>
      </c>
      <c r="F438" s="219" t="s">
        <v>10288</v>
      </c>
      <c r="G438" s="220">
        <v>6301029469</v>
      </c>
      <c r="H438" s="220">
        <v>9959288066</v>
      </c>
      <c r="I438" s="220">
        <v>9949544531</v>
      </c>
      <c r="J438" s="219" t="s">
        <v>2795</v>
      </c>
      <c r="K438" s="166"/>
    </row>
    <row r="439" spans="1:11" ht="14.4">
      <c r="A439" s="216">
        <v>438</v>
      </c>
      <c r="B439" s="221" t="s">
        <v>10289</v>
      </c>
      <c r="C439" s="221" t="s">
        <v>6057</v>
      </c>
      <c r="D439" s="222" t="s">
        <v>10290</v>
      </c>
      <c r="E439" s="219" t="s">
        <v>8557</v>
      </c>
      <c r="F439" s="219" t="s">
        <v>10291</v>
      </c>
      <c r="G439" s="220">
        <v>8609390460</v>
      </c>
      <c r="H439" s="220">
        <v>7799523636</v>
      </c>
      <c r="I439" s="220">
        <v>8520846611</v>
      </c>
      <c r="J439" s="219" t="s">
        <v>9232</v>
      </c>
      <c r="K439" s="166"/>
    </row>
    <row r="440" spans="1:11" ht="14.4">
      <c r="A440" s="216">
        <v>439</v>
      </c>
      <c r="B440" s="217" t="s">
        <v>10292</v>
      </c>
      <c r="C440" s="217" t="s">
        <v>6071</v>
      </c>
      <c r="D440" s="218" t="s">
        <v>10293</v>
      </c>
      <c r="E440" s="219" t="s">
        <v>5601</v>
      </c>
      <c r="F440" s="219" t="s">
        <v>10294</v>
      </c>
      <c r="G440" s="220">
        <v>9912407637</v>
      </c>
      <c r="H440" s="220">
        <v>9392687311</v>
      </c>
      <c r="I440" s="220">
        <v>9440572808</v>
      </c>
      <c r="J440" s="219" t="s">
        <v>10295</v>
      </c>
      <c r="K440" s="166"/>
    </row>
    <row r="441" spans="1:11" ht="14.4">
      <c r="A441" s="216">
        <v>440</v>
      </c>
      <c r="B441" s="217" t="s">
        <v>10296</v>
      </c>
      <c r="C441" s="217"/>
      <c r="D441" s="218" t="s">
        <v>10297</v>
      </c>
      <c r="E441" s="219" t="s">
        <v>8346</v>
      </c>
      <c r="F441" s="219" t="s">
        <v>10298</v>
      </c>
      <c r="G441" s="220">
        <v>9182942768</v>
      </c>
      <c r="H441" s="220">
        <v>9573203441</v>
      </c>
      <c r="I441" s="220">
        <v>9989567939</v>
      </c>
      <c r="J441" s="223" t="s">
        <v>4479</v>
      </c>
      <c r="K441" s="166"/>
    </row>
    <row r="442" spans="1:11" ht="14.4">
      <c r="A442" s="216">
        <v>441</v>
      </c>
      <c r="B442" s="217" t="s">
        <v>10299</v>
      </c>
      <c r="C442" s="217"/>
      <c r="D442" s="218" t="s">
        <v>10300</v>
      </c>
      <c r="E442" s="219"/>
      <c r="F442" s="219" t="s">
        <v>10301</v>
      </c>
      <c r="G442" s="220">
        <v>9346628987</v>
      </c>
      <c r="H442" s="220"/>
      <c r="I442" s="220">
        <v>8297038540</v>
      </c>
      <c r="J442" s="219" t="s">
        <v>4479</v>
      </c>
      <c r="K442" s="166"/>
    </row>
    <row r="443" spans="1:11" ht="14.4">
      <c r="A443" s="216">
        <v>442</v>
      </c>
      <c r="B443" s="217" t="s">
        <v>10302</v>
      </c>
      <c r="C443" s="217"/>
      <c r="D443" s="218" t="s">
        <v>10303</v>
      </c>
      <c r="E443" s="219" t="s">
        <v>6060</v>
      </c>
      <c r="F443" s="219" t="s">
        <v>10304</v>
      </c>
      <c r="G443" s="220">
        <v>9182642336</v>
      </c>
      <c r="H443" s="220"/>
      <c r="I443" s="220"/>
      <c r="J443" s="219" t="s">
        <v>10067</v>
      </c>
      <c r="K443" s="166"/>
    </row>
    <row r="444" spans="1:11" ht="14.4">
      <c r="A444" s="216">
        <v>443</v>
      </c>
      <c r="B444" s="217" t="s">
        <v>10305</v>
      </c>
      <c r="C444" s="217"/>
      <c r="D444" s="218" t="s">
        <v>10306</v>
      </c>
      <c r="E444" s="219" t="s">
        <v>8557</v>
      </c>
      <c r="F444" s="219" t="s">
        <v>10307</v>
      </c>
      <c r="G444" s="220">
        <v>7780313839</v>
      </c>
      <c r="H444" s="220"/>
      <c r="I444" s="220"/>
      <c r="J444" s="223" t="s">
        <v>4479</v>
      </c>
      <c r="K444" s="166"/>
    </row>
    <row r="445" spans="1:11" ht="14.4">
      <c r="A445" s="216">
        <v>444</v>
      </c>
      <c r="B445" s="217" t="s">
        <v>10308</v>
      </c>
      <c r="C445" s="217"/>
      <c r="D445" s="218" t="s">
        <v>10309</v>
      </c>
      <c r="E445" s="219" t="s">
        <v>8557</v>
      </c>
      <c r="F445" s="219" t="s">
        <v>10310</v>
      </c>
      <c r="G445" s="220">
        <v>6302838986</v>
      </c>
      <c r="H445" s="220"/>
      <c r="I445" s="220">
        <v>9010125604</v>
      </c>
      <c r="J445" s="219" t="s">
        <v>7029</v>
      </c>
      <c r="K445" s="166"/>
    </row>
    <row r="446" spans="1:11" ht="14.4">
      <c r="A446" s="216">
        <v>445</v>
      </c>
      <c r="B446" s="217" t="s">
        <v>10311</v>
      </c>
      <c r="C446" s="217"/>
      <c r="D446" s="218" t="s">
        <v>10312</v>
      </c>
      <c r="E446" s="219" t="s">
        <v>6115</v>
      </c>
      <c r="F446" s="219" t="s">
        <v>10313</v>
      </c>
      <c r="G446" s="220">
        <v>9704170649</v>
      </c>
      <c r="H446" s="220">
        <v>9491372180</v>
      </c>
      <c r="I446" s="220">
        <v>8985988224</v>
      </c>
      <c r="J446" s="219" t="s">
        <v>10067</v>
      </c>
      <c r="K446" s="166"/>
    </row>
    <row r="447" spans="1:11" ht="14.4">
      <c r="A447" s="216">
        <v>446</v>
      </c>
      <c r="B447" s="217" t="s">
        <v>10314</v>
      </c>
      <c r="C447" s="217"/>
      <c r="D447" s="218" t="s">
        <v>10315</v>
      </c>
      <c r="E447" s="219" t="s">
        <v>8557</v>
      </c>
      <c r="F447" s="219" t="s">
        <v>10316</v>
      </c>
      <c r="G447" s="220">
        <v>8309089870</v>
      </c>
      <c r="H447" s="220">
        <v>9885042135</v>
      </c>
      <c r="I447" s="220"/>
      <c r="J447" s="223" t="s">
        <v>4479</v>
      </c>
      <c r="K447" s="166"/>
    </row>
    <row r="448" spans="1:11" ht="14.4">
      <c r="A448" s="216">
        <v>447</v>
      </c>
      <c r="B448" s="217" t="s">
        <v>10317</v>
      </c>
      <c r="C448" s="217"/>
      <c r="D448" s="218" t="s">
        <v>10318</v>
      </c>
      <c r="E448" s="219" t="s">
        <v>6115</v>
      </c>
      <c r="F448" s="219" t="s">
        <v>10319</v>
      </c>
      <c r="G448" s="220">
        <v>9381379517</v>
      </c>
      <c r="H448" s="220">
        <v>9494298826</v>
      </c>
      <c r="I448" s="220">
        <v>9395375030</v>
      </c>
      <c r="J448" s="219" t="s">
        <v>10320</v>
      </c>
      <c r="K448" s="166"/>
    </row>
    <row r="449" spans="1:11" ht="14.4">
      <c r="A449" s="216">
        <v>448</v>
      </c>
      <c r="B449" s="217" t="s">
        <v>10321</v>
      </c>
      <c r="C449" s="217" t="s">
        <v>6057</v>
      </c>
      <c r="D449" s="218" t="s">
        <v>10322</v>
      </c>
      <c r="E449" s="219" t="s">
        <v>6115</v>
      </c>
      <c r="F449" s="219" t="s">
        <v>10323</v>
      </c>
      <c r="G449" s="220">
        <v>7013526530</v>
      </c>
      <c r="H449" s="220">
        <v>8125344156</v>
      </c>
      <c r="I449" s="220">
        <v>9291526772</v>
      </c>
      <c r="J449" s="219" t="s">
        <v>8887</v>
      </c>
      <c r="K449" s="166"/>
    </row>
    <row r="450" spans="1:11" ht="14.4">
      <c r="A450" s="216">
        <v>449</v>
      </c>
      <c r="B450" s="217" t="s">
        <v>10324</v>
      </c>
      <c r="C450" s="217"/>
      <c r="D450" s="218" t="s">
        <v>10325</v>
      </c>
      <c r="E450" s="219" t="s">
        <v>8557</v>
      </c>
      <c r="F450" s="219" t="s">
        <v>10326</v>
      </c>
      <c r="G450" s="220">
        <v>9121627624</v>
      </c>
      <c r="H450" s="220">
        <v>9618344053</v>
      </c>
      <c r="I450" s="220"/>
      <c r="J450" s="219" t="s">
        <v>10327</v>
      </c>
      <c r="K450" s="166"/>
    </row>
    <row r="451" spans="1:11" ht="14.4">
      <c r="A451" s="216">
        <v>450</v>
      </c>
      <c r="B451" s="217" t="s">
        <v>10328</v>
      </c>
      <c r="C451" s="217" t="s">
        <v>6057</v>
      </c>
      <c r="D451" s="218" t="s">
        <v>10329</v>
      </c>
      <c r="E451" s="219" t="s">
        <v>6115</v>
      </c>
      <c r="F451" s="219" t="s">
        <v>10330</v>
      </c>
      <c r="G451" s="220">
        <v>7993556788</v>
      </c>
      <c r="H451" s="220">
        <v>8885291114</v>
      </c>
      <c r="I451" s="220">
        <v>9247292236</v>
      </c>
      <c r="J451" s="219" t="s">
        <v>10331</v>
      </c>
      <c r="K451" s="166"/>
    </row>
    <row r="452" spans="1:11" ht="14.4">
      <c r="A452" s="216">
        <v>451</v>
      </c>
      <c r="B452" s="217" t="s">
        <v>10332</v>
      </c>
      <c r="C452" s="217"/>
      <c r="D452" s="218" t="s">
        <v>10333</v>
      </c>
      <c r="E452" s="219" t="s">
        <v>6115</v>
      </c>
      <c r="F452" s="219" t="s">
        <v>10334</v>
      </c>
      <c r="G452" s="220">
        <v>9701126503</v>
      </c>
      <c r="H452" s="220">
        <v>9949526359</v>
      </c>
      <c r="I452" s="220">
        <v>9949526359</v>
      </c>
      <c r="J452" s="219" t="s">
        <v>10335</v>
      </c>
      <c r="K452" s="166"/>
    </row>
    <row r="453" spans="1:11" ht="14.4">
      <c r="A453" s="216">
        <v>452</v>
      </c>
      <c r="B453" s="217" t="s">
        <v>10336</v>
      </c>
      <c r="C453" s="217"/>
      <c r="D453" s="218" t="s">
        <v>10337</v>
      </c>
      <c r="E453" s="219" t="s">
        <v>908</v>
      </c>
      <c r="F453" s="219" t="s">
        <v>10338</v>
      </c>
      <c r="G453" s="220">
        <v>9492614499</v>
      </c>
      <c r="H453" s="220">
        <v>9398543404</v>
      </c>
      <c r="I453" s="220">
        <v>9440014499</v>
      </c>
      <c r="J453" s="219" t="s">
        <v>4479</v>
      </c>
      <c r="K453" s="166"/>
    </row>
    <row r="454" spans="1:11" ht="14.4">
      <c r="A454" s="216">
        <v>453</v>
      </c>
      <c r="B454" s="217" t="s">
        <v>10339</v>
      </c>
      <c r="C454" s="217"/>
      <c r="D454" s="218" t="s">
        <v>10340</v>
      </c>
      <c r="E454" s="219" t="s">
        <v>8557</v>
      </c>
      <c r="F454" s="219" t="s">
        <v>10341</v>
      </c>
      <c r="G454" s="220">
        <v>9063802819</v>
      </c>
      <c r="H454" s="220">
        <v>9490358089</v>
      </c>
      <c r="I454" s="220">
        <v>7337358089</v>
      </c>
      <c r="J454" s="219"/>
      <c r="K454" s="166"/>
    </row>
    <row r="455" spans="1:11" ht="14.4">
      <c r="A455" s="216">
        <v>454</v>
      </c>
      <c r="B455" s="217" t="s">
        <v>10342</v>
      </c>
      <c r="C455" s="217"/>
      <c r="D455" s="218" t="s">
        <v>10343</v>
      </c>
      <c r="E455" s="219" t="s">
        <v>5601</v>
      </c>
      <c r="F455" s="219" t="s">
        <v>10344</v>
      </c>
      <c r="G455" s="220">
        <v>7981313515</v>
      </c>
      <c r="H455" s="220"/>
      <c r="I455" s="220"/>
      <c r="J455" s="219" t="s">
        <v>9747</v>
      </c>
      <c r="K455" s="166"/>
    </row>
    <row r="456" spans="1:11" ht="14.4">
      <c r="A456" s="216">
        <v>455</v>
      </c>
      <c r="B456" s="217" t="s">
        <v>10345</v>
      </c>
      <c r="C456" s="217"/>
      <c r="D456" s="218" t="s">
        <v>10346</v>
      </c>
      <c r="E456" s="219" t="s">
        <v>6115</v>
      </c>
      <c r="F456" s="219" t="s">
        <v>10347</v>
      </c>
      <c r="G456" s="220">
        <v>9030535490</v>
      </c>
      <c r="H456" s="220"/>
      <c r="I456" s="220">
        <v>9866535490</v>
      </c>
      <c r="J456" s="219" t="s">
        <v>10348</v>
      </c>
      <c r="K456" s="166"/>
    </row>
    <row r="457" spans="1:11" ht="14.4">
      <c r="A457" s="216">
        <v>456</v>
      </c>
      <c r="B457" s="217" t="s">
        <v>10349</v>
      </c>
      <c r="C457" s="217"/>
      <c r="D457" s="218" t="s">
        <v>10350</v>
      </c>
      <c r="E457" s="219" t="s">
        <v>6115</v>
      </c>
      <c r="F457" s="219" t="s">
        <v>10351</v>
      </c>
      <c r="G457" s="220">
        <v>6304350566</v>
      </c>
      <c r="H457" s="220">
        <v>9154429601</v>
      </c>
      <c r="I457" s="220">
        <v>9491818162</v>
      </c>
      <c r="J457" s="219" t="s">
        <v>4217</v>
      </c>
      <c r="K457" s="166"/>
    </row>
    <row r="458" spans="1:11" ht="14.4">
      <c r="A458" s="216">
        <v>457</v>
      </c>
      <c r="B458" s="221" t="s">
        <v>10352</v>
      </c>
      <c r="C458" s="221"/>
      <c r="D458" s="222" t="s">
        <v>10353</v>
      </c>
      <c r="E458" s="219" t="s">
        <v>6060</v>
      </c>
      <c r="F458" s="219" t="s">
        <v>10354</v>
      </c>
      <c r="G458" s="220">
        <v>9014715666</v>
      </c>
      <c r="H458" s="220">
        <v>9392067444</v>
      </c>
      <c r="I458" s="220">
        <v>9848520222</v>
      </c>
      <c r="J458" s="219" t="s">
        <v>9330</v>
      </c>
      <c r="K458" s="166"/>
    </row>
    <row r="459" spans="1:11" ht="14.4">
      <c r="A459" s="216">
        <v>458</v>
      </c>
      <c r="B459" s="217" t="s">
        <v>10355</v>
      </c>
      <c r="C459" s="217"/>
      <c r="D459" s="218" t="s">
        <v>10356</v>
      </c>
      <c r="E459" s="234" t="s">
        <v>6060</v>
      </c>
      <c r="F459" s="219" t="s">
        <v>10357</v>
      </c>
      <c r="G459" s="237">
        <v>9676198859</v>
      </c>
      <c r="H459" s="220"/>
      <c r="I459" s="220"/>
      <c r="J459" s="223" t="s">
        <v>4479</v>
      </c>
      <c r="K459" s="166"/>
    </row>
    <row r="460" spans="1:11" ht="14.4">
      <c r="A460" s="216">
        <v>459</v>
      </c>
      <c r="B460" s="221" t="s">
        <v>10358</v>
      </c>
      <c r="C460" s="221" t="s">
        <v>6057</v>
      </c>
      <c r="D460" s="222" t="s">
        <v>10359</v>
      </c>
      <c r="E460" s="219" t="s">
        <v>5810</v>
      </c>
      <c r="F460" s="219" t="s">
        <v>10360</v>
      </c>
      <c r="G460" s="220">
        <v>6300355159</v>
      </c>
      <c r="H460" s="220">
        <v>9542727071</v>
      </c>
      <c r="I460" s="220">
        <v>9440030767</v>
      </c>
      <c r="J460" s="219" t="s">
        <v>2795</v>
      </c>
      <c r="K460" s="166"/>
    </row>
    <row r="461" spans="1:11" ht="14.4">
      <c r="A461" s="216">
        <v>460</v>
      </c>
      <c r="B461" s="217" t="s">
        <v>10361</v>
      </c>
      <c r="C461" s="217"/>
      <c r="D461" s="218" t="s">
        <v>10362</v>
      </c>
      <c r="E461" s="219" t="s">
        <v>5810</v>
      </c>
      <c r="F461" s="219" t="s">
        <v>10363</v>
      </c>
      <c r="G461" s="220">
        <v>9182832723</v>
      </c>
      <c r="H461" s="220">
        <v>9441993941</v>
      </c>
      <c r="I461" s="220">
        <v>8919356701</v>
      </c>
      <c r="J461" s="219" t="s">
        <v>8956</v>
      </c>
      <c r="K461" s="166"/>
    </row>
    <row r="462" spans="1:11" ht="14.4">
      <c r="A462" s="216">
        <v>461</v>
      </c>
      <c r="B462" s="217" t="s">
        <v>10364</v>
      </c>
      <c r="C462" s="217"/>
      <c r="D462" s="218" t="s">
        <v>10365</v>
      </c>
      <c r="E462" s="219" t="s">
        <v>8557</v>
      </c>
      <c r="F462" s="219" t="s">
        <v>10366</v>
      </c>
      <c r="G462" s="220">
        <v>9100241929</v>
      </c>
      <c r="H462" s="220">
        <v>7981649621</v>
      </c>
      <c r="I462" s="220">
        <v>7989930109</v>
      </c>
      <c r="J462" s="223" t="s">
        <v>4479</v>
      </c>
      <c r="K462" s="166"/>
    </row>
    <row r="463" spans="1:11" ht="14.4">
      <c r="A463" s="216">
        <v>462</v>
      </c>
      <c r="B463" s="217" t="s">
        <v>10367</v>
      </c>
      <c r="C463" s="217"/>
      <c r="D463" s="218" t="s">
        <v>10368</v>
      </c>
      <c r="E463" s="219" t="s">
        <v>5373</v>
      </c>
      <c r="F463" s="219" t="s">
        <v>10369</v>
      </c>
      <c r="G463" s="220">
        <v>8074714213</v>
      </c>
      <c r="H463" s="220"/>
      <c r="I463" s="220">
        <v>9951162272</v>
      </c>
      <c r="J463" s="219" t="s">
        <v>10370</v>
      </c>
      <c r="K463" s="166"/>
    </row>
    <row r="464" spans="1:11" ht="14.4">
      <c r="A464" s="216">
        <v>463</v>
      </c>
      <c r="B464" s="217" t="s">
        <v>10371</v>
      </c>
      <c r="C464" s="217" t="s">
        <v>6057</v>
      </c>
      <c r="D464" s="218" t="s">
        <v>10372</v>
      </c>
      <c r="E464" s="219" t="s">
        <v>5601</v>
      </c>
      <c r="F464" s="219" t="s">
        <v>10373</v>
      </c>
      <c r="G464" s="220">
        <v>7997276751</v>
      </c>
      <c r="H464" s="220">
        <v>8970896902</v>
      </c>
      <c r="I464" s="220">
        <v>9980120405</v>
      </c>
      <c r="J464" s="219" t="s">
        <v>9243</v>
      </c>
      <c r="K464" s="166"/>
    </row>
    <row r="465" spans="1:11" ht="14.4">
      <c r="A465" s="216">
        <v>464</v>
      </c>
      <c r="B465" s="217" t="s">
        <v>10374</v>
      </c>
      <c r="C465" s="217"/>
      <c r="D465" s="218" t="s">
        <v>10375</v>
      </c>
      <c r="E465" s="219" t="s">
        <v>5601</v>
      </c>
      <c r="F465" s="219" t="s">
        <v>10376</v>
      </c>
      <c r="G465" s="220">
        <v>8317661757</v>
      </c>
      <c r="H465" s="220"/>
      <c r="I465" s="220">
        <v>9951649925</v>
      </c>
      <c r="J465" s="219" t="s">
        <v>10327</v>
      </c>
      <c r="K465" s="166"/>
    </row>
    <row r="466" spans="1:11" ht="14.4">
      <c r="A466" s="216">
        <v>465</v>
      </c>
      <c r="B466" s="217" t="s">
        <v>10377</v>
      </c>
      <c r="C466" s="217" t="s">
        <v>6057</v>
      </c>
      <c r="D466" s="218" t="s">
        <v>10378</v>
      </c>
      <c r="E466" s="219" t="s">
        <v>5601</v>
      </c>
      <c r="F466" s="219" t="s">
        <v>10379</v>
      </c>
      <c r="G466" s="220">
        <v>7013469911</v>
      </c>
      <c r="H466" s="220">
        <v>9490789276</v>
      </c>
      <c r="I466" s="220">
        <v>6304518225</v>
      </c>
      <c r="J466" s="219" t="s">
        <v>8956</v>
      </c>
      <c r="K466" s="166"/>
    </row>
    <row r="467" spans="1:11" ht="14.4">
      <c r="A467" s="216">
        <v>466</v>
      </c>
      <c r="B467" s="217" t="s">
        <v>10380</v>
      </c>
      <c r="C467" s="217"/>
      <c r="D467" s="218" t="s">
        <v>10381</v>
      </c>
      <c r="E467" s="219"/>
      <c r="F467" s="219" t="s">
        <v>10382</v>
      </c>
      <c r="G467" s="220">
        <v>9515978998</v>
      </c>
      <c r="H467" s="220">
        <v>9515978998</v>
      </c>
      <c r="I467" s="220">
        <v>9640093267</v>
      </c>
      <c r="J467" s="219" t="s">
        <v>9162</v>
      </c>
      <c r="K467" s="166"/>
    </row>
    <row r="468" spans="1:11" ht="14.4">
      <c r="A468" s="216">
        <v>467</v>
      </c>
      <c r="B468" s="217" t="s">
        <v>10383</v>
      </c>
      <c r="C468" s="217" t="s">
        <v>6057</v>
      </c>
      <c r="D468" s="218" t="s">
        <v>10384</v>
      </c>
      <c r="E468" s="219" t="s">
        <v>8557</v>
      </c>
      <c r="F468" s="219" t="s">
        <v>10385</v>
      </c>
      <c r="G468" s="220">
        <v>7396183159</v>
      </c>
      <c r="H468" s="220">
        <v>8179544995</v>
      </c>
      <c r="I468" s="220">
        <v>9948630608</v>
      </c>
      <c r="J468" s="219" t="s">
        <v>9330</v>
      </c>
      <c r="K468" s="166"/>
    </row>
    <row r="469" spans="1:11" ht="14.4">
      <c r="A469" s="216">
        <v>468</v>
      </c>
      <c r="B469" s="217" t="s">
        <v>10386</v>
      </c>
      <c r="C469" s="217"/>
      <c r="D469" s="218" t="s">
        <v>10387</v>
      </c>
      <c r="E469" s="219"/>
      <c r="F469" s="219"/>
      <c r="G469" s="220"/>
      <c r="H469" s="220"/>
      <c r="I469" s="220"/>
      <c r="J469" s="219"/>
      <c r="K469" s="166"/>
    </row>
    <row r="470" spans="1:11" ht="14.4">
      <c r="A470" s="216">
        <v>469</v>
      </c>
      <c r="B470" s="221" t="s">
        <v>10388</v>
      </c>
      <c r="C470" s="221" t="s">
        <v>6057</v>
      </c>
      <c r="D470" s="222" t="s">
        <v>10389</v>
      </c>
      <c r="E470" s="219" t="s">
        <v>5373</v>
      </c>
      <c r="F470" s="219" t="s">
        <v>10390</v>
      </c>
      <c r="G470" s="220">
        <v>9959479367</v>
      </c>
      <c r="H470" s="220">
        <v>8328504034</v>
      </c>
      <c r="I470" s="220">
        <v>9390248613</v>
      </c>
      <c r="J470" s="219" t="s">
        <v>10335</v>
      </c>
      <c r="K470" s="166"/>
    </row>
    <row r="471" spans="1:11" ht="14.4">
      <c r="A471" s="216">
        <v>470</v>
      </c>
      <c r="B471" s="217" t="s">
        <v>10391</v>
      </c>
      <c r="C471" s="217" t="s">
        <v>6071</v>
      </c>
      <c r="D471" s="218" t="s">
        <v>10392</v>
      </c>
      <c r="E471" s="219" t="s">
        <v>5601</v>
      </c>
      <c r="F471" s="219" t="s">
        <v>10393</v>
      </c>
      <c r="G471" s="220"/>
      <c r="H471" s="220"/>
      <c r="I471" s="220"/>
      <c r="J471" s="219"/>
      <c r="K471" s="166"/>
    </row>
    <row r="472" spans="1:11" ht="14.4">
      <c r="A472" s="216">
        <v>471</v>
      </c>
      <c r="B472" s="217" t="s">
        <v>10394</v>
      </c>
      <c r="C472" s="217"/>
      <c r="D472" s="218" t="s">
        <v>10395</v>
      </c>
      <c r="E472" s="219" t="s">
        <v>5601</v>
      </c>
      <c r="F472" s="219" t="s">
        <v>10396</v>
      </c>
      <c r="G472" s="220">
        <v>6300098771</v>
      </c>
      <c r="H472" s="220">
        <v>9963646971</v>
      </c>
      <c r="I472" s="220">
        <v>9492400971</v>
      </c>
      <c r="J472" s="219" t="s">
        <v>4217</v>
      </c>
      <c r="K472" s="166"/>
    </row>
    <row r="473" spans="1:11" ht="14.4">
      <c r="A473" s="216">
        <v>472</v>
      </c>
      <c r="B473" s="217" t="s">
        <v>10397</v>
      </c>
      <c r="C473" s="217"/>
      <c r="D473" s="218" t="s">
        <v>10398</v>
      </c>
      <c r="E473" s="219" t="s">
        <v>5373</v>
      </c>
      <c r="F473" s="219" t="s">
        <v>10399</v>
      </c>
      <c r="G473" s="220">
        <v>8008198648</v>
      </c>
      <c r="H473" s="220">
        <v>9182816053</v>
      </c>
      <c r="I473" s="220">
        <v>9951817616</v>
      </c>
      <c r="J473" s="219" t="s">
        <v>9629</v>
      </c>
      <c r="K473" s="166"/>
    </row>
    <row r="474" spans="1:11" ht="14.4">
      <c r="A474" s="216">
        <v>473</v>
      </c>
      <c r="B474" s="217" t="s">
        <v>10400</v>
      </c>
      <c r="C474" s="217"/>
      <c r="D474" s="218" t="s">
        <v>10401</v>
      </c>
      <c r="E474" s="219" t="s">
        <v>5810</v>
      </c>
      <c r="F474" s="219" t="s">
        <v>10402</v>
      </c>
      <c r="G474" s="220">
        <v>7032209990</v>
      </c>
      <c r="H474" s="220"/>
      <c r="I474" s="220">
        <v>9492685718</v>
      </c>
      <c r="J474" s="236" t="s">
        <v>10403</v>
      </c>
      <c r="K474" s="166"/>
    </row>
    <row r="475" spans="1:11" ht="14.4">
      <c r="A475" s="216">
        <v>474</v>
      </c>
      <c r="B475" s="217" t="s">
        <v>10404</v>
      </c>
      <c r="C475" s="217"/>
      <c r="D475" s="218" t="s">
        <v>10405</v>
      </c>
      <c r="E475" s="219" t="s">
        <v>5373</v>
      </c>
      <c r="F475" s="166" t="s">
        <v>10406</v>
      </c>
      <c r="G475" s="229">
        <v>8247060959</v>
      </c>
      <c r="H475" s="220" t="s">
        <v>4479</v>
      </c>
      <c r="I475" s="220" t="s">
        <v>4479</v>
      </c>
      <c r="J475" s="238" t="s">
        <v>4479</v>
      </c>
      <c r="K475" s="166"/>
    </row>
    <row r="476" spans="1:11" ht="14.4">
      <c r="A476" s="216">
        <v>475</v>
      </c>
      <c r="B476" s="217" t="s">
        <v>10407</v>
      </c>
      <c r="C476" s="217"/>
      <c r="D476" s="218" t="s">
        <v>10408</v>
      </c>
      <c r="E476" s="219" t="s">
        <v>5810</v>
      </c>
      <c r="F476" s="215" t="s">
        <v>10409</v>
      </c>
      <c r="G476" s="220">
        <v>9381430958</v>
      </c>
      <c r="H476" s="220"/>
      <c r="I476" s="220">
        <v>9885057083</v>
      </c>
      <c r="J476" s="219" t="s">
        <v>7332</v>
      </c>
      <c r="K476" s="166"/>
    </row>
    <row r="477" spans="1:11" ht="14.4">
      <c r="A477" s="216">
        <v>476</v>
      </c>
      <c r="B477" s="217" t="s">
        <v>10410</v>
      </c>
      <c r="C477" s="217"/>
      <c r="D477" s="218" t="s">
        <v>10411</v>
      </c>
      <c r="E477" s="219" t="s">
        <v>6115</v>
      </c>
      <c r="F477" s="219" t="s">
        <v>10412</v>
      </c>
      <c r="G477" s="220">
        <v>9398106908</v>
      </c>
      <c r="H477" s="220">
        <v>9666953065</v>
      </c>
      <c r="I477" s="220">
        <v>9948311567</v>
      </c>
      <c r="J477" s="219" t="s">
        <v>8956</v>
      </c>
      <c r="K477" s="166"/>
    </row>
    <row r="478" spans="1:11" ht="14.4">
      <c r="A478" s="216">
        <v>477</v>
      </c>
      <c r="B478" s="217" t="s">
        <v>10413</v>
      </c>
      <c r="C478" s="217"/>
      <c r="D478" s="218" t="s">
        <v>10414</v>
      </c>
      <c r="E478" s="219" t="s">
        <v>6115</v>
      </c>
      <c r="F478" s="219" t="s">
        <v>10415</v>
      </c>
      <c r="G478" s="220">
        <v>7013012069</v>
      </c>
      <c r="H478" s="220">
        <v>7013012069</v>
      </c>
      <c r="I478" s="220">
        <v>9154312141</v>
      </c>
      <c r="J478" s="223" t="s">
        <v>4479</v>
      </c>
      <c r="K478" s="166"/>
    </row>
    <row r="479" spans="1:11" ht="14.4">
      <c r="A479" s="216">
        <v>478</v>
      </c>
      <c r="B479" s="217" t="s">
        <v>10416</v>
      </c>
      <c r="C479" s="217"/>
      <c r="D479" s="218" t="s">
        <v>10417</v>
      </c>
      <c r="E479" s="219" t="s">
        <v>5810</v>
      </c>
      <c r="F479" s="219" t="s">
        <v>10418</v>
      </c>
      <c r="G479" s="220">
        <v>6304949660</v>
      </c>
      <c r="H479" s="220">
        <v>8332842144</v>
      </c>
      <c r="I479" s="220">
        <v>9701001586</v>
      </c>
      <c r="J479" s="219" t="s">
        <v>7332</v>
      </c>
      <c r="K479" s="166"/>
    </row>
    <row r="480" spans="1:11" ht="14.4">
      <c r="A480" s="216">
        <v>479</v>
      </c>
      <c r="B480" s="217" t="s">
        <v>10419</v>
      </c>
      <c r="C480" s="217"/>
      <c r="D480" s="218" t="s">
        <v>10420</v>
      </c>
      <c r="E480" s="219" t="s">
        <v>8346</v>
      </c>
      <c r="F480" s="219" t="s">
        <v>10421</v>
      </c>
      <c r="G480" s="220">
        <v>9490017326</v>
      </c>
      <c r="H480" s="220">
        <v>6303136646</v>
      </c>
      <c r="I480" s="220">
        <v>8309355390</v>
      </c>
      <c r="J480" s="219" t="s">
        <v>2795</v>
      </c>
      <c r="K480" s="166"/>
    </row>
    <row r="481" spans="1:11" ht="14.4">
      <c r="A481" s="216">
        <v>480</v>
      </c>
      <c r="B481" s="217" t="s">
        <v>10422</v>
      </c>
      <c r="C481" s="217"/>
      <c r="D481" s="218" t="s">
        <v>10423</v>
      </c>
      <c r="E481" s="219" t="s">
        <v>5373</v>
      </c>
      <c r="F481" s="219" t="s">
        <v>10424</v>
      </c>
      <c r="G481" s="220">
        <v>6302196674</v>
      </c>
      <c r="H481" s="220">
        <v>799391319</v>
      </c>
      <c r="I481" s="220">
        <v>8886521810</v>
      </c>
      <c r="J481" s="219" t="s">
        <v>3958</v>
      </c>
      <c r="K481" s="166"/>
    </row>
    <row r="482" spans="1:11" ht="14.4">
      <c r="A482" s="216">
        <v>481</v>
      </c>
      <c r="B482" s="217" t="s">
        <v>10425</v>
      </c>
      <c r="C482" s="217" t="s">
        <v>7507</v>
      </c>
      <c r="D482" s="218" t="s">
        <v>10426</v>
      </c>
      <c r="E482" s="219" t="s">
        <v>5373</v>
      </c>
      <c r="F482" s="219" t="s">
        <v>10427</v>
      </c>
      <c r="G482" s="220">
        <v>8919666461</v>
      </c>
      <c r="H482" s="220"/>
      <c r="I482" s="220">
        <v>9949342434</v>
      </c>
      <c r="J482" s="219" t="s">
        <v>7029</v>
      </c>
      <c r="K482" s="166"/>
    </row>
    <row r="483" spans="1:11" ht="14.4">
      <c r="A483" s="216">
        <v>482</v>
      </c>
      <c r="B483" s="217" t="s">
        <v>10428</v>
      </c>
      <c r="C483" s="217"/>
      <c r="D483" s="218" t="s">
        <v>10429</v>
      </c>
      <c r="E483" s="219" t="s">
        <v>6060</v>
      </c>
      <c r="F483" s="219" t="s">
        <v>10430</v>
      </c>
      <c r="G483" s="220">
        <v>8374236077</v>
      </c>
      <c r="H483" s="220">
        <v>7981528954</v>
      </c>
      <c r="I483" s="220">
        <v>9440169773</v>
      </c>
      <c r="J483" s="219" t="s">
        <v>7332</v>
      </c>
      <c r="K483" s="166"/>
    </row>
    <row r="484" spans="1:11" ht="14.4">
      <c r="A484" s="216">
        <v>483</v>
      </c>
      <c r="B484" s="217" t="s">
        <v>10431</v>
      </c>
      <c r="C484" s="217" t="s">
        <v>6057</v>
      </c>
      <c r="D484" s="218" t="s">
        <v>10432</v>
      </c>
      <c r="E484" s="219" t="s">
        <v>5601</v>
      </c>
      <c r="F484" s="239" t="s">
        <v>10433</v>
      </c>
      <c r="G484" s="240">
        <v>9160896942</v>
      </c>
      <c r="H484" s="229">
        <v>6303828251</v>
      </c>
      <c r="I484" s="220">
        <v>9948265526</v>
      </c>
      <c r="J484" s="219" t="s">
        <v>8956</v>
      </c>
      <c r="K484" s="166"/>
    </row>
    <row r="485" spans="1:11" ht="14.4">
      <c r="A485" s="216">
        <v>484</v>
      </c>
      <c r="B485" s="241" t="s">
        <v>10434</v>
      </c>
      <c r="C485" s="241"/>
      <c r="D485" s="242" t="s">
        <v>10435</v>
      </c>
      <c r="E485" s="243" t="s">
        <v>5601</v>
      </c>
      <c r="F485" s="244" t="s">
        <v>10436</v>
      </c>
      <c r="G485" s="245">
        <v>8825200276</v>
      </c>
      <c r="H485" s="246">
        <v>9801929352</v>
      </c>
      <c r="I485" s="246">
        <v>9507089733</v>
      </c>
      <c r="J485" s="243" t="s">
        <v>10235</v>
      </c>
      <c r="K485" s="166"/>
    </row>
    <row r="486" spans="1:11" ht="14.4">
      <c r="A486" s="216">
        <v>485</v>
      </c>
      <c r="B486" s="247" t="s">
        <v>10305</v>
      </c>
      <c r="C486" s="247"/>
      <c r="D486" s="248" t="s">
        <v>10437</v>
      </c>
      <c r="E486" s="248" t="s">
        <v>8557</v>
      </c>
      <c r="F486" s="248" t="s">
        <v>10438</v>
      </c>
      <c r="G486" s="227">
        <v>7780313839</v>
      </c>
      <c r="H486" s="227" t="s">
        <v>4479</v>
      </c>
      <c r="I486" s="227" t="s">
        <v>4479</v>
      </c>
      <c r="J486" s="247" t="s">
        <v>10439</v>
      </c>
      <c r="K486" s="166"/>
    </row>
    <row r="487" spans="1:11" ht="14.4">
      <c r="A487" s="216">
        <v>486</v>
      </c>
      <c r="B487" s="249" t="s">
        <v>10187</v>
      </c>
      <c r="C487" s="249"/>
      <c r="D487" s="250" t="s">
        <v>10440</v>
      </c>
      <c r="E487" s="250" t="s">
        <v>8557</v>
      </c>
      <c r="F487" s="250" t="s">
        <v>10441</v>
      </c>
      <c r="G487" s="220">
        <v>8185866139</v>
      </c>
      <c r="H487" s="220" t="s">
        <v>4479</v>
      </c>
      <c r="I487" s="220">
        <v>7981530837</v>
      </c>
      <c r="J487" s="251" t="s">
        <v>4479</v>
      </c>
      <c r="K487" s="166"/>
    </row>
    <row r="488" spans="1:11" ht="15" customHeight="1">
      <c r="A488" s="166"/>
      <c r="B488" s="166"/>
      <c r="C488" s="252">
        <v>208</v>
      </c>
      <c r="D488" s="166"/>
      <c r="E488" s="166"/>
      <c r="F488" s="166"/>
      <c r="G488" s="228"/>
      <c r="H488" s="228"/>
      <c r="I488" s="228"/>
      <c r="J488" s="166"/>
      <c r="K488" s="166"/>
    </row>
    <row r="489" spans="1:11" ht="14.4">
      <c r="A489" s="166"/>
      <c r="B489" s="166"/>
      <c r="C489" s="166"/>
      <c r="D489" s="166"/>
      <c r="E489" s="166"/>
      <c r="F489" s="166"/>
      <c r="G489" s="228"/>
      <c r="H489" s="228"/>
      <c r="I489" s="228"/>
      <c r="J489" s="166"/>
      <c r="K489" s="166"/>
    </row>
    <row r="490" spans="1:11" ht="14.4">
      <c r="A490" s="166"/>
      <c r="B490" s="166"/>
      <c r="C490" s="166"/>
      <c r="D490" s="166"/>
      <c r="E490" s="166"/>
      <c r="F490" s="166"/>
      <c r="G490" s="228"/>
      <c r="H490" s="228"/>
      <c r="I490" s="228"/>
      <c r="J490" s="166"/>
      <c r="K490" s="166"/>
    </row>
    <row r="491" spans="1:11" ht="14.4">
      <c r="A491" s="166"/>
      <c r="B491" s="166"/>
      <c r="C491" s="166"/>
      <c r="D491" s="166"/>
      <c r="E491" s="166"/>
      <c r="F491" s="166"/>
      <c r="G491" s="228"/>
      <c r="H491" s="228"/>
      <c r="I491" s="228"/>
      <c r="J491" s="166"/>
      <c r="K491" s="16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J444"/>
  <sheetViews>
    <sheetView tabSelected="1" workbookViewId="0">
      <selection activeCell="D14" sqref="D14"/>
    </sheetView>
  </sheetViews>
  <sheetFormatPr defaultColWidth="14.44140625" defaultRowHeight="15" customHeight="1"/>
  <cols>
    <col min="1" max="1" width="6.5546875" customWidth="1"/>
    <col min="3" max="3" width="24.6640625" customWidth="1"/>
  </cols>
  <sheetData>
    <row r="1" spans="1:8">
      <c r="A1" s="253" t="s">
        <v>8863</v>
      </c>
      <c r="B1" s="253" t="s">
        <v>3925</v>
      </c>
      <c r="C1" s="253" t="s">
        <v>2</v>
      </c>
      <c r="D1" s="253" t="s">
        <v>10442</v>
      </c>
      <c r="E1" s="253" t="s">
        <v>13940</v>
      </c>
      <c r="F1" s="253" t="s">
        <v>13941</v>
      </c>
      <c r="G1" s="253" t="s">
        <v>10443</v>
      </c>
      <c r="H1" s="253" t="s">
        <v>10444</v>
      </c>
    </row>
    <row r="2" spans="1:8">
      <c r="A2" s="254">
        <v>1</v>
      </c>
      <c r="B2" s="209" t="s">
        <v>10445</v>
      </c>
      <c r="C2" s="209" t="s">
        <v>10446</v>
      </c>
      <c r="D2" s="209" t="s">
        <v>6060</v>
      </c>
      <c r="E2" s="209" t="s">
        <v>10447</v>
      </c>
      <c r="F2" s="254">
        <v>9632785769</v>
      </c>
      <c r="G2" s="166"/>
      <c r="H2" s="254">
        <v>9949428183</v>
      </c>
    </row>
    <row r="3" spans="1:8">
      <c r="A3" s="254">
        <v>2</v>
      </c>
      <c r="B3" s="209" t="s">
        <v>10448</v>
      </c>
      <c r="C3" s="209" t="s">
        <v>10449</v>
      </c>
      <c r="D3" s="209" t="s">
        <v>8346</v>
      </c>
      <c r="E3" s="209" t="s">
        <v>10450</v>
      </c>
      <c r="F3" s="254">
        <v>9182647667</v>
      </c>
      <c r="G3" s="166"/>
      <c r="H3" s="254">
        <v>9949935409</v>
      </c>
    </row>
    <row r="4" spans="1:8">
      <c r="A4" s="254">
        <v>3</v>
      </c>
      <c r="B4" s="209" t="s">
        <v>10451</v>
      </c>
      <c r="C4" s="209" t="s">
        <v>10452</v>
      </c>
      <c r="D4" s="209" t="s">
        <v>5601</v>
      </c>
      <c r="E4" s="209" t="s">
        <v>10453</v>
      </c>
      <c r="F4" s="254">
        <v>6309959818</v>
      </c>
      <c r="G4" s="209" t="s">
        <v>4479</v>
      </c>
      <c r="H4" s="254">
        <v>8008414137</v>
      </c>
    </row>
    <row r="5" spans="1:8">
      <c r="A5" s="254">
        <v>4</v>
      </c>
      <c r="B5" s="209" t="s">
        <v>10454</v>
      </c>
      <c r="C5" s="209" t="s">
        <v>10455</v>
      </c>
      <c r="D5" s="209" t="s">
        <v>5373</v>
      </c>
      <c r="E5" s="209" t="s">
        <v>10456</v>
      </c>
      <c r="F5" s="254">
        <v>6304205935</v>
      </c>
      <c r="G5" s="254">
        <v>8790564075</v>
      </c>
      <c r="H5" s="254">
        <v>7989857590</v>
      </c>
    </row>
    <row r="6" spans="1:8">
      <c r="A6" s="254">
        <v>5</v>
      </c>
      <c r="B6" s="209" t="s">
        <v>10457</v>
      </c>
      <c r="C6" s="209" t="s">
        <v>10458</v>
      </c>
      <c r="D6" s="209" t="s">
        <v>5373</v>
      </c>
      <c r="E6" s="209" t="s">
        <v>10459</v>
      </c>
      <c r="F6" s="254">
        <v>6303963650</v>
      </c>
      <c r="G6" s="166"/>
      <c r="H6" s="254">
        <v>9490386203</v>
      </c>
    </row>
    <row r="7" spans="1:8">
      <c r="A7" s="254">
        <v>6</v>
      </c>
      <c r="B7" s="209" t="s">
        <v>10460</v>
      </c>
      <c r="C7" s="209" t="s">
        <v>10461</v>
      </c>
      <c r="D7" s="209" t="s">
        <v>5373</v>
      </c>
      <c r="E7" s="209" t="s">
        <v>10462</v>
      </c>
      <c r="F7" s="254">
        <v>9515496659</v>
      </c>
      <c r="G7" s="254">
        <v>7569501195</v>
      </c>
      <c r="H7" s="254">
        <v>9491664942</v>
      </c>
    </row>
    <row r="8" spans="1:8">
      <c r="A8" s="254">
        <v>7</v>
      </c>
      <c r="B8" s="209" t="s">
        <v>10463</v>
      </c>
      <c r="C8" s="209" t="s">
        <v>10464</v>
      </c>
      <c r="D8" s="209" t="s">
        <v>5373</v>
      </c>
      <c r="E8" s="209" t="s">
        <v>10465</v>
      </c>
      <c r="F8" s="254">
        <v>9704331978</v>
      </c>
      <c r="G8" s="166"/>
      <c r="H8" s="254">
        <v>9989238571</v>
      </c>
    </row>
    <row r="9" spans="1:8">
      <c r="A9" s="254">
        <v>8</v>
      </c>
      <c r="B9" s="209" t="s">
        <v>10466</v>
      </c>
      <c r="C9" s="209" t="s">
        <v>10467</v>
      </c>
      <c r="D9" s="209" t="s">
        <v>5373</v>
      </c>
      <c r="E9" s="209" t="s">
        <v>10468</v>
      </c>
      <c r="F9" s="254">
        <v>6304049325</v>
      </c>
      <c r="G9" s="209" t="s">
        <v>5399</v>
      </c>
      <c r="H9" s="254">
        <v>9182693093</v>
      </c>
    </row>
    <row r="10" spans="1:8">
      <c r="A10" s="254">
        <v>9</v>
      </c>
      <c r="B10" s="209" t="s">
        <v>10469</v>
      </c>
      <c r="C10" s="209" t="s">
        <v>10470</v>
      </c>
      <c r="D10" s="209" t="s">
        <v>5373</v>
      </c>
      <c r="E10" s="209" t="s">
        <v>10471</v>
      </c>
      <c r="F10" s="254">
        <v>9154720380</v>
      </c>
      <c r="G10" s="166"/>
      <c r="H10" s="254">
        <v>9666151406</v>
      </c>
    </row>
    <row r="11" spans="1:8">
      <c r="A11" s="254">
        <v>10</v>
      </c>
      <c r="B11" s="209" t="s">
        <v>10472</v>
      </c>
      <c r="C11" s="209" t="s">
        <v>10473</v>
      </c>
      <c r="D11" s="209" t="s">
        <v>5373</v>
      </c>
      <c r="E11" s="209" t="s">
        <v>10474</v>
      </c>
      <c r="F11" s="254">
        <v>8328198034</v>
      </c>
      <c r="G11" s="166"/>
      <c r="H11" s="254">
        <v>9440280275</v>
      </c>
    </row>
    <row r="12" spans="1:8">
      <c r="A12" s="254">
        <v>11</v>
      </c>
      <c r="B12" s="209" t="s">
        <v>10475</v>
      </c>
      <c r="C12" s="209" t="s">
        <v>10476</v>
      </c>
      <c r="D12" s="209" t="s">
        <v>6115</v>
      </c>
      <c r="E12" s="209" t="s">
        <v>10477</v>
      </c>
      <c r="F12" s="254">
        <v>7674978847</v>
      </c>
      <c r="G12" s="254">
        <v>9010910928</v>
      </c>
      <c r="H12" s="209" t="s">
        <v>10478</v>
      </c>
    </row>
    <row r="13" spans="1:8">
      <c r="A13" s="254">
        <v>12</v>
      </c>
      <c r="B13" s="209" t="s">
        <v>10479</v>
      </c>
      <c r="C13" s="209" t="s">
        <v>10480</v>
      </c>
      <c r="D13" s="209" t="s">
        <v>5373</v>
      </c>
      <c r="E13" s="209" t="s">
        <v>10481</v>
      </c>
      <c r="F13" s="254">
        <v>9515845585</v>
      </c>
      <c r="G13" s="166"/>
      <c r="H13" s="254">
        <v>9000527524</v>
      </c>
    </row>
    <row r="14" spans="1:8">
      <c r="A14" s="254">
        <v>13</v>
      </c>
      <c r="B14" s="209" t="s">
        <v>10482</v>
      </c>
      <c r="C14" s="209" t="s">
        <v>10483</v>
      </c>
      <c r="D14" s="209" t="s">
        <v>5373</v>
      </c>
      <c r="E14" s="209" t="s">
        <v>10484</v>
      </c>
      <c r="F14" s="254">
        <v>9440642785</v>
      </c>
      <c r="G14" s="254">
        <v>9502660785</v>
      </c>
      <c r="H14" s="254">
        <v>9440938225</v>
      </c>
    </row>
    <row r="15" spans="1:8">
      <c r="A15" s="254">
        <v>14</v>
      </c>
      <c r="B15" s="209" t="s">
        <v>10485</v>
      </c>
      <c r="C15" s="209" t="s">
        <v>10486</v>
      </c>
      <c r="D15" s="209" t="s">
        <v>5373</v>
      </c>
      <c r="E15" s="209" t="s">
        <v>10487</v>
      </c>
      <c r="F15" s="254">
        <v>7675928907</v>
      </c>
      <c r="G15" s="166"/>
      <c r="H15" s="254">
        <v>9505929632</v>
      </c>
    </row>
    <row r="16" spans="1:8">
      <c r="A16" s="254">
        <v>15</v>
      </c>
      <c r="B16" s="209" t="s">
        <v>10488</v>
      </c>
      <c r="C16" s="209" t="s">
        <v>10489</v>
      </c>
      <c r="D16" s="209" t="s">
        <v>5373</v>
      </c>
      <c r="E16" s="209" t="s">
        <v>10490</v>
      </c>
      <c r="F16" s="254">
        <v>9391146728</v>
      </c>
      <c r="G16" s="254">
        <v>9441069178</v>
      </c>
      <c r="H16" s="254">
        <v>9396552699</v>
      </c>
    </row>
    <row r="17" spans="1:8">
      <c r="A17" s="254">
        <v>16</v>
      </c>
      <c r="B17" s="209" t="s">
        <v>10491</v>
      </c>
      <c r="C17" s="209" t="s">
        <v>10492</v>
      </c>
      <c r="D17" s="209" t="s">
        <v>5373</v>
      </c>
      <c r="E17" s="209" t="s">
        <v>10493</v>
      </c>
      <c r="F17" s="254">
        <v>8978584785</v>
      </c>
      <c r="G17" s="166"/>
      <c r="H17" s="254">
        <v>9441113844</v>
      </c>
    </row>
    <row r="18" spans="1:8">
      <c r="A18" s="254">
        <v>17</v>
      </c>
      <c r="B18" s="209" t="s">
        <v>10494</v>
      </c>
      <c r="C18" s="166"/>
      <c r="D18" s="166"/>
      <c r="E18" s="166"/>
      <c r="F18" s="166"/>
      <c r="G18" s="166"/>
      <c r="H18" s="166"/>
    </row>
    <row r="19" spans="1:8">
      <c r="A19" s="254">
        <v>18</v>
      </c>
      <c r="B19" s="209" t="s">
        <v>10495</v>
      </c>
      <c r="C19" s="209" t="s">
        <v>10496</v>
      </c>
      <c r="D19" s="209" t="s">
        <v>5373</v>
      </c>
      <c r="E19" s="209" t="s">
        <v>10497</v>
      </c>
      <c r="F19" s="254">
        <v>9490258824</v>
      </c>
      <c r="G19" s="166"/>
      <c r="H19" s="254">
        <v>9848820442</v>
      </c>
    </row>
    <row r="20" spans="1:8">
      <c r="A20" s="254">
        <v>19</v>
      </c>
      <c r="B20" s="209" t="s">
        <v>10498</v>
      </c>
      <c r="C20" s="209" t="s">
        <v>10499</v>
      </c>
      <c r="D20" s="209" t="s">
        <v>5601</v>
      </c>
      <c r="E20" s="209" t="s">
        <v>10500</v>
      </c>
      <c r="F20" s="254">
        <v>8096924092</v>
      </c>
      <c r="G20" s="166"/>
      <c r="H20" s="254">
        <v>9848224092</v>
      </c>
    </row>
    <row r="21" spans="1:8">
      <c r="A21" s="254">
        <v>20</v>
      </c>
      <c r="B21" s="209" t="s">
        <v>10501</v>
      </c>
      <c r="C21" s="209" t="s">
        <v>10502</v>
      </c>
      <c r="D21" s="209" t="s">
        <v>5373</v>
      </c>
      <c r="E21" s="209" t="s">
        <v>10503</v>
      </c>
      <c r="F21" s="254">
        <v>9014153151</v>
      </c>
      <c r="G21" s="166"/>
      <c r="H21" s="254">
        <v>9989770766</v>
      </c>
    </row>
    <row r="22" spans="1:8">
      <c r="A22" s="254">
        <v>21</v>
      </c>
      <c r="B22" s="209" t="s">
        <v>10504</v>
      </c>
      <c r="C22" s="209" t="s">
        <v>10505</v>
      </c>
      <c r="D22" s="209" t="s">
        <v>5373</v>
      </c>
      <c r="E22" s="209" t="s">
        <v>10506</v>
      </c>
      <c r="F22" s="254">
        <v>8688091080</v>
      </c>
      <c r="G22" s="166"/>
      <c r="H22" s="254">
        <v>9951347924</v>
      </c>
    </row>
    <row r="23" spans="1:8">
      <c r="A23" s="254">
        <v>22</v>
      </c>
      <c r="B23" s="209" t="s">
        <v>10507</v>
      </c>
      <c r="C23" s="209" t="s">
        <v>10508</v>
      </c>
      <c r="D23" s="209" t="s">
        <v>5373</v>
      </c>
      <c r="E23" s="209" t="s">
        <v>10509</v>
      </c>
      <c r="F23" s="254">
        <v>7893402299</v>
      </c>
      <c r="G23" s="166"/>
      <c r="H23" s="254">
        <v>7659963919</v>
      </c>
    </row>
    <row r="24" spans="1:8">
      <c r="A24" s="254">
        <v>23</v>
      </c>
      <c r="B24" s="209" t="s">
        <v>10510</v>
      </c>
      <c r="C24" s="209" t="s">
        <v>10511</v>
      </c>
      <c r="D24" s="209" t="s">
        <v>5373</v>
      </c>
      <c r="E24" s="209" t="s">
        <v>10512</v>
      </c>
      <c r="F24" s="254">
        <v>7569144027</v>
      </c>
      <c r="G24" s="166"/>
      <c r="H24" s="254">
        <v>9491206494</v>
      </c>
    </row>
    <row r="25" spans="1:8">
      <c r="A25" s="254">
        <v>24</v>
      </c>
      <c r="B25" s="209" t="s">
        <v>10513</v>
      </c>
      <c r="C25" s="209" t="s">
        <v>10514</v>
      </c>
      <c r="D25" s="209" t="s">
        <v>5373</v>
      </c>
      <c r="E25" s="209" t="s">
        <v>10515</v>
      </c>
      <c r="F25" s="254">
        <v>6281080825</v>
      </c>
      <c r="G25" s="254">
        <v>7095031513</v>
      </c>
      <c r="H25" s="254">
        <v>7382439897</v>
      </c>
    </row>
    <row r="26" spans="1:8">
      <c r="A26" s="254">
        <v>25</v>
      </c>
      <c r="B26" s="209" t="s">
        <v>10516</v>
      </c>
      <c r="C26" s="209" t="s">
        <v>10517</v>
      </c>
      <c r="D26" s="209" t="s">
        <v>5810</v>
      </c>
      <c r="E26" s="209" t="s">
        <v>10518</v>
      </c>
      <c r="F26" s="254">
        <v>7337303343</v>
      </c>
      <c r="G26" s="166"/>
      <c r="H26" s="254">
        <v>8143778595</v>
      </c>
    </row>
    <row r="27" spans="1:8">
      <c r="A27" s="254">
        <v>26</v>
      </c>
      <c r="B27" s="209" t="s">
        <v>10519</v>
      </c>
      <c r="C27" s="209" t="s">
        <v>10520</v>
      </c>
      <c r="D27" s="209" t="s">
        <v>5373</v>
      </c>
      <c r="E27" s="209" t="s">
        <v>10521</v>
      </c>
      <c r="F27" s="254">
        <v>6302532339</v>
      </c>
      <c r="G27" s="166"/>
      <c r="H27" s="254">
        <v>9949792275</v>
      </c>
    </row>
    <row r="28" spans="1:8">
      <c r="A28" s="254">
        <v>27</v>
      </c>
      <c r="B28" s="209" t="s">
        <v>10522</v>
      </c>
      <c r="C28" s="209" t="s">
        <v>10523</v>
      </c>
      <c r="D28" s="209" t="s">
        <v>5373</v>
      </c>
      <c r="E28" s="209" t="s">
        <v>10524</v>
      </c>
      <c r="F28" s="254">
        <v>7993716809</v>
      </c>
      <c r="G28" s="254">
        <v>9182479822</v>
      </c>
      <c r="H28" s="254">
        <v>9493240294</v>
      </c>
    </row>
    <row r="29" spans="1:8">
      <c r="A29" s="254">
        <v>28</v>
      </c>
      <c r="B29" s="209" t="s">
        <v>10525</v>
      </c>
      <c r="C29" s="209" t="s">
        <v>10526</v>
      </c>
      <c r="D29" s="209" t="s">
        <v>5601</v>
      </c>
      <c r="E29" s="209" t="s">
        <v>10527</v>
      </c>
      <c r="F29" s="254">
        <v>7095374602</v>
      </c>
      <c r="G29" s="254">
        <v>7075570568</v>
      </c>
      <c r="H29" s="254">
        <v>7075570568</v>
      </c>
    </row>
    <row r="30" spans="1:8">
      <c r="A30" s="254">
        <v>29</v>
      </c>
      <c r="B30" s="209" t="s">
        <v>10528</v>
      </c>
      <c r="C30" s="209" t="s">
        <v>10529</v>
      </c>
      <c r="D30" s="209" t="s">
        <v>5373</v>
      </c>
      <c r="E30" s="209" t="s">
        <v>10530</v>
      </c>
      <c r="F30" s="254">
        <v>6303404519</v>
      </c>
      <c r="G30" s="254">
        <v>8247017365</v>
      </c>
      <c r="H30" s="254">
        <v>8247017365</v>
      </c>
    </row>
    <row r="31" spans="1:8">
      <c r="A31" s="254">
        <v>30</v>
      </c>
      <c r="B31" s="209" t="s">
        <v>10531</v>
      </c>
      <c r="C31" s="209" t="s">
        <v>10532</v>
      </c>
      <c r="D31" s="209" t="s">
        <v>5373</v>
      </c>
      <c r="E31" s="209" t="s">
        <v>10533</v>
      </c>
      <c r="F31" s="254">
        <v>6301831851</v>
      </c>
      <c r="G31" s="254">
        <v>7780186107</v>
      </c>
      <c r="H31" s="254">
        <v>9948619267</v>
      </c>
    </row>
    <row r="32" spans="1:8">
      <c r="A32" s="254">
        <v>31</v>
      </c>
      <c r="B32" s="209" t="s">
        <v>10534</v>
      </c>
      <c r="C32" s="209" t="s">
        <v>10535</v>
      </c>
      <c r="D32" s="209" t="s">
        <v>5373</v>
      </c>
      <c r="E32" s="209" t="s">
        <v>10536</v>
      </c>
      <c r="F32" s="254">
        <v>6304248502</v>
      </c>
      <c r="G32" s="166"/>
      <c r="H32" s="254">
        <v>9618171810</v>
      </c>
    </row>
    <row r="33" spans="1:8">
      <c r="A33" s="254">
        <v>32</v>
      </c>
      <c r="B33" s="209" t="s">
        <v>10537</v>
      </c>
      <c r="C33" s="209" t="s">
        <v>10538</v>
      </c>
      <c r="D33" s="209" t="s">
        <v>5373</v>
      </c>
      <c r="E33" s="209" t="s">
        <v>10539</v>
      </c>
      <c r="F33" s="254">
        <v>8096799855</v>
      </c>
      <c r="G33" s="166"/>
      <c r="H33" s="254">
        <v>6301609355</v>
      </c>
    </row>
    <row r="34" spans="1:8">
      <c r="A34" s="254">
        <v>33</v>
      </c>
      <c r="B34" s="209" t="s">
        <v>10540</v>
      </c>
      <c r="C34" s="209" t="s">
        <v>10541</v>
      </c>
      <c r="D34" s="209" t="s">
        <v>5373</v>
      </c>
      <c r="E34" s="209" t="s">
        <v>10542</v>
      </c>
      <c r="F34" s="254">
        <v>7981903934</v>
      </c>
      <c r="G34" s="166"/>
      <c r="H34" s="254">
        <v>9491185769</v>
      </c>
    </row>
    <row r="35" spans="1:8">
      <c r="A35" s="254">
        <v>34</v>
      </c>
      <c r="B35" s="209" t="s">
        <v>10543</v>
      </c>
      <c r="C35" s="209" t="s">
        <v>10544</v>
      </c>
      <c r="D35" s="209" t="s">
        <v>6115</v>
      </c>
      <c r="E35" s="209" t="s">
        <v>10545</v>
      </c>
      <c r="F35" s="254">
        <v>6302599827</v>
      </c>
      <c r="G35" s="166"/>
      <c r="H35" s="254">
        <v>9603285109</v>
      </c>
    </row>
    <row r="36" spans="1:8">
      <c r="A36" s="254">
        <v>35</v>
      </c>
      <c r="B36" s="209" t="s">
        <v>10546</v>
      </c>
      <c r="C36" s="209" t="s">
        <v>10547</v>
      </c>
      <c r="D36" s="209" t="s">
        <v>5373</v>
      </c>
      <c r="E36" s="209" t="s">
        <v>10548</v>
      </c>
      <c r="F36" s="254">
        <v>9182587655</v>
      </c>
      <c r="G36" s="166"/>
      <c r="H36" s="254">
        <v>9866585408</v>
      </c>
    </row>
    <row r="37" spans="1:8">
      <c r="A37" s="254">
        <v>36</v>
      </c>
      <c r="B37" s="209" t="s">
        <v>10549</v>
      </c>
      <c r="C37" s="209" t="s">
        <v>10550</v>
      </c>
      <c r="D37" s="209" t="s">
        <v>5373</v>
      </c>
      <c r="E37" s="209" t="s">
        <v>10551</v>
      </c>
      <c r="F37" s="254">
        <v>8897708304</v>
      </c>
      <c r="G37" s="254">
        <v>6302201620</v>
      </c>
      <c r="H37" s="254">
        <v>9573637933</v>
      </c>
    </row>
    <row r="38" spans="1:8">
      <c r="A38" s="254">
        <v>37</v>
      </c>
      <c r="B38" s="209" t="s">
        <v>10552</v>
      </c>
      <c r="C38" s="209" t="s">
        <v>10553</v>
      </c>
      <c r="D38" s="209" t="s">
        <v>5373</v>
      </c>
      <c r="E38" s="209" t="s">
        <v>10554</v>
      </c>
      <c r="F38" s="254">
        <v>6302169955</v>
      </c>
      <c r="G38" s="166"/>
      <c r="H38" s="254">
        <v>9908778921</v>
      </c>
    </row>
    <row r="39" spans="1:8">
      <c r="A39" s="254">
        <v>38</v>
      </c>
      <c r="B39" s="209" t="s">
        <v>10555</v>
      </c>
      <c r="C39" s="209" t="s">
        <v>10556</v>
      </c>
      <c r="D39" s="209" t="s">
        <v>6115</v>
      </c>
      <c r="E39" s="209" t="s">
        <v>10557</v>
      </c>
      <c r="F39" s="254">
        <v>9182002274</v>
      </c>
      <c r="G39" s="166"/>
      <c r="H39" s="254">
        <v>9963986216</v>
      </c>
    </row>
    <row r="40" spans="1:8">
      <c r="A40" s="254">
        <v>39</v>
      </c>
      <c r="B40" s="209" t="s">
        <v>10558</v>
      </c>
      <c r="C40" s="166"/>
      <c r="D40" s="166"/>
      <c r="E40" s="166"/>
      <c r="F40" s="166"/>
      <c r="G40" s="166"/>
      <c r="H40" s="166"/>
    </row>
    <row r="41" spans="1:8">
      <c r="A41" s="254">
        <v>40</v>
      </c>
      <c r="B41" s="209" t="s">
        <v>10559</v>
      </c>
      <c r="C41" s="209" t="s">
        <v>10560</v>
      </c>
      <c r="D41" s="209" t="s">
        <v>6115</v>
      </c>
      <c r="E41" s="209" t="s">
        <v>10561</v>
      </c>
      <c r="F41" s="254">
        <v>9985834070</v>
      </c>
      <c r="G41" s="166"/>
      <c r="H41" s="254">
        <v>9440849283</v>
      </c>
    </row>
    <row r="42" spans="1:8">
      <c r="A42" s="254">
        <v>41</v>
      </c>
      <c r="B42" s="209" t="s">
        <v>10562</v>
      </c>
      <c r="C42" s="209" t="s">
        <v>10563</v>
      </c>
      <c r="D42" s="209" t="s">
        <v>5373</v>
      </c>
      <c r="E42" s="209" t="s">
        <v>10564</v>
      </c>
      <c r="F42" s="254">
        <v>9346844723</v>
      </c>
      <c r="G42" s="166"/>
      <c r="H42" s="254">
        <v>8919891471</v>
      </c>
    </row>
    <row r="43" spans="1:8">
      <c r="A43" s="254">
        <v>42</v>
      </c>
      <c r="B43" s="209" t="s">
        <v>10565</v>
      </c>
      <c r="C43" s="209" t="s">
        <v>10566</v>
      </c>
      <c r="D43" s="209" t="s">
        <v>6115</v>
      </c>
      <c r="E43" s="209" t="s">
        <v>10567</v>
      </c>
      <c r="F43" s="254">
        <v>9100075185</v>
      </c>
      <c r="G43" s="166"/>
      <c r="H43" s="254">
        <v>9381287273</v>
      </c>
    </row>
    <row r="44" spans="1:8">
      <c r="A44" s="254">
        <v>43</v>
      </c>
      <c r="B44" s="209" t="s">
        <v>10568</v>
      </c>
      <c r="C44" s="209" t="s">
        <v>10569</v>
      </c>
      <c r="D44" s="209" t="s">
        <v>5373</v>
      </c>
      <c r="E44" s="209" t="s">
        <v>10570</v>
      </c>
      <c r="F44" s="254">
        <v>8919144249</v>
      </c>
      <c r="G44" s="166"/>
      <c r="H44" s="254">
        <v>9438539044</v>
      </c>
    </row>
    <row r="45" spans="1:8">
      <c r="A45" s="254">
        <v>44</v>
      </c>
      <c r="B45" s="209" t="s">
        <v>10571</v>
      </c>
      <c r="C45" s="209" t="s">
        <v>10572</v>
      </c>
      <c r="D45" s="209" t="s">
        <v>5373</v>
      </c>
      <c r="E45" s="209" t="s">
        <v>10573</v>
      </c>
      <c r="F45" s="254">
        <v>9381423159</v>
      </c>
      <c r="G45" s="254">
        <v>9160807035</v>
      </c>
      <c r="H45" s="254">
        <v>9642304836</v>
      </c>
    </row>
    <row r="46" spans="1:8">
      <c r="A46" s="254">
        <v>45</v>
      </c>
      <c r="B46" s="209" t="s">
        <v>10574</v>
      </c>
      <c r="C46" s="209" t="s">
        <v>10575</v>
      </c>
      <c r="D46" s="209" t="s">
        <v>5373</v>
      </c>
      <c r="E46" s="209" t="s">
        <v>10576</v>
      </c>
      <c r="F46" s="254">
        <v>7330806309</v>
      </c>
      <c r="G46" s="166"/>
      <c r="H46" s="254">
        <v>9440434329</v>
      </c>
    </row>
    <row r="47" spans="1:8">
      <c r="A47" s="254">
        <v>46</v>
      </c>
      <c r="B47" s="209" t="s">
        <v>10574</v>
      </c>
      <c r="C47" s="209" t="s">
        <v>10575</v>
      </c>
      <c r="D47" s="209" t="s">
        <v>5373</v>
      </c>
      <c r="E47" s="209" t="s">
        <v>10576</v>
      </c>
      <c r="F47" s="254">
        <v>7330806309</v>
      </c>
      <c r="G47" s="166"/>
      <c r="H47" s="254">
        <v>9440434329</v>
      </c>
    </row>
    <row r="48" spans="1:8">
      <c r="A48" s="254">
        <v>47</v>
      </c>
      <c r="B48" s="209" t="s">
        <v>10577</v>
      </c>
      <c r="C48" s="209" t="s">
        <v>10578</v>
      </c>
      <c r="D48" s="209" t="s">
        <v>5373</v>
      </c>
      <c r="E48" s="209" t="s">
        <v>10579</v>
      </c>
      <c r="F48" s="254">
        <v>7569252674</v>
      </c>
      <c r="G48" s="166"/>
      <c r="H48" s="254">
        <v>9030149270</v>
      </c>
    </row>
    <row r="49" spans="1:8">
      <c r="A49" s="254">
        <v>48</v>
      </c>
      <c r="B49" s="209" t="s">
        <v>10580</v>
      </c>
      <c r="C49" s="209" t="s">
        <v>10581</v>
      </c>
      <c r="D49" s="209" t="s">
        <v>5373</v>
      </c>
      <c r="E49" s="209" t="s">
        <v>10582</v>
      </c>
      <c r="F49" s="254">
        <v>7801083121</v>
      </c>
      <c r="G49" s="166"/>
      <c r="H49" s="254">
        <v>9440066952</v>
      </c>
    </row>
    <row r="50" spans="1:8">
      <c r="A50" s="254">
        <v>49</v>
      </c>
      <c r="B50" s="209" t="s">
        <v>10580</v>
      </c>
      <c r="C50" s="209" t="s">
        <v>10581</v>
      </c>
      <c r="D50" s="209" t="s">
        <v>5373</v>
      </c>
      <c r="E50" s="209" t="s">
        <v>10582</v>
      </c>
      <c r="F50" s="254">
        <v>7801083121</v>
      </c>
      <c r="G50" s="166"/>
      <c r="H50" s="254">
        <v>9440066952</v>
      </c>
    </row>
    <row r="51" spans="1:8">
      <c r="A51" s="254">
        <v>50</v>
      </c>
      <c r="B51" s="209" t="s">
        <v>10583</v>
      </c>
      <c r="C51" s="209" t="s">
        <v>10584</v>
      </c>
      <c r="D51" s="209" t="s">
        <v>5373</v>
      </c>
      <c r="E51" s="209" t="s">
        <v>10585</v>
      </c>
      <c r="F51" s="254">
        <v>9666635355</v>
      </c>
      <c r="G51" s="166"/>
      <c r="H51" s="254">
        <v>9640405551</v>
      </c>
    </row>
    <row r="52" spans="1:8">
      <c r="A52" s="254">
        <v>51</v>
      </c>
      <c r="B52" s="209" t="s">
        <v>10586</v>
      </c>
      <c r="C52" s="209" t="s">
        <v>10587</v>
      </c>
      <c r="D52" s="209" t="s">
        <v>5373</v>
      </c>
      <c r="E52" s="209" t="s">
        <v>10588</v>
      </c>
      <c r="F52" s="254">
        <v>9182791114</v>
      </c>
      <c r="G52" s="254">
        <v>9652071919</v>
      </c>
      <c r="H52" s="254">
        <v>9490049898</v>
      </c>
    </row>
    <row r="53" spans="1:8">
      <c r="A53" s="254">
        <v>52</v>
      </c>
      <c r="B53" s="209" t="s">
        <v>10589</v>
      </c>
      <c r="C53" s="209" t="s">
        <v>10590</v>
      </c>
      <c r="D53" s="209" t="s">
        <v>5373</v>
      </c>
      <c r="E53" s="209" t="s">
        <v>10591</v>
      </c>
      <c r="F53" s="254">
        <v>7801004231</v>
      </c>
      <c r="G53" s="166"/>
      <c r="H53" s="254">
        <v>9396770777</v>
      </c>
    </row>
    <row r="54" spans="1:8">
      <c r="A54" s="254">
        <v>53</v>
      </c>
      <c r="B54" s="209" t="s">
        <v>10592</v>
      </c>
      <c r="C54" s="209" t="s">
        <v>10593</v>
      </c>
      <c r="D54" s="209" t="s">
        <v>5373</v>
      </c>
      <c r="E54" s="209" t="s">
        <v>10594</v>
      </c>
      <c r="F54" s="254">
        <v>7093794647</v>
      </c>
      <c r="G54" s="166"/>
      <c r="H54" s="254">
        <v>9849967983</v>
      </c>
    </row>
    <row r="55" spans="1:8">
      <c r="A55" s="254">
        <v>54</v>
      </c>
      <c r="B55" s="209" t="s">
        <v>10595</v>
      </c>
      <c r="C55" s="209" t="s">
        <v>10596</v>
      </c>
      <c r="D55" s="209" t="s">
        <v>5373</v>
      </c>
      <c r="E55" s="209" t="s">
        <v>10597</v>
      </c>
      <c r="F55" s="254">
        <v>9381963064</v>
      </c>
      <c r="G55" s="166"/>
      <c r="H55" s="254">
        <v>9502728987</v>
      </c>
    </row>
    <row r="56" spans="1:8">
      <c r="A56" s="254">
        <v>55</v>
      </c>
      <c r="B56" s="209" t="s">
        <v>10598</v>
      </c>
      <c r="C56" s="209" t="s">
        <v>10599</v>
      </c>
      <c r="D56" s="209" t="s">
        <v>5373</v>
      </c>
      <c r="E56" s="209" t="s">
        <v>10600</v>
      </c>
      <c r="F56" s="254">
        <v>9381656319</v>
      </c>
      <c r="G56" s="166"/>
      <c r="H56" s="254">
        <v>8328678697</v>
      </c>
    </row>
    <row r="57" spans="1:8">
      <c r="A57" s="254">
        <v>56</v>
      </c>
      <c r="B57" s="209" t="s">
        <v>10601</v>
      </c>
      <c r="C57" s="209" t="s">
        <v>10602</v>
      </c>
      <c r="D57" s="209" t="s">
        <v>5373</v>
      </c>
      <c r="E57" s="209" t="s">
        <v>10603</v>
      </c>
      <c r="F57" s="254">
        <v>9381360683</v>
      </c>
      <c r="G57" s="166"/>
      <c r="H57" s="254">
        <v>9394692959</v>
      </c>
    </row>
    <row r="58" spans="1:8">
      <c r="A58" s="254">
        <v>57</v>
      </c>
      <c r="B58" s="209" t="s">
        <v>10604</v>
      </c>
      <c r="C58" s="209" t="s">
        <v>10605</v>
      </c>
      <c r="D58" s="209" t="s">
        <v>5373</v>
      </c>
      <c r="E58" s="209" t="s">
        <v>10606</v>
      </c>
      <c r="F58" s="254">
        <v>9963373691</v>
      </c>
      <c r="G58" s="166"/>
      <c r="H58" s="254">
        <v>8142751620</v>
      </c>
    </row>
    <row r="59" spans="1:8">
      <c r="A59" s="254">
        <v>58</v>
      </c>
      <c r="B59" s="209" t="s">
        <v>10607</v>
      </c>
      <c r="C59" s="209" t="s">
        <v>10608</v>
      </c>
      <c r="D59" s="209" t="s">
        <v>5373</v>
      </c>
      <c r="E59" s="209" t="s">
        <v>10609</v>
      </c>
      <c r="F59" s="254">
        <v>9381443214</v>
      </c>
      <c r="G59" s="166"/>
      <c r="H59" s="254">
        <v>9704582508</v>
      </c>
    </row>
    <row r="60" spans="1:8">
      <c r="A60" s="254">
        <v>59</v>
      </c>
      <c r="B60" s="209" t="s">
        <v>10610</v>
      </c>
      <c r="C60" s="209" t="s">
        <v>10611</v>
      </c>
      <c r="D60" s="209" t="s">
        <v>5373</v>
      </c>
      <c r="E60" s="209" t="s">
        <v>10612</v>
      </c>
      <c r="F60" s="254">
        <v>9515575857</v>
      </c>
      <c r="G60" s="166"/>
      <c r="H60" s="254">
        <v>9701928554</v>
      </c>
    </row>
    <row r="61" spans="1:8">
      <c r="A61" s="254">
        <v>60</v>
      </c>
      <c r="B61" s="209" t="s">
        <v>10613</v>
      </c>
      <c r="C61" s="209" t="s">
        <v>10614</v>
      </c>
      <c r="D61" s="209" t="s">
        <v>5601</v>
      </c>
      <c r="E61" s="209" t="s">
        <v>10615</v>
      </c>
      <c r="F61" s="254">
        <v>8008257247</v>
      </c>
      <c r="G61" s="166"/>
      <c r="H61" s="254">
        <v>9441692602</v>
      </c>
    </row>
    <row r="62" spans="1:8">
      <c r="A62" s="254">
        <v>61</v>
      </c>
      <c r="B62" s="209" t="s">
        <v>10616</v>
      </c>
      <c r="C62" s="209" t="s">
        <v>10617</v>
      </c>
      <c r="D62" s="209" t="s">
        <v>5601</v>
      </c>
      <c r="E62" s="209" t="s">
        <v>10618</v>
      </c>
      <c r="F62" s="254">
        <v>9346917282</v>
      </c>
      <c r="G62" s="166"/>
      <c r="H62" s="254">
        <v>9550598289</v>
      </c>
    </row>
    <row r="63" spans="1:8">
      <c r="A63" s="254">
        <v>62</v>
      </c>
      <c r="B63" s="209" t="s">
        <v>10619</v>
      </c>
      <c r="C63" s="209" t="s">
        <v>10620</v>
      </c>
      <c r="D63" s="209" t="s">
        <v>5601</v>
      </c>
      <c r="E63" s="209" t="s">
        <v>10621</v>
      </c>
      <c r="F63" s="254">
        <v>7997750667</v>
      </c>
      <c r="G63" s="254">
        <v>6304911817</v>
      </c>
      <c r="H63" s="254">
        <v>9966585605</v>
      </c>
    </row>
    <row r="64" spans="1:8">
      <c r="A64" s="254">
        <v>63</v>
      </c>
      <c r="B64" s="209" t="s">
        <v>10622</v>
      </c>
      <c r="C64" s="209" t="s">
        <v>10623</v>
      </c>
      <c r="D64" s="209" t="s">
        <v>5601</v>
      </c>
      <c r="E64" s="209" t="s">
        <v>10624</v>
      </c>
      <c r="F64" s="254">
        <v>7893670545</v>
      </c>
      <c r="G64" s="166"/>
      <c r="H64" s="254">
        <v>7731072545</v>
      </c>
    </row>
    <row r="65" spans="1:8">
      <c r="A65" s="254">
        <v>64</v>
      </c>
      <c r="B65" s="209" t="s">
        <v>10625</v>
      </c>
      <c r="C65" s="209" t="s">
        <v>10626</v>
      </c>
      <c r="D65" s="209" t="s">
        <v>8346</v>
      </c>
      <c r="E65" s="209" t="s">
        <v>10627</v>
      </c>
      <c r="F65" s="254">
        <v>6301933480</v>
      </c>
      <c r="G65" s="254">
        <v>6301933480</v>
      </c>
      <c r="H65" s="254">
        <v>9705210035</v>
      </c>
    </row>
    <row r="66" spans="1:8">
      <c r="A66" s="254">
        <v>65</v>
      </c>
      <c r="B66" s="209" t="s">
        <v>10628</v>
      </c>
      <c r="C66" s="209" t="s">
        <v>10629</v>
      </c>
      <c r="D66" s="209" t="s">
        <v>5601</v>
      </c>
      <c r="E66" s="209" t="s">
        <v>10630</v>
      </c>
      <c r="F66" s="254">
        <v>8919164353</v>
      </c>
      <c r="G66" s="209" t="s">
        <v>549</v>
      </c>
      <c r="H66" s="254">
        <v>9849555134</v>
      </c>
    </row>
    <row r="67" spans="1:8">
      <c r="A67" s="254">
        <v>66</v>
      </c>
      <c r="B67" s="209" t="s">
        <v>10631</v>
      </c>
      <c r="C67" s="209" t="s">
        <v>10632</v>
      </c>
      <c r="D67" s="209" t="s">
        <v>5601</v>
      </c>
      <c r="E67" s="209" t="s">
        <v>10633</v>
      </c>
      <c r="F67" s="254">
        <v>7995637787</v>
      </c>
      <c r="G67" s="166"/>
      <c r="H67" s="254">
        <v>9866158447</v>
      </c>
    </row>
    <row r="68" spans="1:8">
      <c r="A68" s="254">
        <v>67</v>
      </c>
      <c r="B68" s="209" t="s">
        <v>10634</v>
      </c>
      <c r="C68" s="209" t="s">
        <v>10635</v>
      </c>
      <c r="D68" s="209" t="s">
        <v>5601</v>
      </c>
      <c r="E68" s="209" t="s">
        <v>10636</v>
      </c>
      <c r="F68" s="254">
        <v>9381411948</v>
      </c>
      <c r="G68" s="166"/>
      <c r="H68" s="254">
        <v>8978281565</v>
      </c>
    </row>
    <row r="69" spans="1:8">
      <c r="A69" s="254">
        <v>68</v>
      </c>
      <c r="B69" s="209" t="s">
        <v>10637</v>
      </c>
      <c r="C69" s="209" t="s">
        <v>10638</v>
      </c>
      <c r="D69" s="209" t="s">
        <v>8346</v>
      </c>
      <c r="E69" s="209" t="s">
        <v>10639</v>
      </c>
      <c r="F69" s="254">
        <v>6303101167</v>
      </c>
      <c r="G69" s="254">
        <v>7974983121</v>
      </c>
      <c r="H69" s="254">
        <v>9703439400</v>
      </c>
    </row>
    <row r="70" spans="1:8">
      <c r="A70" s="254">
        <v>69</v>
      </c>
      <c r="B70" s="209" t="s">
        <v>10640</v>
      </c>
      <c r="C70" s="209" t="s">
        <v>10641</v>
      </c>
      <c r="D70" s="209" t="s">
        <v>5601</v>
      </c>
      <c r="E70" s="209" t="s">
        <v>10642</v>
      </c>
      <c r="F70" s="254">
        <v>9515454381</v>
      </c>
      <c r="G70" s="166"/>
      <c r="H70" s="254">
        <v>9246474521</v>
      </c>
    </row>
    <row r="71" spans="1:8">
      <c r="A71" s="254">
        <v>70</v>
      </c>
      <c r="B71" s="209" t="s">
        <v>10643</v>
      </c>
      <c r="C71" s="209" t="s">
        <v>10644</v>
      </c>
      <c r="D71" s="209" t="s">
        <v>5601</v>
      </c>
      <c r="E71" s="209" t="s">
        <v>10645</v>
      </c>
      <c r="F71" s="254">
        <v>6303878924</v>
      </c>
      <c r="G71" s="166"/>
      <c r="H71" s="254">
        <v>9848299694</v>
      </c>
    </row>
    <row r="72" spans="1:8">
      <c r="A72" s="254">
        <v>71</v>
      </c>
      <c r="B72" s="209" t="s">
        <v>10646</v>
      </c>
      <c r="C72" s="209" t="s">
        <v>10647</v>
      </c>
      <c r="D72" s="209" t="s">
        <v>5601</v>
      </c>
      <c r="E72" s="209" t="s">
        <v>10648</v>
      </c>
      <c r="F72" s="254">
        <v>9642459835</v>
      </c>
      <c r="G72" s="254">
        <v>8008384174</v>
      </c>
      <c r="H72" s="254">
        <v>7093681413</v>
      </c>
    </row>
    <row r="73" spans="1:8">
      <c r="A73" s="254">
        <v>72</v>
      </c>
      <c r="B73" s="209" t="s">
        <v>10649</v>
      </c>
      <c r="C73" s="209" t="s">
        <v>10650</v>
      </c>
      <c r="D73" s="209" t="s">
        <v>5601</v>
      </c>
      <c r="E73" s="209" t="s">
        <v>10651</v>
      </c>
      <c r="F73" s="254">
        <v>6300974905</v>
      </c>
      <c r="G73" s="209" t="s">
        <v>4510</v>
      </c>
      <c r="H73" s="254">
        <v>9505092526</v>
      </c>
    </row>
    <row r="74" spans="1:8">
      <c r="A74" s="254">
        <v>73</v>
      </c>
      <c r="B74" s="209" t="s">
        <v>10652</v>
      </c>
      <c r="C74" s="209" t="s">
        <v>10653</v>
      </c>
      <c r="D74" s="209" t="s">
        <v>5601</v>
      </c>
      <c r="E74" s="209" t="s">
        <v>10654</v>
      </c>
      <c r="F74" s="254">
        <v>7396987043</v>
      </c>
      <c r="G74" s="254">
        <v>9441883731</v>
      </c>
      <c r="H74" s="254">
        <v>9866177043</v>
      </c>
    </row>
    <row r="75" spans="1:8">
      <c r="A75" s="254">
        <v>74</v>
      </c>
      <c r="B75" s="209" t="s">
        <v>10655</v>
      </c>
      <c r="C75" s="209" t="s">
        <v>10656</v>
      </c>
      <c r="D75" s="209" t="s">
        <v>5601</v>
      </c>
      <c r="E75" s="209" t="s">
        <v>10657</v>
      </c>
      <c r="F75" s="254">
        <v>6300058125</v>
      </c>
      <c r="G75" s="166"/>
      <c r="H75" s="254">
        <v>9640130349</v>
      </c>
    </row>
    <row r="76" spans="1:8">
      <c r="A76" s="254">
        <v>75</v>
      </c>
      <c r="B76" s="209" t="s">
        <v>10658</v>
      </c>
      <c r="C76" s="209" t="s">
        <v>10659</v>
      </c>
      <c r="D76" s="209" t="s">
        <v>5601</v>
      </c>
      <c r="E76" s="209" t="s">
        <v>10660</v>
      </c>
      <c r="F76" s="254">
        <v>6304837308</v>
      </c>
      <c r="G76" s="254">
        <v>9121703494</v>
      </c>
      <c r="H76" s="254">
        <v>9949461044</v>
      </c>
    </row>
    <row r="77" spans="1:8">
      <c r="A77" s="254">
        <v>76</v>
      </c>
      <c r="B77" s="209" t="s">
        <v>10661</v>
      </c>
      <c r="C77" s="209" t="s">
        <v>10662</v>
      </c>
      <c r="D77" s="209" t="s">
        <v>5601</v>
      </c>
      <c r="E77" s="209" t="s">
        <v>10663</v>
      </c>
      <c r="F77" s="254">
        <v>9989297027</v>
      </c>
      <c r="G77" s="166"/>
      <c r="H77" s="254">
        <v>8121030476</v>
      </c>
    </row>
    <row r="78" spans="1:8">
      <c r="A78" s="254">
        <v>77</v>
      </c>
      <c r="B78" s="209" t="s">
        <v>10664</v>
      </c>
      <c r="C78" s="209" t="s">
        <v>10665</v>
      </c>
      <c r="D78" s="209" t="s">
        <v>5601</v>
      </c>
      <c r="E78" s="209" t="s">
        <v>10666</v>
      </c>
      <c r="F78" s="254">
        <v>9346714734</v>
      </c>
      <c r="G78" s="166"/>
      <c r="H78" s="254">
        <v>9495258608</v>
      </c>
    </row>
    <row r="79" spans="1:8">
      <c r="A79" s="254">
        <v>78</v>
      </c>
      <c r="B79" s="209" t="s">
        <v>10667</v>
      </c>
      <c r="C79" s="209" t="s">
        <v>10668</v>
      </c>
      <c r="D79" s="209" t="s">
        <v>5601</v>
      </c>
      <c r="E79" s="209" t="s">
        <v>10669</v>
      </c>
      <c r="F79" s="254">
        <v>8712285367</v>
      </c>
      <c r="G79" s="166"/>
      <c r="H79" s="254">
        <v>8500717635</v>
      </c>
    </row>
    <row r="80" spans="1:8">
      <c r="A80" s="254">
        <v>79</v>
      </c>
      <c r="B80" s="209" t="s">
        <v>10670</v>
      </c>
      <c r="C80" s="209" t="s">
        <v>10671</v>
      </c>
      <c r="D80" s="209" t="s">
        <v>5601</v>
      </c>
      <c r="E80" s="209" t="s">
        <v>10672</v>
      </c>
      <c r="F80" s="254">
        <v>8008935040</v>
      </c>
      <c r="G80" s="166"/>
      <c r="H80" s="254">
        <v>9440990950</v>
      </c>
    </row>
    <row r="81" spans="1:8">
      <c r="A81" s="254">
        <v>80</v>
      </c>
      <c r="B81" s="209" t="s">
        <v>10673</v>
      </c>
      <c r="C81" s="209" t="s">
        <v>10674</v>
      </c>
      <c r="D81" s="209" t="s">
        <v>5601</v>
      </c>
      <c r="E81" s="209" t="s">
        <v>10675</v>
      </c>
      <c r="F81" s="254">
        <v>6302949769</v>
      </c>
      <c r="G81" s="166"/>
      <c r="H81" s="254">
        <v>8790544229</v>
      </c>
    </row>
    <row r="82" spans="1:8">
      <c r="A82" s="254">
        <v>81</v>
      </c>
      <c r="B82" s="209" t="s">
        <v>10676</v>
      </c>
      <c r="C82" s="209" t="s">
        <v>10677</v>
      </c>
      <c r="D82" s="209" t="s">
        <v>5601</v>
      </c>
      <c r="E82" s="209" t="s">
        <v>10678</v>
      </c>
      <c r="F82" s="254">
        <v>7093756166</v>
      </c>
      <c r="G82" s="254">
        <v>8328217214</v>
      </c>
      <c r="H82" s="254">
        <v>9000926484</v>
      </c>
    </row>
    <row r="83" spans="1:8">
      <c r="A83" s="254">
        <v>82</v>
      </c>
      <c r="B83" s="209" t="s">
        <v>10679</v>
      </c>
      <c r="C83" s="209" t="s">
        <v>10680</v>
      </c>
      <c r="D83" s="209" t="s">
        <v>5601</v>
      </c>
      <c r="E83" s="209" t="s">
        <v>10681</v>
      </c>
      <c r="F83" s="254">
        <v>9493462022</v>
      </c>
      <c r="G83" s="254">
        <v>6302205842</v>
      </c>
      <c r="H83" s="254">
        <v>8985569296</v>
      </c>
    </row>
    <row r="84" spans="1:8">
      <c r="A84" s="254">
        <v>83</v>
      </c>
      <c r="B84" s="209" t="s">
        <v>10682</v>
      </c>
      <c r="C84" s="209" t="s">
        <v>10683</v>
      </c>
      <c r="D84" s="209" t="s">
        <v>5601</v>
      </c>
      <c r="E84" s="209" t="s">
        <v>10684</v>
      </c>
      <c r="F84" s="254">
        <v>9381480523</v>
      </c>
      <c r="G84" s="166"/>
      <c r="H84" s="254">
        <v>9848703878</v>
      </c>
    </row>
    <row r="85" spans="1:8">
      <c r="A85" s="254">
        <v>84</v>
      </c>
      <c r="B85" s="209" t="s">
        <v>10685</v>
      </c>
      <c r="C85" s="209" t="s">
        <v>10686</v>
      </c>
      <c r="D85" s="209" t="s">
        <v>5601</v>
      </c>
      <c r="E85" s="209" t="s">
        <v>10687</v>
      </c>
      <c r="F85" s="254">
        <v>8500464019</v>
      </c>
      <c r="G85" s="166"/>
      <c r="H85" s="209" t="s">
        <v>10688</v>
      </c>
    </row>
    <row r="86" spans="1:8">
      <c r="A86" s="254">
        <v>85</v>
      </c>
      <c r="B86" s="209" t="s">
        <v>10689</v>
      </c>
      <c r="C86" s="209" t="s">
        <v>10690</v>
      </c>
      <c r="D86" s="209" t="s">
        <v>5601</v>
      </c>
      <c r="E86" s="209" t="s">
        <v>10691</v>
      </c>
      <c r="F86" s="254">
        <v>9392373758</v>
      </c>
      <c r="G86" s="166"/>
      <c r="H86" s="254">
        <v>6281333418</v>
      </c>
    </row>
    <row r="87" spans="1:8">
      <c r="A87" s="254">
        <v>86</v>
      </c>
      <c r="B87" s="209" t="s">
        <v>10692</v>
      </c>
      <c r="C87" s="209" t="s">
        <v>10693</v>
      </c>
      <c r="D87" s="209" t="s">
        <v>5601</v>
      </c>
      <c r="E87" s="209" t="s">
        <v>10694</v>
      </c>
      <c r="F87" s="254">
        <v>9885500727</v>
      </c>
      <c r="G87" s="166"/>
      <c r="H87" s="254">
        <v>9491147829</v>
      </c>
    </row>
    <row r="88" spans="1:8">
      <c r="A88" s="254">
        <v>87</v>
      </c>
      <c r="B88" s="209" t="s">
        <v>10695</v>
      </c>
      <c r="C88" s="209" t="s">
        <v>10696</v>
      </c>
      <c r="D88" s="209" t="s">
        <v>5601</v>
      </c>
      <c r="E88" s="209" t="s">
        <v>10697</v>
      </c>
      <c r="F88" s="254">
        <v>9966899804</v>
      </c>
      <c r="G88" s="254">
        <v>9959627884</v>
      </c>
      <c r="H88" s="254">
        <v>9985357228</v>
      </c>
    </row>
    <row r="89" spans="1:8">
      <c r="A89" s="254">
        <v>88</v>
      </c>
      <c r="B89" s="209" t="s">
        <v>10698</v>
      </c>
      <c r="C89" s="209" t="s">
        <v>10699</v>
      </c>
      <c r="D89" s="209" t="s">
        <v>5601</v>
      </c>
      <c r="E89" s="209" t="s">
        <v>10700</v>
      </c>
      <c r="F89" s="254">
        <v>9398438594</v>
      </c>
      <c r="G89" s="166"/>
      <c r="H89" s="254">
        <v>9440351506</v>
      </c>
    </row>
    <row r="90" spans="1:8">
      <c r="A90" s="254">
        <v>89</v>
      </c>
      <c r="B90" s="209" t="s">
        <v>10701</v>
      </c>
      <c r="C90" s="209" t="s">
        <v>10702</v>
      </c>
      <c r="D90" s="209" t="s">
        <v>8346</v>
      </c>
      <c r="E90" s="209" t="s">
        <v>10703</v>
      </c>
      <c r="F90" s="254">
        <v>9966505005</v>
      </c>
      <c r="G90" s="254">
        <v>8886989544</v>
      </c>
      <c r="H90" s="254">
        <v>7842144439</v>
      </c>
    </row>
    <row r="91" spans="1:8">
      <c r="A91" s="254">
        <v>90</v>
      </c>
      <c r="B91" s="209" t="s">
        <v>10704</v>
      </c>
      <c r="C91" s="209" t="s">
        <v>10705</v>
      </c>
      <c r="D91" s="209" t="s">
        <v>5601</v>
      </c>
      <c r="E91" s="209" t="s">
        <v>10706</v>
      </c>
      <c r="F91" s="254">
        <v>6302341693</v>
      </c>
      <c r="G91" s="254">
        <v>9059837068</v>
      </c>
      <c r="H91" s="254">
        <v>9449780678</v>
      </c>
    </row>
    <row r="92" spans="1:8">
      <c r="A92" s="254">
        <v>91</v>
      </c>
      <c r="B92" s="209" t="s">
        <v>10707</v>
      </c>
      <c r="C92" s="209" t="s">
        <v>10708</v>
      </c>
      <c r="D92" s="209" t="s">
        <v>5601</v>
      </c>
      <c r="E92" s="209" t="s">
        <v>10709</v>
      </c>
      <c r="F92" s="254">
        <v>6305738070</v>
      </c>
      <c r="G92" s="254">
        <v>8008914893</v>
      </c>
      <c r="H92" s="254">
        <v>8008914909</v>
      </c>
    </row>
    <row r="93" spans="1:8">
      <c r="A93" s="254">
        <v>92</v>
      </c>
      <c r="B93" s="209" t="s">
        <v>10710</v>
      </c>
      <c r="C93" s="209" t="s">
        <v>10711</v>
      </c>
      <c r="D93" s="209" t="s">
        <v>5601</v>
      </c>
      <c r="E93" s="209" t="s">
        <v>10712</v>
      </c>
      <c r="F93" s="254">
        <v>9951224890</v>
      </c>
      <c r="G93" s="254">
        <v>7780753361</v>
      </c>
      <c r="H93" s="254">
        <v>8008560119</v>
      </c>
    </row>
    <row r="94" spans="1:8">
      <c r="A94" s="254">
        <v>93</v>
      </c>
      <c r="B94" s="209" t="s">
        <v>10713</v>
      </c>
      <c r="C94" s="209" t="s">
        <v>10714</v>
      </c>
      <c r="D94" s="209" t="s">
        <v>5601</v>
      </c>
      <c r="E94" s="209" t="s">
        <v>10715</v>
      </c>
      <c r="F94" s="254">
        <v>6303752172</v>
      </c>
      <c r="G94" s="254">
        <v>9160206974</v>
      </c>
      <c r="H94" s="254">
        <v>6303752172</v>
      </c>
    </row>
    <row r="95" spans="1:8">
      <c r="A95" s="254">
        <v>94</v>
      </c>
      <c r="B95" s="209" t="s">
        <v>10716</v>
      </c>
      <c r="C95" s="209" t="s">
        <v>10717</v>
      </c>
      <c r="D95" s="209" t="s">
        <v>5601</v>
      </c>
      <c r="E95" s="209" t="s">
        <v>10718</v>
      </c>
      <c r="F95" s="254">
        <v>7780348496</v>
      </c>
      <c r="G95" s="166"/>
      <c r="H95" s="254">
        <v>9390008332</v>
      </c>
    </row>
    <row r="96" spans="1:8">
      <c r="A96" s="254">
        <v>95</v>
      </c>
      <c r="B96" s="209" t="s">
        <v>10719</v>
      </c>
      <c r="C96" s="209" t="s">
        <v>10720</v>
      </c>
      <c r="D96" s="209" t="s">
        <v>5601</v>
      </c>
      <c r="E96" s="209" t="s">
        <v>10721</v>
      </c>
      <c r="F96" s="254">
        <v>7337454447</v>
      </c>
      <c r="G96" s="166"/>
      <c r="H96" s="254">
        <v>9441394807</v>
      </c>
    </row>
    <row r="97" spans="1:8">
      <c r="A97" s="254">
        <v>96</v>
      </c>
      <c r="B97" s="209" t="s">
        <v>10722</v>
      </c>
      <c r="C97" s="209" t="s">
        <v>10723</v>
      </c>
      <c r="D97" s="209" t="s">
        <v>5601</v>
      </c>
      <c r="E97" s="209" t="s">
        <v>10724</v>
      </c>
      <c r="F97" s="254">
        <v>9949730824</v>
      </c>
      <c r="G97" s="166"/>
      <c r="H97" s="254">
        <v>96188895855</v>
      </c>
    </row>
    <row r="98" spans="1:8">
      <c r="A98" s="254">
        <v>97</v>
      </c>
      <c r="B98" s="209" t="s">
        <v>10725</v>
      </c>
      <c r="C98" s="209" t="s">
        <v>10726</v>
      </c>
      <c r="D98" s="209" t="s">
        <v>5601</v>
      </c>
      <c r="E98" s="209" t="s">
        <v>10727</v>
      </c>
      <c r="F98" s="254">
        <v>9701713591</v>
      </c>
      <c r="G98" s="166"/>
      <c r="H98" s="254">
        <v>9491876391</v>
      </c>
    </row>
    <row r="99" spans="1:8">
      <c r="A99" s="254">
        <v>98</v>
      </c>
      <c r="B99" s="209" t="s">
        <v>10728</v>
      </c>
      <c r="C99" s="209" t="s">
        <v>10729</v>
      </c>
      <c r="D99" s="209" t="s">
        <v>5601</v>
      </c>
      <c r="E99" s="209" t="s">
        <v>10730</v>
      </c>
      <c r="F99" s="254">
        <v>8096847074</v>
      </c>
      <c r="G99" s="166"/>
      <c r="H99" s="254">
        <v>9490226379</v>
      </c>
    </row>
    <row r="100" spans="1:8">
      <c r="A100" s="254">
        <v>99</v>
      </c>
      <c r="B100" s="209" t="s">
        <v>10731</v>
      </c>
      <c r="C100" s="209" t="s">
        <v>10732</v>
      </c>
      <c r="D100" s="209" t="s">
        <v>5601</v>
      </c>
      <c r="E100" s="209" t="s">
        <v>10733</v>
      </c>
      <c r="F100" s="254">
        <v>7569551912</v>
      </c>
      <c r="G100" s="166"/>
      <c r="H100" s="254">
        <v>6301902829</v>
      </c>
    </row>
    <row r="101" spans="1:8">
      <c r="A101" s="254">
        <v>100</v>
      </c>
      <c r="B101" s="209" t="s">
        <v>10734</v>
      </c>
      <c r="C101" s="209" t="s">
        <v>10735</v>
      </c>
      <c r="D101" s="209" t="s">
        <v>5601</v>
      </c>
      <c r="E101" s="209" t="s">
        <v>10736</v>
      </c>
      <c r="F101" s="254">
        <v>9052139724</v>
      </c>
      <c r="G101" s="254">
        <v>7569454532</v>
      </c>
      <c r="H101" s="254">
        <v>9000920952</v>
      </c>
    </row>
    <row r="102" spans="1:8">
      <c r="A102" s="254">
        <v>101</v>
      </c>
      <c r="B102" s="209" t="s">
        <v>10737</v>
      </c>
      <c r="C102" s="209" t="s">
        <v>10738</v>
      </c>
      <c r="D102" s="209" t="s">
        <v>5601</v>
      </c>
      <c r="E102" s="209" t="s">
        <v>10739</v>
      </c>
      <c r="F102" s="254">
        <v>8639934666</v>
      </c>
      <c r="G102" s="166"/>
      <c r="H102" s="254">
        <v>9246636444</v>
      </c>
    </row>
    <row r="103" spans="1:8">
      <c r="A103" s="254">
        <v>102</v>
      </c>
      <c r="B103" s="209" t="s">
        <v>10740</v>
      </c>
      <c r="C103" s="166"/>
      <c r="D103" s="166"/>
      <c r="E103" s="166"/>
      <c r="F103" s="166"/>
      <c r="G103" s="166"/>
      <c r="H103" s="166"/>
    </row>
    <row r="104" spans="1:8">
      <c r="A104" s="254">
        <v>103</v>
      </c>
      <c r="B104" s="209" t="s">
        <v>10741</v>
      </c>
      <c r="C104" s="209" t="s">
        <v>10742</v>
      </c>
      <c r="D104" s="209" t="s">
        <v>5601</v>
      </c>
      <c r="E104" s="209" t="s">
        <v>10743</v>
      </c>
      <c r="F104" s="254">
        <v>9912375185</v>
      </c>
      <c r="G104" s="254">
        <v>9603112410</v>
      </c>
      <c r="H104" s="254">
        <v>9966634539</v>
      </c>
    </row>
    <row r="105" spans="1:8">
      <c r="A105" s="254">
        <v>104</v>
      </c>
      <c r="B105" s="209" t="s">
        <v>10744</v>
      </c>
      <c r="C105" s="209" t="s">
        <v>10745</v>
      </c>
      <c r="D105" s="209" t="s">
        <v>5601</v>
      </c>
      <c r="E105" s="209" t="s">
        <v>10746</v>
      </c>
      <c r="F105" s="254">
        <v>8074848511</v>
      </c>
      <c r="G105" s="166"/>
      <c r="H105" s="254">
        <v>8074848511</v>
      </c>
    </row>
    <row r="106" spans="1:8">
      <c r="A106" s="254">
        <v>105</v>
      </c>
      <c r="B106" s="209" t="s">
        <v>10747</v>
      </c>
      <c r="C106" s="209" t="s">
        <v>10748</v>
      </c>
      <c r="D106" s="209" t="s">
        <v>5373</v>
      </c>
      <c r="E106" s="209" t="s">
        <v>10749</v>
      </c>
      <c r="F106" s="254">
        <v>6309885949</v>
      </c>
      <c r="G106" s="166"/>
      <c r="H106" s="254">
        <v>9032534254</v>
      </c>
    </row>
    <row r="107" spans="1:8">
      <c r="A107" s="254">
        <v>106</v>
      </c>
      <c r="B107" s="209" t="s">
        <v>10750</v>
      </c>
      <c r="C107" s="209" t="s">
        <v>10751</v>
      </c>
      <c r="D107" s="209" t="s">
        <v>5601</v>
      </c>
      <c r="E107" s="209" t="s">
        <v>10752</v>
      </c>
      <c r="F107" s="254">
        <v>7013835431</v>
      </c>
      <c r="G107" s="166"/>
      <c r="H107" s="254">
        <v>9494604916</v>
      </c>
    </row>
    <row r="108" spans="1:8">
      <c r="A108" s="254">
        <v>107</v>
      </c>
      <c r="B108" s="209" t="s">
        <v>10753</v>
      </c>
      <c r="C108" s="209" t="s">
        <v>10754</v>
      </c>
      <c r="D108" s="209" t="s">
        <v>5601</v>
      </c>
      <c r="E108" s="209" t="s">
        <v>10755</v>
      </c>
      <c r="F108" s="254">
        <v>7569111506</v>
      </c>
      <c r="G108" s="166"/>
      <c r="H108" s="254">
        <v>9666639015</v>
      </c>
    </row>
    <row r="109" spans="1:8">
      <c r="A109" s="254">
        <v>108</v>
      </c>
      <c r="B109" s="209" t="s">
        <v>10756</v>
      </c>
      <c r="C109" s="209" t="s">
        <v>10757</v>
      </c>
      <c r="D109" s="209" t="s">
        <v>5601</v>
      </c>
      <c r="E109" s="209" t="s">
        <v>10758</v>
      </c>
      <c r="F109" s="254">
        <v>9666295764</v>
      </c>
      <c r="G109" s="254">
        <v>7036466236</v>
      </c>
      <c r="H109" s="254">
        <v>9553211384</v>
      </c>
    </row>
    <row r="110" spans="1:8">
      <c r="A110" s="254">
        <v>109</v>
      </c>
      <c r="B110" s="209" t="s">
        <v>10759</v>
      </c>
      <c r="C110" s="209" t="s">
        <v>10760</v>
      </c>
      <c r="D110" s="209" t="s">
        <v>5601</v>
      </c>
      <c r="E110" s="209" t="s">
        <v>10761</v>
      </c>
      <c r="F110" s="254">
        <v>7680060330</v>
      </c>
      <c r="G110" s="254">
        <v>9441692868</v>
      </c>
      <c r="H110" s="254">
        <v>9441692868</v>
      </c>
    </row>
    <row r="111" spans="1:8">
      <c r="A111" s="254">
        <v>110</v>
      </c>
      <c r="B111" s="209" t="s">
        <v>10762</v>
      </c>
      <c r="C111" s="209" t="s">
        <v>10763</v>
      </c>
      <c r="D111" s="209" t="s">
        <v>5601</v>
      </c>
      <c r="E111" s="209" t="s">
        <v>10764</v>
      </c>
      <c r="F111" s="254">
        <v>9515819427</v>
      </c>
      <c r="G111" s="166"/>
      <c r="H111" s="254">
        <v>8985899664</v>
      </c>
    </row>
    <row r="112" spans="1:8">
      <c r="A112" s="254">
        <v>111</v>
      </c>
      <c r="B112" s="209" t="s">
        <v>10765</v>
      </c>
      <c r="C112" s="209" t="s">
        <v>10766</v>
      </c>
      <c r="D112" s="209" t="s">
        <v>5601</v>
      </c>
      <c r="E112" s="209" t="s">
        <v>10767</v>
      </c>
      <c r="F112" s="254">
        <v>6303047737</v>
      </c>
      <c r="G112" s="166"/>
      <c r="H112" s="254">
        <v>9866348680</v>
      </c>
    </row>
    <row r="113" spans="1:8">
      <c r="A113" s="254">
        <v>112</v>
      </c>
      <c r="B113" s="209" t="s">
        <v>10768</v>
      </c>
      <c r="C113" s="209" t="s">
        <v>10769</v>
      </c>
      <c r="D113" s="209" t="s">
        <v>5601</v>
      </c>
      <c r="E113" s="209" t="s">
        <v>10770</v>
      </c>
      <c r="F113" s="254">
        <v>6304684240</v>
      </c>
      <c r="G113" s="254">
        <v>9133977201</v>
      </c>
      <c r="H113" s="254">
        <v>9951058110</v>
      </c>
    </row>
    <row r="114" spans="1:8">
      <c r="A114" s="254">
        <v>113</v>
      </c>
      <c r="B114" s="209" t="s">
        <v>10771</v>
      </c>
      <c r="C114" s="209" t="s">
        <v>10772</v>
      </c>
      <c r="D114" s="209" t="s">
        <v>5810</v>
      </c>
      <c r="E114" s="209" t="s">
        <v>10773</v>
      </c>
      <c r="F114" s="254">
        <v>6305606269</v>
      </c>
      <c r="G114" s="254">
        <v>9010123125</v>
      </c>
      <c r="H114" s="254">
        <v>9704362362</v>
      </c>
    </row>
    <row r="115" spans="1:8">
      <c r="A115" s="254">
        <v>114</v>
      </c>
      <c r="B115" s="209" t="s">
        <v>10774</v>
      </c>
      <c r="C115" s="209" t="s">
        <v>10775</v>
      </c>
      <c r="D115" s="209" t="s">
        <v>5810</v>
      </c>
      <c r="E115" s="209" t="s">
        <v>10776</v>
      </c>
      <c r="F115" s="254">
        <v>9515061344</v>
      </c>
      <c r="G115" s="166"/>
      <c r="H115" s="254">
        <v>9505809862</v>
      </c>
    </row>
    <row r="116" spans="1:8">
      <c r="A116" s="254">
        <v>115</v>
      </c>
      <c r="B116" s="209" t="s">
        <v>10777</v>
      </c>
      <c r="C116" s="209" t="s">
        <v>10778</v>
      </c>
      <c r="D116" s="209" t="s">
        <v>5810</v>
      </c>
      <c r="E116" s="209" t="s">
        <v>10779</v>
      </c>
      <c r="F116" s="254">
        <v>9502354299</v>
      </c>
      <c r="G116" s="254">
        <v>9390466093</v>
      </c>
      <c r="H116" s="254">
        <v>9642884235</v>
      </c>
    </row>
    <row r="117" spans="1:8">
      <c r="A117" s="254">
        <v>116</v>
      </c>
      <c r="B117" s="209" t="s">
        <v>10780</v>
      </c>
      <c r="C117" s="209" t="s">
        <v>10781</v>
      </c>
      <c r="D117" s="209" t="s">
        <v>5810</v>
      </c>
      <c r="E117" s="209" t="s">
        <v>10782</v>
      </c>
      <c r="F117" s="254">
        <v>9110719186</v>
      </c>
      <c r="G117" s="254">
        <v>9505238762</v>
      </c>
      <c r="H117" s="254">
        <v>9951388336</v>
      </c>
    </row>
    <row r="118" spans="1:8">
      <c r="A118" s="254">
        <v>117</v>
      </c>
      <c r="B118" s="209" t="s">
        <v>10783</v>
      </c>
      <c r="C118" s="209" t="s">
        <v>10784</v>
      </c>
      <c r="D118" s="209" t="s">
        <v>5810</v>
      </c>
      <c r="E118" s="209" t="s">
        <v>10785</v>
      </c>
      <c r="F118" s="254">
        <v>9381480038</v>
      </c>
      <c r="G118" s="166"/>
      <c r="H118" s="254">
        <v>9441282719</v>
      </c>
    </row>
    <row r="119" spans="1:8">
      <c r="A119" s="254">
        <v>118</v>
      </c>
      <c r="B119" s="209" t="s">
        <v>10786</v>
      </c>
      <c r="C119" s="209" t="s">
        <v>10787</v>
      </c>
      <c r="D119" s="209" t="s">
        <v>5810</v>
      </c>
      <c r="E119" s="209" t="s">
        <v>10788</v>
      </c>
      <c r="F119" s="254">
        <v>9550989719</v>
      </c>
      <c r="G119" s="166"/>
      <c r="H119" s="254">
        <v>7416932044</v>
      </c>
    </row>
    <row r="120" spans="1:8">
      <c r="A120" s="254">
        <v>119</v>
      </c>
      <c r="B120" s="209" t="s">
        <v>10789</v>
      </c>
      <c r="C120" s="209" t="s">
        <v>10790</v>
      </c>
      <c r="D120" s="209" t="s">
        <v>5810</v>
      </c>
      <c r="E120" s="209" t="s">
        <v>10791</v>
      </c>
      <c r="F120" s="254">
        <v>9573204171</v>
      </c>
      <c r="G120" s="166"/>
      <c r="H120" s="254">
        <v>9502407700</v>
      </c>
    </row>
    <row r="121" spans="1:8">
      <c r="A121" s="254">
        <v>120</v>
      </c>
      <c r="B121" s="209" t="s">
        <v>10792</v>
      </c>
      <c r="C121" s="209" t="s">
        <v>10793</v>
      </c>
      <c r="D121" s="209" t="s">
        <v>5810</v>
      </c>
      <c r="E121" s="209" t="s">
        <v>10794</v>
      </c>
      <c r="F121" s="254">
        <v>8897576366</v>
      </c>
      <c r="G121" s="166"/>
      <c r="H121" s="254">
        <v>8801468744</v>
      </c>
    </row>
    <row r="122" spans="1:8">
      <c r="A122" s="254">
        <v>121</v>
      </c>
      <c r="B122" s="209" t="s">
        <v>10795</v>
      </c>
      <c r="C122" s="209" t="s">
        <v>10796</v>
      </c>
      <c r="D122" s="209" t="s">
        <v>5810</v>
      </c>
      <c r="E122" s="209" t="s">
        <v>10797</v>
      </c>
      <c r="F122" s="254">
        <v>9959107237</v>
      </c>
      <c r="G122" s="166"/>
      <c r="H122" s="254">
        <v>9640408789</v>
      </c>
    </row>
    <row r="123" spans="1:8">
      <c r="A123" s="254">
        <v>122</v>
      </c>
      <c r="B123" s="209" t="s">
        <v>10798</v>
      </c>
      <c r="C123" s="209" t="s">
        <v>10799</v>
      </c>
      <c r="D123" s="209" t="s">
        <v>5810</v>
      </c>
      <c r="E123" s="209" t="s">
        <v>10800</v>
      </c>
      <c r="F123" s="254">
        <v>8309985730</v>
      </c>
      <c r="G123" s="254">
        <v>8125748790</v>
      </c>
      <c r="H123" s="254">
        <v>9032325027</v>
      </c>
    </row>
    <row r="124" spans="1:8">
      <c r="A124" s="254">
        <v>123</v>
      </c>
      <c r="B124" s="209" t="s">
        <v>10801</v>
      </c>
      <c r="C124" s="209" t="s">
        <v>10802</v>
      </c>
      <c r="D124" s="209" t="s">
        <v>5810</v>
      </c>
      <c r="E124" s="209" t="s">
        <v>10803</v>
      </c>
      <c r="F124" s="254">
        <v>8688577154</v>
      </c>
      <c r="G124" s="254">
        <v>9581497259</v>
      </c>
      <c r="H124" s="254">
        <v>9963848909</v>
      </c>
    </row>
    <row r="125" spans="1:8">
      <c r="A125" s="254">
        <v>124</v>
      </c>
      <c r="B125" s="209" t="s">
        <v>10804</v>
      </c>
      <c r="C125" s="209" t="s">
        <v>10805</v>
      </c>
      <c r="D125" s="209" t="s">
        <v>5810</v>
      </c>
      <c r="E125" s="209" t="s">
        <v>10806</v>
      </c>
      <c r="F125" s="254">
        <v>8106205292</v>
      </c>
      <c r="G125" s="166"/>
      <c r="H125" s="254">
        <v>9948676984</v>
      </c>
    </row>
    <row r="126" spans="1:8">
      <c r="A126" s="254">
        <v>125</v>
      </c>
      <c r="B126" s="209" t="s">
        <v>10807</v>
      </c>
      <c r="C126" s="209" t="s">
        <v>10808</v>
      </c>
      <c r="D126" s="209" t="s">
        <v>5810</v>
      </c>
      <c r="E126" s="209" t="s">
        <v>10809</v>
      </c>
      <c r="F126" s="254">
        <v>9491088783</v>
      </c>
      <c r="G126" s="166"/>
      <c r="H126" s="254">
        <v>9849464872</v>
      </c>
    </row>
    <row r="127" spans="1:8">
      <c r="A127" s="254">
        <v>126</v>
      </c>
      <c r="B127" s="209" t="s">
        <v>10810</v>
      </c>
      <c r="C127" s="209" t="s">
        <v>10811</v>
      </c>
      <c r="D127" s="209" t="s">
        <v>5810</v>
      </c>
      <c r="E127" s="209" t="s">
        <v>10812</v>
      </c>
      <c r="F127" s="254">
        <v>9133936226</v>
      </c>
      <c r="G127" s="166"/>
      <c r="H127" s="254">
        <v>9866224349</v>
      </c>
    </row>
    <row r="128" spans="1:8">
      <c r="A128" s="254">
        <v>127</v>
      </c>
      <c r="B128" s="209" t="s">
        <v>10813</v>
      </c>
      <c r="C128" s="209" t="s">
        <v>10814</v>
      </c>
      <c r="D128" s="209" t="s">
        <v>5810</v>
      </c>
      <c r="E128" s="209" t="s">
        <v>10815</v>
      </c>
      <c r="F128" s="254">
        <v>7288934993</v>
      </c>
      <c r="G128" s="166"/>
      <c r="H128" s="254">
        <v>7661996529</v>
      </c>
    </row>
    <row r="129" spans="1:8">
      <c r="A129" s="254">
        <v>128</v>
      </c>
      <c r="B129" s="209" t="s">
        <v>10816</v>
      </c>
      <c r="C129" s="209" t="s">
        <v>10817</v>
      </c>
      <c r="D129" s="209" t="s">
        <v>5810</v>
      </c>
      <c r="E129" s="209" t="s">
        <v>10818</v>
      </c>
      <c r="F129" s="254">
        <v>9701709414</v>
      </c>
      <c r="G129" s="166"/>
      <c r="H129" s="254">
        <v>9390547479</v>
      </c>
    </row>
    <row r="130" spans="1:8">
      <c r="A130" s="254">
        <v>129</v>
      </c>
      <c r="B130" s="209" t="s">
        <v>10819</v>
      </c>
      <c r="C130" s="209" t="s">
        <v>10820</v>
      </c>
      <c r="D130" s="209" t="s">
        <v>5810</v>
      </c>
      <c r="E130" s="209" t="s">
        <v>10821</v>
      </c>
      <c r="F130" s="254">
        <v>8309558843</v>
      </c>
      <c r="G130" s="254">
        <v>8096809006</v>
      </c>
      <c r="H130" s="254">
        <v>9393787800</v>
      </c>
    </row>
    <row r="131" spans="1:8">
      <c r="A131" s="254">
        <v>130</v>
      </c>
      <c r="B131" s="209" t="s">
        <v>10822</v>
      </c>
      <c r="C131" s="209" t="s">
        <v>10823</v>
      </c>
      <c r="D131" s="209" t="s">
        <v>5810</v>
      </c>
      <c r="E131" s="209" t="s">
        <v>10824</v>
      </c>
      <c r="F131" s="254">
        <v>7780466766</v>
      </c>
      <c r="G131" s="166"/>
      <c r="H131" s="254">
        <v>9492706908</v>
      </c>
    </row>
    <row r="132" spans="1:8">
      <c r="A132" s="254">
        <v>131</v>
      </c>
      <c r="B132" s="209" t="s">
        <v>10825</v>
      </c>
      <c r="C132" s="209" t="s">
        <v>10826</v>
      </c>
      <c r="D132" s="209" t="s">
        <v>5810</v>
      </c>
      <c r="E132" s="209" t="s">
        <v>10827</v>
      </c>
      <c r="F132" s="254">
        <v>8500746383</v>
      </c>
      <c r="G132" s="166"/>
      <c r="H132" s="254">
        <v>9293147583</v>
      </c>
    </row>
    <row r="133" spans="1:8">
      <c r="A133" s="254">
        <v>132</v>
      </c>
      <c r="B133" s="209" t="s">
        <v>10828</v>
      </c>
      <c r="C133" s="209" t="s">
        <v>10829</v>
      </c>
      <c r="D133" s="209" t="s">
        <v>5810</v>
      </c>
      <c r="E133" s="209" t="s">
        <v>10830</v>
      </c>
      <c r="F133" s="254">
        <v>6303805207</v>
      </c>
      <c r="G133" s="166"/>
      <c r="H133" s="254">
        <v>9848373474</v>
      </c>
    </row>
    <row r="134" spans="1:8">
      <c r="A134" s="254">
        <v>133</v>
      </c>
      <c r="B134" s="209" t="s">
        <v>10831</v>
      </c>
      <c r="C134" s="209" t="s">
        <v>10832</v>
      </c>
      <c r="D134" s="209" t="s">
        <v>5810</v>
      </c>
      <c r="E134" s="209" t="s">
        <v>10833</v>
      </c>
      <c r="F134" s="254">
        <v>7093245212</v>
      </c>
      <c r="G134" s="254">
        <v>9492084521</v>
      </c>
      <c r="H134" s="254">
        <v>9915522564</v>
      </c>
    </row>
    <row r="135" spans="1:8">
      <c r="A135" s="254">
        <v>134</v>
      </c>
      <c r="B135" s="209" t="s">
        <v>10834</v>
      </c>
      <c r="C135" s="209" t="s">
        <v>10835</v>
      </c>
      <c r="D135" s="209" t="s">
        <v>5810</v>
      </c>
      <c r="E135" s="209" t="s">
        <v>10836</v>
      </c>
      <c r="F135" s="254">
        <v>9100766274</v>
      </c>
      <c r="G135" s="166"/>
      <c r="H135" s="254">
        <v>9390059090</v>
      </c>
    </row>
    <row r="136" spans="1:8">
      <c r="A136" s="254">
        <v>135</v>
      </c>
      <c r="B136" s="209" t="s">
        <v>10837</v>
      </c>
      <c r="C136" s="209" t="s">
        <v>10838</v>
      </c>
      <c r="D136" s="209" t="s">
        <v>5810</v>
      </c>
      <c r="E136" s="209" t="s">
        <v>10839</v>
      </c>
      <c r="F136" s="254">
        <v>9603370156</v>
      </c>
      <c r="G136" s="254">
        <v>6304317738</v>
      </c>
      <c r="H136" s="254">
        <v>9948208968</v>
      </c>
    </row>
    <row r="137" spans="1:8">
      <c r="A137" s="254">
        <v>136</v>
      </c>
      <c r="B137" s="209" t="s">
        <v>10840</v>
      </c>
      <c r="C137" s="209" t="s">
        <v>10841</v>
      </c>
      <c r="D137" s="209" t="s">
        <v>5810</v>
      </c>
      <c r="E137" s="209" t="s">
        <v>10842</v>
      </c>
      <c r="F137" s="254">
        <v>9542190758</v>
      </c>
      <c r="G137" s="166"/>
      <c r="H137" s="254">
        <v>9666675747</v>
      </c>
    </row>
    <row r="138" spans="1:8">
      <c r="A138" s="254">
        <v>137</v>
      </c>
      <c r="B138" s="209" t="s">
        <v>10843</v>
      </c>
      <c r="C138" s="209" t="s">
        <v>10844</v>
      </c>
      <c r="D138" s="209" t="s">
        <v>5810</v>
      </c>
      <c r="E138" s="209" t="s">
        <v>10845</v>
      </c>
      <c r="F138" s="254">
        <v>8179107362</v>
      </c>
      <c r="G138" s="166"/>
      <c r="H138" s="254">
        <v>7993014161</v>
      </c>
    </row>
    <row r="139" spans="1:8">
      <c r="A139" s="254">
        <v>138</v>
      </c>
      <c r="B139" s="209" t="s">
        <v>10846</v>
      </c>
      <c r="C139" s="209" t="s">
        <v>10847</v>
      </c>
      <c r="D139" s="209" t="s">
        <v>5810</v>
      </c>
      <c r="E139" s="209" t="s">
        <v>10848</v>
      </c>
      <c r="F139" s="254">
        <v>6281412132</v>
      </c>
      <c r="G139" s="254">
        <v>7997475070</v>
      </c>
      <c r="H139" s="254">
        <v>9573099911</v>
      </c>
    </row>
    <row r="140" spans="1:8">
      <c r="A140" s="254">
        <v>139</v>
      </c>
      <c r="B140" s="209" t="s">
        <v>10849</v>
      </c>
      <c r="C140" s="209" t="s">
        <v>10850</v>
      </c>
      <c r="D140" s="209" t="s">
        <v>5810</v>
      </c>
      <c r="E140" s="209" t="s">
        <v>10851</v>
      </c>
      <c r="F140" s="254">
        <v>9603702507</v>
      </c>
      <c r="G140" s="166"/>
      <c r="H140" s="254">
        <v>9052976586</v>
      </c>
    </row>
    <row r="141" spans="1:8">
      <c r="A141" s="254">
        <v>140</v>
      </c>
      <c r="B141" s="209" t="s">
        <v>10852</v>
      </c>
      <c r="C141" s="209" t="s">
        <v>10853</v>
      </c>
      <c r="D141" s="209" t="s">
        <v>5810</v>
      </c>
      <c r="E141" s="209" t="s">
        <v>10854</v>
      </c>
      <c r="F141" s="254">
        <v>8187893088</v>
      </c>
      <c r="G141" s="254">
        <v>6281842727</v>
      </c>
      <c r="H141" s="254">
        <v>9849143386</v>
      </c>
    </row>
    <row r="142" spans="1:8">
      <c r="A142" s="254">
        <v>141</v>
      </c>
      <c r="B142" s="209" t="s">
        <v>10855</v>
      </c>
      <c r="C142" s="209" t="s">
        <v>10856</v>
      </c>
      <c r="D142" s="209" t="s">
        <v>5810</v>
      </c>
      <c r="E142" s="209" t="s">
        <v>10857</v>
      </c>
      <c r="F142" s="254">
        <v>6305130938</v>
      </c>
      <c r="G142" s="166"/>
      <c r="H142" s="254">
        <v>8639152002</v>
      </c>
    </row>
    <row r="143" spans="1:8">
      <c r="A143" s="254">
        <v>142</v>
      </c>
      <c r="B143" s="209" t="s">
        <v>10858</v>
      </c>
      <c r="C143" s="209" t="s">
        <v>10859</v>
      </c>
      <c r="D143" s="209" t="s">
        <v>5810</v>
      </c>
      <c r="E143" s="209" t="s">
        <v>10860</v>
      </c>
      <c r="F143" s="254">
        <v>9866517545</v>
      </c>
      <c r="G143" s="166"/>
      <c r="H143" s="254">
        <v>9441684974</v>
      </c>
    </row>
    <row r="144" spans="1:8">
      <c r="A144" s="254">
        <v>143</v>
      </c>
      <c r="B144" s="209" t="s">
        <v>10861</v>
      </c>
      <c r="C144" s="209" t="s">
        <v>10862</v>
      </c>
      <c r="D144" s="209" t="s">
        <v>5810</v>
      </c>
      <c r="E144" s="209" t="s">
        <v>10863</v>
      </c>
      <c r="F144" s="254">
        <v>9492714671</v>
      </c>
      <c r="G144" s="166"/>
      <c r="H144" s="254">
        <v>9848560787</v>
      </c>
    </row>
    <row r="145" spans="1:8">
      <c r="A145" s="254">
        <v>144</v>
      </c>
      <c r="B145" s="209" t="s">
        <v>10864</v>
      </c>
      <c r="C145" s="209" t="s">
        <v>10865</v>
      </c>
      <c r="D145" s="209" t="s">
        <v>5810</v>
      </c>
      <c r="E145" s="209" t="s">
        <v>10866</v>
      </c>
      <c r="F145" s="254">
        <v>9182426308</v>
      </c>
      <c r="G145" s="254">
        <v>8185056702</v>
      </c>
      <c r="H145" s="254">
        <v>9491258680</v>
      </c>
    </row>
    <row r="146" spans="1:8">
      <c r="A146" s="254">
        <v>145</v>
      </c>
      <c r="B146" s="209" t="s">
        <v>10867</v>
      </c>
      <c r="C146" s="209" t="s">
        <v>10868</v>
      </c>
      <c r="D146" s="209" t="s">
        <v>5810</v>
      </c>
      <c r="E146" s="209" t="s">
        <v>10869</v>
      </c>
      <c r="F146" s="254">
        <v>6303331312</v>
      </c>
      <c r="G146" s="166"/>
      <c r="H146" s="254">
        <v>9866892621</v>
      </c>
    </row>
    <row r="147" spans="1:8">
      <c r="A147" s="254">
        <v>146</v>
      </c>
      <c r="B147" s="209" t="s">
        <v>10870</v>
      </c>
      <c r="C147" s="209" t="s">
        <v>10871</v>
      </c>
      <c r="D147" s="209" t="s">
        <v>5810</v>
      </c>
      <c r="E147" s="209" t="s">
        <v>10872</v>
      </c>
      <c r="F147" s="254">
        <v>6281242203</v>
      </c>
      <c r="G147" s="166"/>
      <c r="H147" s="254">
        <v>9949971413</v>
      </c>
    </row>
    <row r="148" spans="1:8">
      <c r="A148" s="254">
        <v>147</v>
      </c>
      <c r="B148" s="209" t="s">
        <v>10873</v>
      </c>
      <c r="C148" s="209" t="s">
        <v>10874</v>
      </c>
      <c r="D148" s="209" t="s">
        <v>5810</v>
      </c>
      <c r="E148" s="209" t="s">
        <v>10875</v>
      </c>
      <c r="F148" s="254">
        <v>8712100831</v>
      </c>
      <c r="G148" s="166"/>
      <c r="H148" s="254">
        <v>9505415855</v>
      </c>
    </row>
    <row r="149" spans="1:8">
      <c r="A149" s="254">
        <v>148</v>
      </c>
      <c r="B149" s="209" t="s">
        <v>10876</v>
      </c>
      <c r="C149" s="209" t="s">
        <v>10877</v>
      </c>
      <c r="D149" s="209" t="s">
        <v>5810</v>
      </c>
      <c r="E149" s="209" t="s">
        <v>10878</v>
      </c>
      <c r="F149" s="254">
        <v>8328695182</v>
      </c>
      <c r="G149" s="166"/>
      <c r="H149" s="254">
        <v>9440736262</v>
      </c>
    </row>
    <row r="150" spans="1:8">
      <c r="A150" s="254">
        <v>149</v>
      </c>
      <c r="B150" s="209" t="s">
        <v>10879</v>
      </c>
      <c r="C150" s="209" t="s">
        <v>10880</v>
      </c>
      <c r="D150" s="209" t="s">
        <v>5810</v>
      </c>
      <c r="E150" s="209" t="s">
        <v>10881</v>
      </c>
      <c r="F150" s="254">
        <v>8688714912</v>
      </c>
      <c r="G150" s="166"/>
      <c r="H150" s="254">
        <v>9951705625</v>
      </c>
    </row>
    <row r="151" spans="1:8">
      <c r="A151" s="254">
        <v>150</v>
      </c>
      <c r="B151" s="209" t="s">
        <v>10882</v>
      </c>
      <c r="C151" s="209" t="s">
        <v>10883</v>
      </c>
      <c r="D151" s="209" t="s">
        <v>5810</v>
      </c>
      <c r="E151" s="209" t="s">
        <v>10884</v>
      </c>
      <c r="F151" s="254">
        <v>6302933867</v>
      </c>
      <c r="G151" s="254">
        <v>9705099167</v>
      </c>
      <c r="H151" s="254">
        <v>7680074463</v>
      </c>
    </row>
    <row r="152" spans="1:8">
      <c r="A152" s="254">
        <v>151</v>
      </c>
      <c r="B152" s="209" t="s">
        <v>10885</v>
      </c>
      <c r="C152" s="209" t="s">
        <v>10886</v>
      </c>
      <c r="D152" s="209" t="s">
        <v>5810</v>
      </c>
      <c r="E152" s="209" t="s">
        <v>10887</v>
      </c>
      <c r="F152" s="254">
        <v>6303497599</v>
      </c>
      <c r="G152" s="166"/>
      <c r="H152" s="254">
        <v>7989759318</v>
      </c>
    </row>
    <row r="153" spans="1:8">
      <c r="A153" s="254">
        <v>152</v>
      </c>
      <c r="B153" s="209" t="s">
        <v>10888</v>
      </c>
      <c r="C153" s="209" t="s">
        <v>10889</v>
      </c>
      <c r="D153" s="209" t="s">
        <v>5810</v>
      </c>
      <c r="E153" s="209" t="s">
        <v>10890</v>
      </c>
      <c r="F153" s="254">
        <v>6303966186</v>
      </c>
      <c r="G153" s="166"/>
      <c r="H153" s="254">
        <v>9246467745</v>
      </c>
    </row>
    <row r="154" spans="1:8">
      <c r="A154" s="254">
        <v>153</v>
      </c>
      <c r="B154" s="209" t="s">
        <v>10891</v>
      </c>
      <c r="C154" s="209" t="s">
        <v>10892</v>
      </c>
      <c r="D154" s="209" t="s">
        <v>5810</v>
      </c>
      <c r="E154" s="209" t="s">
        <v>10893</v>
      </c>
      <c r="F154" s="254">
        <v>8367047033</v>
      </c>
      <c r="G154" s="166"/>
      <c r="H154" s="254">
        <v>9441342033</v>
      </c>
    </row>
    <row r="155" spans="1:8">
      <c r="A155" s="254">
        <v>154</v>
      </c>
      <c r="B155" s="209" t="s">
        <v>10894</v>
      </c>
      <c r="C155" s="209" t="s">
        <v>10895</v>
      </c>
      <c r="D155" s="209" t="s">
        <v>5810</v>
      </c>
      <c r="E155" s="209" t="s">
        <v>10896</v>
      </c>
      <c r="F155" s="254">
        <v>6281842727</v>
      </c>
      <c r="G155" s="254">
        <v>8187893088</v>
      </c>
      <c r="H155" s="209" t="s">
        <v>10897</v>
      </c>
    </row>
    <row r="156" spans="1:8">
      <c r="A156" s="254">
        <v>155</v>
      </c>
      <c r="B156" s="209" t="s">
        <v>10898</v>
      </c>
      <c r="C156" s="209" t="s">
        <v>10899</v>
      </c>
      <c r="D156" s="209" t="s">
        <v>5810</v>
      </c>
      <c r="E156" s="209" t="s">
        <v>10900</v>
      </c>
      <c r="F156" s="254">
        <v>6303348298</v>
      </c>
      <c r="G156" s="254">
        <v>6305134508</v>
      </c>
      <c r="H156" s="254">
        <v>7207421758</v>
      </c>
    </row>
    <row r="157" spans="1:8">
      <c r="A157" s="254">
        <v>156</v>
      </c>
      <c r="B157" s="209" t="s">
        <v>10901</v>
      </c>
      <c r="C157" s="209" t="s">
        <v>10902</v>
      </c>
      <c r="D157" s="209" t="s">
        <v>5810</v>
      </c>
      <c r="E157" s="209" t="s">
        <v>10903</v>
      </c>
      <c r="F157" s="254">
        <v>9640187163</v>
      </c>
      <c r="G157" s="254">
        <v>9966347080</v>
      </c>
      <c r="H157" s="254">
        <v>9848141828</v>
      </c>
    </row>
    <row r="158" spans="1:8">
      <c r="A158" s="254">
        <v>157</v>
      </c>
      <c r="B158" s="209" t="s">
        <v>10904</v>
      </c>
      <c r="C158" s="209" t="s">
        <v>10905</v>
      </c>
      <c r="D158" s="209" t="s">
        <v>5373</v>
      </c>
      <c r="E158" s="209" t="s">
        <v>10906</v>
      </c>
      <c r="F158" s="254">
        <v>7036903521</v>
      </c>
      <c r="G158" s="209" t="s">
        <v>4479</v>
      </c>
      <c r="H158" s="254">
        <v>7382997631</v>
      </c>
    </row>
    <row r="159" spans="1:8">
      <c r="A159" s="254">
        <v>158</v>
      </c>
      <c r="B159" s="209" t="s">
        <v>10907</v>
      </c>
      <c r="C159" s="209" t="s">
        <v>10908</v>
      </c>
      <c r="D159" s="209" t="s">
        <v>5810</v>
      </c>
      <c r="E159" s="209" t="s">
        <v>10909</v>
      </c>
      <c r="F159" s="254">
        <v>6300707400</v>
      </c>
      <c r="G159" s="166"/>
      <c r="H159" s="254">
        <v>9848607668</v>
      </c>
    </row>
    <row r="160" spans="1:8">
      <c r="A160" s="254">
        <v>159</v>
      </c>
      <c r="B160" s="209" t="s">
        <v>10910</v>
      </c>
      <c r="C160" s="209" t="s">
        <v>10911</v>
      </c>
      <c r="D160" s="209" t="s">
        <v>5810</v>
      </c>
      <c r="E160" s="209" t="s">
        <v>10912</v>
      </c>
      <c r="F160" s="254">
        <v>9381051039</v>
      </c>
      <c r="G160" s="166"/>
      <c r="H160" s="254">
        <v>8096553556</v>
      </c>
    </row>
    <row r="161" spans="1:8">
      <c r="A161" s="254">
        <v>160</v>
      </c>
      <c r="B161" s="209" t="s">
        <v>10913</v>
      </c>
      <c r="C161" s="209" t="s">
        <v>10914</v>
      </c>
      <c r="D161" s="209" t="s">
        <v>5810</v>
      </c>
      <c r="E161" s="209" t="s">
        <v>10915</v>
      </c>
      <c r="F161" s="254">
        <v>9515905975</v>
      </c>
      <c r="G161" s="254">
        <v>9481288195</v>
      </c>
      <c r="H161" s="254">
        <v>9989167853</v>
      </c>
    </row>
    <row r="162" spans="1:8">
      <c r="A162" s="254">
        <v>161</v>
      </c>
      <c r="B162" s="209" t="s">
        <v>10916</v>
      </c>
      <c r="C162" s="209" t="s">
        <v>10917</v>
      </c>
      <c r="D162" s="209" t="s">
        <v>5810</v>
      </c>
      <c r="E162" s="209" t="s">
        <v>10918</v>
      </c>
      <c r="F162" s="254">
        <v>7997278831</v>
      </c>
      <c r="G162" s="166"/>
      <c r="H162" s="254">
        <v>9948445485</v>
      </c>
    </row>
    <row r="163" spans="1:8">
      <c r="A163" s="254">
        <v>162</v>
      </c>
      <c r="B163" s="209" t="s">
        <v>10919</v>
      </c>
      <c r="C163" s="209" t="s">
        <v>10920</v>
      </c>
      <c r="D163" s="209" t="s">
        <v>5810</v>
      </c>
      <c r="E163" s="209" t="s">
        <v>10921</v>
      </c>
      <c r="F163" s="254">
        <v>6303663830</v>
      </c>
      <c r="G163" s="166"/>
      <c r="H163" s="254">
        <v>8247060959</v>
      </c>
    </row>
    <row r="164" spans="1:8">
      <c r="A164" s="254">
        <v>163</v>
      </c>
      <c r="B164" s="209" t="s">
        <v>10922</v>
      </c>
      <c r="C164" s="209" t="s">
        <v>10923</v>
      </c>
      <c r="D164" s="209" t="s">
        <v>6115</v>
      </c>
      <c r="E164" s="209" t="s">
        <v>10924</v>
      </c>
      <c r="F164" s="254">
        <v>9381236250</v>
      </c>
      <c r="G164" s="166"/>
      <c r="H164" s="254">
        <v>7386736771</v>
      </c>
    </row>
    <row r="165" spans="1:8">
      <c r="A165" s="254">
        <v>164</v>
      </c>
      <c r="B165" s="209" t="s">
        <v>10925</v>
      </c>
      <c r="C165" s="209" t="s">
        <v>10926</v>
      </c>
      <c r="D165" s="209" t="s">
        <v>6115</v>
      </c>
      <c r="E165" s="209" t="s">
        <v>10927</v>
      </c>
      <c r="F165" s="254">
        <v>7702161876</v>
      </c>
      <c r="G165" s="166"/>
      <c r="H165" s="254">
        <v>8328123485</v>
      </c>
    </row>
    <row r="166" spans="1:8">
      <c r="A166" s="254">
        <v>165</v>
      </c>
      <c r="B166" s="209" t="s">
        <v>10928</v>
      </c>
      <c r="C166" s="209" t="s">
        <v>10929</v>
      </c>
      <c r="D166" s="209" t="s">
        <v>6115</v>
      </c>
      <c r="E166" s="209" t="s">
        <v>10930</v>
      </c>
      <c r="F166" s="254">
        <v>7093742900</v>
      </c>
      <c r="G166" s="254">
        <v>8688272313</v>
      </c>
      <c r="H166" s="254">
        <v>9848615168</v>
      </c>
    </row>
    <row r="167" spans="1:8">
      <c r="A167" s="254">
        <v>166</v>
      </c>
      <c r="B167" s="209" t="s">
        <v>10931</v>
      </c>
      <c r="C167" s="209" t="s">
        <v>10932</v>
      </c>
      <c r="D167" s="209" t="s">
        <v>6115</v>
      </c>
      <c r="E167" s="209" t="s">
        <v>10933</v>
      </c>
      <c r="F167" s="254">
        <v>7997412983</v>
      </c>
      <c r="G167" s="166"/>
      <c r="H167" s="254">
        <v>8978597539</v>
      </c>
    </row>
    <row r="168" spans="1:8">
      <c r="A168" s="254">
        <v>167</v>
      </c>
      <c r="B168" s="209" t="s">
        <v>10934</v>
      </c>
      <c r="C168" s="209" t="s">
        <v>10935</v>
      </c>
      <c r="D168" s="209" t="s">
        <v>6115</v>
      </c>
      <c r="E168" s="209" t="s">
        <v>10936</v>
      </c>
      <c r="F168" s="254">
        <v>9398474066</v>
      </c>
      <c r="G168" s="166"/>
      <c r="H168" s="254">
        <v>9493206839</v>
      </c>
    </row>
    <row r="169" spans="1:8">
      <c r="A169" s="254">
        <v>168</v>
      </c>
      <c r="B169" s="209" t="s">
        <v>10937</v>
      </c>
      <c r="C169" s="209" t="s">
        <v>10938</v>
      </c>
      <c r="D169" s="209" t="s">
        <v>6115</v>
      </c>
      <c r="E169" s="209" t="s">
        <v>10939</v>
      </c>
      <c r="F169" s="254">
        <v>6303888603</v>
      </c>
      <c r="G169" s="254">
        <v>9705139442</v>
      </c>
      <c r="H169" s="254">
        <v>7013649200</v>
      </c>
    </row>
    <row r="170" spans="1:8">
      <c r="A170" s="254">
        <v>169</v>
      </c>
      <c r="B170" s="209" t="s">
        <v>10940</v>
      </c>
      <c r="C170" s="209" t="s">
        <v>10941</v>
      </c>
      <c r="D170" s="209" t="s">
        <v>6115</v>
      </c>
      <c r="E170" s="209" t="s">
        <v>10942</v>
      </c>
      <c r="F170" s="254">
        <v>6300704879</v>
      </c>
      <c r="G170" s="166"/>
      <c r="H170" s="254">
        <v>9848272158</v>
      </c>
    </row>
    <row r="171" spans="1:8">
      <c r="A171" s="254">
        <v>170</v>
      </c>
      <c r="B171" s="209" t="s">
        <v>10943</v>
      </c>
      <c r="C171" s="209" t="s">
        <v>10944</v>
      </c>
      <c r="D171" s="209" t="s">
        <v>6115</v>
      </c>
      <c r="E171" s="209" t="s">
        <v>10945</v>
      </c>
      <c r="F171" s="254">
        <v>6304248544</v>
      </c>
      <c r="G171" s="166"/>
      <c r="H171" s="254">
        <v>7893351151</v>
      </c>
    </row>
    <row r="172" spans="1:8">
      <c r="A172" s="254">
        <v>171</v>
      </c>
      <c r="B172" s="209" t="s">
        <v>10946</v>
      </c>
      <c r="C172" s="209" t="s">
        <v>10947</v>
      </c>
      <c r="D172" s="209" t="s">
        <v>6115</v>
      </c>
      <c r="E172" s="209" t="s">
        <v>10948</v>
      </c>
      <c r="F172" s="254">
        <v>9381087565</v>
      </c>
      <c r="G172" s="166"/>
      <c r="H172" s="254">
        <v>7382013955</v>
      </c>
    </row>
    <row r="173" spans="1:8">
      <c r="A173" s="254">
        <v>172</v>
      </c>
      <c r="B173" s="209" t="s">
        <v>10949</v>
      </c>
      <c r="C173" s="209" t="s">
        <v>10950</v>
      </c>
      <c r="D173" s="209" t="s">
        <v>6115</v>
      </c>
      <c r="E173" s="209" t="s">
        <v>10951</v>
      </c>
      <c r="F173" s="254">
        <v>7989775447</v>
      </c>
      <c r="G173" s="166"/>
      <c r="H173" s="209" t="s">
        <v>10952</v>
      </c>
    </row>
    <row r="174" spans="1:8">
      <c r="A174" s="254">
        <v>173</v>
      </c>
      <c r="B174" s="209" t="s">
        <v>10953</v>
      </c>
      <c r="C174" s="209" t="s">
        <v>10954</v>
      </c>
      <c r="D174" s="209" t="s">
        <v>6115</v>
      </c>
      <c r="E174" s="209" t="s">
        <v>10955</v>
      </c>
      <c r="F174" s="254">
        <v>7386083255</v>
      </c>
      <c r="G174" s="254">
        <v>9491424158</v>
      </c>
      <c r="H174" s="254">
        <v>9494566721</v>
      </c>
    </row>
    <row r="175" spans="1:8">
      <c r="A175" s="254">
        <v>174</v>
      </c>
      <c r="B175" s="209" t="s">
        <v>10956</v>
      </c>
      <c r="C175" s="209" t="s">
        <v>10957</v>
      </c>
      <c r="D175" s="209" t="s">
        <v>6115</v>
      </c>
      <c r="E175" s="209" t="s">
        <v>10958</v>
      </c>
      <c r="F175" s="254">
        <v>6303025696</v>
      </c>
      <c r="G175" s="166"/>
      <c r="H175" s="254">
        <v>7382761864</v>
      </c>
    </row>
    <row r="176" spans="1:8">
      <c r="A176" s="254">
        <v>175</v>
      </c>
      <c r="B176" s="209" t="s">
        <v>10959</v>
      </c>
      <c r="C176" s="209" t="s">
        <v>10960</v>
      </c>
      <c r="D176" s="209" t="s">
        <v>6115</v>
      </c>
      <c r="E176" s="209" t="s">
        <v>10961</v>
      </c>
      <c r="F176" s="254">
        <v>9502975589</v>
      </c>
      <c r="G176" s="166"/>
      <c r="H176" s="254">
        <v>9848145096</v>
      </c>
    </row>
    <row r="177" spans="1:10">
      <c r="A177" s="254">
        <v>176</v>
      </c>
      <c r="B177" s="209" t="s">
        <v>10962</v>
      </c>
      <c r="C177" s="209" t="s">
        <v>10963</v>
      </c>
      <c r="D177" s="209" t="s">
        <v>6115</v>
      </c>
      <c r="E177" s="209" t="s">
        <v>10964</v>
      </c>
      <c r="F177" s="254">
        <v>8919202999</v>
      </c>
      <c r="G177" s="166"/>
      <c r="H177" s="254">
        <v>9959608520</v>
      </c>
    </row>
    <row r="178" spans="1:10">
      <c r="A178" s="254">
        <v>177</v>
      </c>
      <c r="B178" s="209" t="s">
        <v>10965</v>
      </c>
      <c r="C178" s="209" t="s">
        <v>10966</v>
      </c>
      <c r="D178" s="209" t="s">
        <v>5601</v>
      </c>
      <c r="E178" s="209" t="s">
        <v>10967</v>
      </c>
      <c r="F178" s="254">
        <v>9912079698</v>
      </c>
      <c r="G178" s="254">
        <v>7032328519</v>
      </c>
      <c r="H178" s="254">
        <v>9618126829</v>
      </c>
    </row>
    <row r="179" spans="1:10">
      <c r="A179" s="254">
        <v>178</v>
      </c>
      <c r="B179" s="209" t="s">
        <v>10968</v>
      </c>
      <c r="C179" s="209" t="s">
        <v>10969</v>
      </c>
      <c r="D179" s="209" t="s">
        <v>6115</v>
      </c>
      <c r="E179" s="209" t="s">
        <v>10970</v>
      </c>
      <c r="F179" s="254">
        <v>6300791528</v>
      </c>
      <c r="G179" s="166"/>
      <c r="H179" s="254">
        <v>9182007109</v>
      </c>
    </row>
    <row r="180" spans="1:10">
      <c r="A180" s="254">
        <v>179</v>
      </c>
      <c r="B180" s="209" t="s">
        <v>10971</v>
      </c>
      <c r="C180" s="209" t="s">
        <v>10972</v>
      </c>
      <c r="D180" s="209" t="s">
        <v>6115</v>
      </c>
      <c r="E180" s="209" t="s">
        <v>10973</v>
      </c>
      <c r="F180" s="254">
        <v>9491002090</v>
      </c>
      <c r="G180" s="166"/>
      <c r="H180" s="254">
        <v>8985743041</v>
      </c>
    </row>
    <row r="181" spans="1:10">
      <c r="A181" s="254">
        <v>180</v>
      </c>
      <c r="B181" s="209" t="s">
        <v>10974</v>
      </c>
      <c r="C181" s="209" t="s">
        <v>10975</v>
      </c>
      <c r="D181" s="209" t="s">
        <v>6115</v>
      </c>
      <c r="E181" s="209" t="s">
        <v>10976</v>
      </c>
      <c r="F181" s="254">
        <v>9849569212</v>
      </c>
      <c r="G181" s="254">
        <v>7396254982</v>
      </c>
      <c r="H181" s="254">
        <v>7993683415</v>
      </c>
    </row>
    <row r="182" spans="1:10">
      <c r="A182" s="254">
        <v>181</v>
      </c>
      <c r="B182" s="209" t="s">
        <v>10977</v>
      </c>
      <c r="C182" s="209" t="s">
        <v>10978</v>
      </c>
      <c r="D182" s="209" t="s">
        <v>6115</v>
      </c>
      <c r="E182" s="209" t="s">
        <v>10979</v>
      </c>
      <c r="F182" s="254">
        <v>9346198493</v>
      </c>
      <c r="G182" s="254">
        <v>9133761050</v>
      </c>
      <c r="H182" s="254">
        <v>9490605545</v>
      </c>
    </row>
    <row r="183" spans="1:10">
      <c r="A183" s="254">
        <v>182</v>
      </c>
      <c r="B183" s="209" t="s">
        <v>10980</v>
      </c>
      <c r="C183" s="209" t="s">
        <v>10981</v>
      </c>
      <c r="D183" s="209" t="s">
        <v>6115</v>
      </c>
      <c r="E183" s="209" t="s">
        <v>10982</v>
      </c>
      <c r="F183" s="254">
        <v>7075634538</v>
      </c>
      <c r="G183" s="166"/>
      <c r="H183" s="254">
        <v>8897887676</v>
      </c>
    </row>
    <row r="184" spans="1:10">
      <c r="A184" s="254">
        <v>183</v>
      </c>
      <c r="B184" s="209" t="s">
        <v>10983</v>
      </c>
      <c r="C184" s="209" t="s">
        <v>10984</v>
      </c>
      <c r="D184" s="209" t="s">
        <v>6115</v>
      </c>
      <c r="E184" s="209" t="s">
        <v>10985</v>
      </c>
      <c r="F184" s="254">
        <v>6303647227</v>
      </c>
      <c r="G184" s="166"/>
      <c r="H184" s="254">
        <v>9848075509</v>
      </c>
    </row>
    <row r="185" spans="1:10">
      <c r="A185" s="254">
        <v>184</v>
      </c>
      <c r="B185" s="209" t="s">
        <v>10986</v>
      </c>
      <c r="C185" s="209" t="s">
        <v>10987</v>
      </c>
      <c r="D185" s="209" t="s">
        <v>6115</v>
      </c>
      <c r="E185" s="209" t="s">
        <v>10988</v>
      </c>
      <c r="F185" s="254">
        <v>6300178284</v>
      </c>
      <c r="G185" s="166"/>
      <c r="H185" s="254">
        <v>8179914721</v>
      </c>
    </row>
    <row r="186" spans="1:10">
      <c r="A186" s="254">
        <v>185</v>
      </c>
      <c r="B186" s="209" t="s">
        <v>10989</v>
      </c>
      <c r="C186" s="209" t="s">
        <v>10990</v>
      </c>
      <c r="D186" s="209" t="s">
        <v>6115</v>
      </c>
      <c r="E186" s="209" t="s">
        <v>10991</v>
      </c>
      <c r="F186" s="254">
        <v>7989318847</v>
      </c>
      <c r="G186" s="254">
        <v>7995622973</v>
      </c>
      <c r="H186" s="254">
        <v>9848022986</v>
      </c>
    </row>
    <row r="187" spans="1:10">
      <c r="A187" s="254">
        <v>186</v>
      </c>
      <c r="B187" s="209" t="s">
        <v>10992</v>
      </c>
      <c r="C187" s="209" t="s">
        <v>10993</v>
      </c>
      <c r="D187" s="209" t="s">
        <v>6115</v>
      </c>
      <c r="E187" s="209" t="s">
        <v>10994</v>
      </c>
      <c r="F187" s="254">
        <v>6303449054</v>
      </c>
      <c r="G187" s="254">
        <v>6281916077</v>
      </c>
      <c r="H187" s="254">
        <v>9885202597</v>
      </c>
    </row>
    <row r="188" spans="1:10">
      <c r="A188" s="254">
        <v>187</v>
      </c>
      <c r="B188" s="209" t="s">
        <v>10995</v>
      </c>
      <c r="C188" s="209" t="s">
        <v>10996</v>
      </c>
      <c r="D188" s="209" t="s">
        <v>6115</v>
      </c>
      <c r="E188" s="209" t="s">
        <v>10997</v>
      </c>
      <c r="F188" s="254">
        <v>9676913588</v>
      </c>
      <c r="G188" s="166"/>
      <c r="H188" s="254">
        <v>9666301554</v>
      </c>
    </row>
    <row r="189" spans="1:10">
      <c r="A189" s="254">
        <v>188</v>
      </c>
      <c r="B189" s="209" t="s">
        <v>10998</v>
      </c>
      <c r="C189" s="209" t="s">
        <v>10999</v>
      </c>
      <c r="D189" s="209" t="s">
        <v>6115</v>
      </c>
      <c r="E189" s="209" t="s">
        <v>11000</v>
      </c>
      <c r="F189" s="254">
        <v>8309843997</v>
      </c>
      <c r="G189" s="254">
        <v>9963469596</v>
      </c>
      <c r="H189" s="254">
        <v>9398596903</v>
      </c>
    </row>
    <row r="190" spans="1:10">
      <c r="A190" s="254">
        <v>189</v>
      </c>
      <c r="B190" s="209" t="s">
        <v>11001</v>
      </c>
      <c r="C190" s="209" t="s">
        <v>11002</v>
      </c>
      <c r="D190" s="209" t="s">
        <v>6115</v>
      </c>
      <c r="E190" s="209" t="s">
        <v>11003</v>
      </c>
      <c r="F190" s="254">
        <v>8919196112</v>
      </c>
      <c r="G190" s="254">
        <v>9513492068</v>
      </c>
      <c r="H190" s="254">
        <v>6305602398</v>
      </c>
    </row>
    <row r="191" spans="1:10">
      <c r="A191" s="254">
        <v>190</v>
      </c>
      <c r="B191" s="209" t="s">
        <v>11004</v>
      </c>
      <c r="C191" s="209" t="s">
        <v>11005</v>
      </c>
      <c r="D191" s="209" t="s">
        <v>6115</v>
      </c>
      <c r="E191" s="209" t="s">
        <v>11006</v>
      </c>
      <c r="F191" s="254">
        <v>9121180980</v>
      </c>
      <c r="G191" s="254">
        <v>9100523571</v>
      </c>
      <c r="H191" s="254">
        <v>9705880659</v>
      </c>
      <c r="I191" s="19" t="s">
        <v>11007</v>
      </c>
      <c r="J191" s="19" t="s">
        <v>4300</v>
      </c>
    </row>
    <row r="192" spans="1:10">
      <c r="A192" s="254">
        <v>191</v>
      </c>
      <c r="B192" s="209" t="s">
        <v>11008</v>
      </c>
      <c r="C192" s="209" t="s">
        <v>11009</v>
      </c>
      <c r="D192" s="209" t="s">
        <v>6115</v>
      </c>
      <c r="E192" s="209" t="s">
        <v>11010</v>
      </c>
      <c r="F192" s="254">
        <v>9849851904</v>
      </c>
      <c r="G192" s="166"/>
      <c r="H192" s="254">
        <v>9618815267</v>
      </c>
    </row>
    <row r="193" spans="1:8">
      <c r="A193" s="254">
        <v>192</v>
      </c>
      <c r="B193" s="209" t="s">
        <v>11011</v>
      </c>
      <c r="C193" s="209" t="s">
        <v>11012</v>
      </c>
      <c r="D193" s="209" t="s">
        <v>6115</v>
      </c>
      <c r="E193" s="209" t="s">
        <v>11013</v>
      </c>
      <c r="F193" s="254">
        <v>9491674022</v>
      </c>
      <c r="G193" s="166"/>
      <c r="H193" s="254">
        <v>6303862880</v>
      </c>
    </row>
    <row r="194" spans="1:8">
      <c r="A194" s="254">
        <v>193</v>
      </c>
      <c r="B194" s="209" t="s">
        <v>11014</v>
      </c>
      <c r="C194" s="209" t="s">
        <v>11015</v>
      </c>
      <c r="D194" s="209" t="s">
        <v>6115</v>
      </c>
      <c r="E194" s="209" t="s">
        <v>11016</v>
      </c>
      <c r="F194" s="254">
        <v>8179648932</v>
      </c>
      <c r="G194" s="254">
        <v>9866489387</v>
      </c>
      <c r="H194" s="254">
        <v>9866489387</v>
      </c>
    </row>
    <row r="195" spans="1:8">
      <c r="A195" s="254">
        <v>194</v>
      </c>
      <c r="B195" s="209" t="s">
        <v>11017</v>
      </c>
      <c r="C195" s="209" t="s">
        <v>11018</v>
      </c>
      <c r="D195" s="209" t="s">
        <v>6115</v>
      </c>
      <c r="E195" s="209" t="s">
        <v>11019</v>
      </c>
      <c r="F195" s="254">
        <v>7671889210</v>
      </c>
      <c r="G195" s="254">
        <v>9500333104</v>
      </c>
      <c r="H195" s="254">
        <v>9346378021</v>
      </c>
    </row>
    <row r="196" spans="1:8">
      <c r="A196" s="254">
        <v>195</v>
      </c>
      <c r="B196" s="209" t="s">
        <v>11020</v>
      </c>
      <c r="C196" s="209" t="s">
        <v>11021</v>
      </c>
      <c r="D196" s="209" t="s">
        <v>6115</v>
      </c>
      <c r="E196" s="209" t="s">
        <v>11022</v>
      </c>
      <c r="F196" s="254">
        <v>6302301564</v>
      </c>
      <c r="G196" s="254">
        <v>7997084512</v>
      </c>
      <c r="H196" s="254">
        <v>7337341987</v>
      </c>
    </row>
    <row r="197" spans="1:8">
      <c r="A197" s="254">
        <v>196</v>
      </c>
      <c r="B197" s="209" t="s">
        <v>11023</v>
      </c>
      <c r="C197" s="209" t="s">
        <v>11024</v>
      </c>
      <c r="D197" s="209" t="s">
        <v>5810</v>
      </c>
      <c r="E197" s="209" t="s">
        <v>11025</v>
      </c>
      <c r="F197" s="254">
        <v>6309251969</v>
      </c>
      <c r="G197" s="166"/>
      <c r="H197" s="254">
        <v>6309251968</v>
      </c>
    </row>
    <row r="198" spans="1:8">
      <c r="A198" s="254">
        <v>197</v>
      </c>
      <c r="B198" s="209" t="s">
        <v>11026</v>
      </c>
      <c r="C198" s="209" t="s">
        <v>11027</v>
      </c>
      <c r="D198" s="209" t="s">
        <v>6115</v>
      </c>
      <c r="E198" s="209" t="s">
        <v>11028</v>
      </c>
      <c r="F198" s="254">
        <v>9182767507</v>
      </c>
      <c r="G198" s="166"/>
      <c r="H198" s="254">
        <v>6301346708</v>
      </c>
    </row>
    <row r="199" spans="1:8">
      <c r="A199" s="254">
        <v>198</v>
      </c>
      <c r="B199" s="209" t="s">
        <v>11029</v>
      </c>
      <c r="C199" s="209" t="s">
        <v>11030</v>
      </c>
      <c r="D199" s="209" t="s">
        <v>5810</v>
      </c>
      <c r="E199" s="209" t="s">
        <v>11031</v>
      </c>
      <c r="F199" s="254">
        <v>6303554627</v>
      </c>
      <c r="G199" s="254">
        <v>9951935982</v>
      </c>
      <c r="H199" s="254">
        <v>9951935982</v>
      </c>
    </row>
    <row r="200" spans="1:8">
      <c r="A200" s="254">
        <v>199</v>
      </c>
      <c r="B200" s="209" t="s">
        <v>11032</v>
      </c>
      <c r="C200" s="209" t="s">
        <v>11033</v>
      </c>
      <c r="D200" s="209" t="s">
        <v>6115</v>
      </c>
      <c r="E200" s="209" t="s">
        <v>11034</v>
      </c>
      <c r="F200" s="254">
        <v>8309919588</v>
      </c>
      <c r="G200" s="166"/>
      <c r="H200" s="254">
        <v>7382187985</v>
      </c>
    </row>
    <row r="201" spans="1:8">
      <c r="A201" s="254">
        <v>200</v>
      </c>
      <c r="B201" s="209" t="s">
        <v>11035</v>
      </c>
      <c r="C201" s="209" t="s">
        <v>11036</v>
      </c>
      <c r="D201" s="209" t="s">
        <v>6115</v>
      </c>
      <c r="E201" s="209" t="s">
        <v>11037</v>
      </c>
      <c r="F201" s="254">
        <v>7997768286</v>
      </c>
      <c r="G201" s="254">
        <v>7997768286</v>
      </c>
      <c r="H201" s="254">
        <v>7658968168</v>
      </c>
    </row>
    <row r="202" spans="1:8">
      <c r="A202" s="254">
        <v>201</v>
      </c>
      <c r="B202" s="209" t="s">
        <v>11038</v>
      </c>
      <c r="C202" s="209" t="s">
        <v>11039</v>
      </c>
      <c r="D202" s="209" t="s">
        <v>6115</v>
      </c>
      <c r="E202" s="209" t="s">
        <v>11040</v>
      </c>
      <c r="F202" s="254">
        <v>9347439787</v>
      </c>
      <c r="G202" s="254">
        <v>6309513094</v>
      </c>
      <c r="H202" s="254">
        <v>9110715381</v>
      </c>
    </row>
    <row r="203" spans="1:8">
      <c r="A203" s="254">
        <v>202</v>
      </c>
      <c r="B203" s="209" t="s">
        <v>11041</v>
      </c>
      <c r="C203" s="209" t="s">
        <v>11042</v>
      </c>
      <c r="D203" s="209" t="s">
        <v>6115</v>
      </c>
      <c r="E203" s="209" t="s">
        <v>11043</v>
      </c>
      <c r="F203" s="254">
        <v>9989271799</v>
      </c>
      <c r="G203" s="254">
        <v>9618770967</v>
      </c>
      <c r="H203" s="254">
        <v>9618770967</v>
      </c>
    </row>
    <row r="204" spans="1:8">
      <c r="A204" s="254">
        <v>203</v>
      </c>
      <c r="B204" s="209" t="s">
        <v>11044</v>
      </c>
      <c r="C204" s="209" t="s">
        <v>11045</v>
      </c>
      <c r="D204" s="209" t="s">
        <v>6115</v>
      </c>
      <c r="E204" s="209" t="s">
        <v>11046</v>
      </c>
      <c r="F204" s="254">
        <v>9059568136</v>
      </c>
      <c r="G204" s="166"/>
      <c r="H204" s="254">
        <v>9000323472</v>
      </c>
    </row>
    <row r="205" spans="1:8">
      <c r="A205" s="254">
        <v>204</v>
      </c>
      <c r="B205" s="209" t="s">
        <v>11047</v>
      </c>
      <c r="C205" s="209" t="s">
        <v>11048</v>
      </c>
      <c r="D205" s="209" t="s">
        <v>6115</v>
      </c>
      <c r="E205" s="209" t="s">
        <v>11049</v>
      </c>
      <c r="F205" s="254">
        <v>6302695149</v>
      </c>
      <c r="G205" s="254">
        <v>9704377597</v>
      </c>
      <c r="H205" s="254">
        <v>9959927597</v>
      </c>
    </row>
    <row r="206" spans="1:8">
      <c r="A206" s="254">
        <v>205</v>
      </c>
      <c r="B206" s="209" t="s">
        <v>11050</v>
      </c>
      <c r="C206" s="209" t="s">
        <v>11051</v>
      </c>
      <c r="D206" s="209" t="s">
        <v>6115</v>
      </c>
      <c r="E206" s="209" t="s">
        <v>11052</v>
      </c>
      <c r="F206" s="254">
        <v>6302413530</v>
      </c>
      <c r="G206" s="166"/>
      <c r="H206" s="254">
        <v>9441371930</v>
      </c>
    </row>
    <row r="207" spans="1:8">
      <c r="A207" s="254">
        <v>206</v>
      </c>
      <c r="B207" s="209" t="s">
        <v>11053</v>
      </c>
      <c r="C207" s="209" t="s">
        <v>11054</v>
      </c>
      <c r="D207" s="209" t="s">
        <v>6115</v>
      </c>
      <c r="E207" s="209" t="s">
        <v>11055</v>
      </c>
      <c r="F207" s="254">
        <v>6305509399</v>
      </c>
      <c r="G207" s="166"/>
      <c r="H207" s="254">
        <v>7036064270</v>
      </c>
    </row>
    <row r="208" spans="1:8">
      <c r="A208" s="254">
        <v>207</v>
      </c>
      <c r="B208" s="209" t="s">
        <v>11056</v>
      </c>
      <c r="C208" s="209" t="s">
        <v>11057</v>
      </c>
      <c r="D208" s="209" t="s">
        <v>6115</v>
      </c>
      <c r="E208" s="209" t="s">
        <v>11058</v>
      </c>
      <c r="F208" s="254">
        <v>9392302449</v>
      </c>
      <c r="G208" s="166"/>
      <c r="H208" s="254">
        <v>7416463287</v>
      </c>
    </row>
    <row r="209" spans="1:8">
      <c r="A209" s="254">
        <v>208</v>
      </c>
      <c r="B209" s="209" t="s">
        <v>11059</v>
      </c>
      <c r="C209" s="209" t="s">
        <v>11060</v>
      </c>
      <c r="D209" s="209" t="s">
        <v>6115</v>
      </c>
      <c r="E209" s="209" t="s">
        <v>11061</v>
      </c>
      <c r="F209" s="254">
        <v>7032660345</v>
      </c>
      <c r="G209" s="254">
        <v>8074731477</v>
      </c>
      <c r="H209" s="254">
        <v>9866089283</v>
      </c>
    </row>
    <row r="210" spans="1:8">
      <c r="A210" s="254">
        <v>209</v>
      </c>
      <c r="B210" s="209" t="s">
        <v>11062</v>
      </c>
      <c r="C210" s="209" t="s">
        <v>11063</v>
      </c>
      <c r="D210" s="209" t="s">
        <v>6115</v>
      </c>
      <c r="E210" s="209" t="s">
        <v>11064</v>
      </c>
      <c r="F210" s="254">
        <v>9494579905</v>
      </c>
      <c r="G210" s="166"/>
      <c r="H210" s="254">
        <v>9912930305</v>
      </c>
    </row>
    <row r="211" spans="1:8">
      <c r="A211" s="254">
        <v>210</v>
      </c>
      <c r="B211" s="209" t="s">
        <v>11065</v>
      </c>
      <c r="C211" s="209" t="s">
        <v>11066</v>
      </c>
      <c r="D211" s="209" t="s">
        <v>6115</v>
      </c>
      <c r="E211" s="209" t="s">
        <v>11067</v>
      </c>
      <c r="F211" s="254">
        <v>7893638938</v>
      </c>
      <c r="G211" s="166"/>
      <c r="H211" s="254">
        <v>9848902904</v>
      </c>
    </row>
    <row r="212" spans="1:8">
      <c r="A212" s="254">
        <v>211</v>
      </c>
      <c r="B212" s="209" t="s">
        <v>11068</v>
      </c>
      <c r="C212" s="209" t="s">
        <v>11069</v>
      </c>
      <c r="D212" s="209" t="s">
        <v>6115</v>
      </c>
      <c r="E212" s="209" t="s">
        <v>11070</v>
      </c>
      <c r="F212" s="254">
        <v>8179444212</v>
      </c>
      <c r="G212" s="166"/>
      <c r="H212" s="254">
        <v>8179191121</v>
      </c>
    </row>
    <row r="213" spans="1:8">
      <c r="A213" s="254">
        <v>212</v>
      </c>
      <c r="B213" s="209" t="s">
        <v>11071</v>
      </c>
      <c r="C213" s="209" t="s">
        <v>11072</v>
      </c>
      <c r="D213" s="209" t="s">
        <v>6060</v>
      </c>
      <c r="E213" s="209" t="s">
        <v>11073</v>
      </c>
      <c r="F213" s="254">
        <v>6303827046</v>
      </c>
      <c r="G213" s="166"/>
      <c r="H213" s="254">
        <v>9177372818</v>
      </c>
    </row>
    <row r="214" spans="1:8">
      <c r="A214" s="254">
        <v>213</v>
      </c>
      <c r="B214" s="209" t="s">
        <v>11074</v>
      </c>
      <c r="C214" s="209" t="s">
        <v>11075</v>
      </c>
      <c r="D214" s="209" t="s">
        <v>6060</v>
      </c>
      <c r="E214" s="209" t="s">
        <v>11076</v>
      </c>
      <c r="F214" s="254">
        <v>9347922432</v>
      </c>
      <c r="G214" s="166"/>
      <c r="H214" s="254">
        <v>8008800280</v>
      </c>
    </row>
    <row r="215" spans="1:8">
      <c r="A215" s="254">
        <v>214</v>
      </c>
      <c r="B215" s="209" t="s">
        <v>11077</v>
      </c>
      <c r="C215" s="209" t="s">
        <v>11078</v>
      </c>
      <c r="D215" s="209" t="s">
        <v>6060</v>
      </c>
      <c r="E215" s="209" t="s">
        <v>11079</v>
      </c>
      <c r="F215" s="254">
        <v>9381134203</v>
      </c>
      <c r="G215" s="166"/>
      <c r="H215" s="254">
        <v>9441536470</v>
      </c>
    </row>
    <row r="216" spans="1:8">
      <c r="A216" s="254">
        <v>215</v>
      </c>
      <c r="B216" s="209" t="s">
        <v>11080</v>
      </c>
      <c r="C216" s="209" t="s">
        <v>11081</v>
      </c>
      <c r="D216" s="209" t="s">
        <v>6060</v>
      </c>
      <c r="E216" s="209" t="s">
        <v>11082</v>
      </c>
      <c r="F216" s="254">
        <v>8886387577</v>
      </c>
      <c r="G216" s="254">
        <v>6305431417</v>
      </c>
      <c r="H216" s="254">
        <v>9160333940</v>
      </c>
    </row>
    <row r="217" spans="1:8">
      <c r="A217" s="254">
        <v>216</v>
      </c>
      <c r="B217" s="209" t="s">
        <v>11083</v>
      </c>
      <c r="C217" s="209" t="s">
        <v>11084</v>
      </c>
      <c r="D217" s="209" t="s">
        <v>6060</v>
      </c>
      <c r="E217" s="209" t="s">
        <v>11085</v>
      </c>
      <c r="F217" s="254">
        <v>8639154312</v>
      </c>
      <c r="G217" s="166"/>
      <c r="H217" s="254">
        <v>9866948870</v>
      </c>
    </row>
    <row r="218" spans="1:8">
      <c r="A218" s="254">
        <v>217</v>
      </c>
      <c r="B218" s="209" t="s">
        <v>11086</v>
      </c>
      <c r="C218" s="209" t="s">
        <v>11087</v>
      </c>
      <c r="D218" s="209" t="s">
        <v>6060</v>
      </c>
      <c r="E218" s="209" t="s">
        <v>11088</v>
      </c>
      <c r="F218" s="254">
        <v>7674987699</v>
      </c>
      <c r="G218" s="254">
        <v>9381048456</v>
      </c>
      <c r="H218" s="254">
        <v>9989528769</v>
      </c>
    </row>
    <row r="219" spans="1:8">
      <c r="A219" s="254">
        <v>218</v>
      </c>
      <c r="B219" s="209" t="s">
        <v>11089</v>
      </c>
      <c r="C219" s="209" t="s">
        <v>11090</v>
      </c>
      <c r="D219" s="209" t="s">
        <v>6060</v>
      </c>
      <c r="E219" s="209" t="s">
        <v>11091</v>
      </c>
      <c r="F219" s="254">
        <v>9381498985</v>
      </c>
      <c r="G219" s="166"/>
      <c r="H219" s="254">
        <v>9849204839</v>
      </c>
    </row>
    <row r="220" spans="1:8">
      <c r="A220" s="254">
        <v>219</v>
      </c>
      <c r="B220" s="209" t="s">
        <v>11092</v>
      </c>
      <c r="C220" s="209" t="s">
        <v>11093</v>
      </c>
      <c r="D220" s="209" t="s">
        <v>6060</v>
      </c>
      <c r="E220" s="209" t="s">
        <v>11094</v>
      </c>
      <c r="F220" s="254">
        <v>6303024220</v>
      </c>
      <c r="G220" s="166"/>
      <c r="H220" s="254">
        <v>9491507428</v>
      </c>
    </row>
    <row r="221" spans="1:8">
      <c r="A221" s="254">
        <v>220</v>
      </c>
      <c r="B221" s="209" t="s">
        <v>11095</v>
      </c>
      <c r="C221" s="209" t="s">
        <v>11096</v>
      </c>
      <c r="D221" s="209" t="s">
        <v>6060</v>
      </c>
      <c r="E221" s="209" t="s">
        <v>11097</v>
      </c>
      <c r="F221" s="254">
        <v>9177852043</v>
      </c>
      <c r="G221" s="254">
        <v>8688492898</v>
      </c>
      <c r="H221" s="254">
        <v>9912262421</v>
      </c>
    </row>
    <row r="222" spans="1:8">
      <c r="A222" s="254">
        <v>221</v>
      </c>
      <c r="B222" s="209" t="s">
        <v>11095</v>
      </c>
      <c r="C222" s="209" t="s">
        <v>11096</v>
      </c>
      <c r="D222" s="209" t="s">
        <v>6060</v>
      </c>
      <c r="E222" s="209" t="s">
        <v>11097</v>
      </c>
      <c r="F222" s="254">
        <v>9177852043</v>
      </c>
      <c r="G222" s="254">
        <v>8688492898</v>
      </c>
      <c r="H222" s="254">
        <v>9912262421</v>
      </c>
    </row>
    <row r="223" spans="1:8">
      <c r="A223" s="254">
        <v>222</v>
      </c>
      <c r="B223" s="209" t="s">
        <v>11098</v>
      </c>
      <c r="C223" s="209" t="s">
        <v>11099</v>
      </c>
      <c r="D223" s="209" t="s">
        <v>6060</v>
      </c>
      <c r="E223" s="209" t="s">
        <v>11100</v>
      </c>
      <c r="F223" s="254">
        <v>9959921845</v>
      </c>
      <c r="G223" s="254">
        <v>9493360589</v>
      </c>
      <c r="H223" s="254">
        <v>9959310589</v>
      </c>
    </row>
    <row r="224" spans="1:8">
      <c r="A224" s="254">
        <v>223</v>
      </c>
      <c r="B224" s="209" t="s">
        <v>11101</v>
      </c>
      <c r="C224" s="209" t="s">
        <v>11102</v>
      </c>
      <c r="D224" s="209" t="s">
        <v>6060</v>
      </c>
      <c r="E224" s="209" t="s">
        <v>11103</v>
      </c>
      <c r="F224" s="254">
        <v>9676572881</v>
      </c>
      <c r="G224" s="254">
        <v>6303134527</v>
      </c>
      <c r="H224" s="254">
        <v>9427452863</v>
      </c>
    </row>
    <row r="225" spans="1:8">
      <c r="A225" s="254">
        <v>224</v>
      </c>
      <c r="B225" s="209" t="s">
        <v>11104</v>
      </c>
      <c r="C225" s="209" t="s">
        <v>11105</v>
      </c>
      <c r="D225" s="209" t="s">
        <v>6060</v>
      </c>
      <c r="E225" s="209" t="s">
        <v>11106</v>
      </c>
      <c r="F225" s="254">
        <v>7093013515</v>
      </c>
      <c r="G225" s="166"/>
      <c r="H225" s="254">
        <v>9966651502</v>
      </c>
    </row>
    <row r="226" spans="1:8">
      <c r="A226" s="254">
        <v>225</v>
      </c>
      <c r="B226" s="209" t="s">
        <v>11107</v>
      </c>
      <c r="C226" s="209" t="s">
        <v>11108</v>
      </c>
      <c r="D226" s="209" t="s">
        <v>6060</v>
      </c>
      <c r="E226" s="209" t="s">
        <v>11109</v>
      </c>
      <c r="F226" s="254">
        <v>9963638624</v>
      </c>
      <c r="G226" s="166"/>
      <c r="H226" s="254">
        <v>9425260828</v>
      </c>
    </row>
    <row r="227" spans="1:8">
      <c r="A227" s="254">
        <v>226</v>
      </c>
      <c r="B227" s="209" t="s">
        <v>11110</v>
      </c>
      <c r="C227" s="209" t="s">
        <v>11111</v>
      </c>
      <c r="D227" s="209" t="s">
        <v>6060</v>
      </c>
      <c r="E227" s="209" t="s">
        <v>11112</v>
      </c>
      <c r="F227" s="254">
        <v>9949479689</v>
      </c>
      <c r="G227" s="166"/>
      <c r="H227" s="254">
        <v>9000322860</v>
      </c>
    </row>
    <row r="228" spans="1:8">
      <c r="A228" s="254">
        <v>227</v>
      </c>
      <c r="B228" s="209" t="s">
        <v>11113</v>
      </c>
      <c r="C228" s="209" t="s">
        <v>11114</v>
      </c>
      <c r="D228" s="209" t="s">
        <v>5601</v>
      </c>
      <c r="E228" s="209" t="s">
        <v>11115</v>
      </c>
      <c r="F228" s="254">
        <v>6303458279</v>
      </c>
      <c r="G228" s="166"/>
      <c r="H228" s="254">
        <v>9390680193</v>
      </c>
    </row>
    <row r="229" spans="1:8">
      <c r="A229" s="254">
        <v>228</v>
      </c>
      <c r="B229" s="209" t="s">
        <v>11116</v>
      </c>
      <c r="C229" s="209" t="s">
        <v>11117</v>
      </c>
      <c r="D229" s="209" t="s">
        <v>6060</v>
      </c>
      <c r="E229" s="209" t="s">
        <v>11118</v>
      </c>
      <c r="F229" s="254">
        <v>6302225710</v>
      </c>
      <c r="G229" s="254">
        <v>7702325859</v>
      </c>
      <c r="H229" s="254">
        <v>9491148055</v>
      </c>
    </row>
    <row r="230" spans="1:8">
      <c r="A230" s="254">
        <v>229</v>
      </c>
      <c r="B230" s="209" t="s">
        <v>11119</v>
      </c>
      <c r="C230" s="209" t="s">
        <v>11120</v>
      </c>
      <c r="D230" s="209" t="s">
        <v>6060</v>
      </c>
      <c r="E230" s="209" t="s">
        <v>11121</v>
      </c>
      <c r="F230" s="254">
        <v>9014680681</v>
      </c>
      <c r="G230" s="254">
        <v>7675088211</v>
      </c>
      <c r="H230" s="254">
        <v>9912848725</v>
      </c>
    </row>
    <row r="231" spans="1:8">
      <c r="A231" s="254">
        <v>230</v>
      </c>
      <c r="B231" s="209" t="s">
        <v>11122</v>
      </c>
      <c r="C231" s="209" t="s">
        <v>11123</v>
      </c>
      <c r="D231" s="209" t="s">
        <v>6060</v>
      </c>
      <c r="E231" s="209" t="s">
        <v>11124</v>
      </c>
      <c r="F231" s="254">
        <v>7989257669</v>
      </c>
      <c r="G231" s="166"/>
      <c r="H231" s="209" t="s">
        <v>11125</v>
      </c>
    </row>
    <row r="232" spans="1:8">
      <c r="A232" s="254">
        <v>231</v>
      </c>
      <c r="B232" s="209" t="s">
        <v>11126</v>
      </c>
      <c r="C232" s="209" t="s">
        <v>11127</v>
      </c>
      <c r="D232" s="209" t="s">
        <v>6060</v>
      </c>
      <c r="E232" s="209" t="s">
        <v>11128</v>
      </c>
      <c r="F232" s="254">
        <v>9381612337</v>
      </c>
      <c r="G232" s="166"/>
      <c r="H232" s="254">
        <v>7382897654</v>
      </c>
    </row>
    <row r="233" spans="1:8">
      <c r="A233" s="254">
        <v>232</v>
      </c>
      <c r="B233" s="209" t="s">
        <v>11129</v>
      </c>
      <c r="C233" s="209" t="s">
        <v>11130</v>
      </c>
      <c r="D233" s="209" t="s">
        <v>6060</v>
      </c>
      <c r="E233" s="209" t="s">
        <v>11131</v>
      </c>
      <c r="F233" s="254">
        <v>8309244328</v>
      </c>
      <c r="G233" s="166"/>
      <c r="H233" s="254">
        <v>9440033752</v>
      </c>
    </row>
    <row r="234" spans="1:8">
      <c r="A234" s="254">
        <v>233</v>
      </c>
      <c r="B234" s="209" t="s">
        <v>11132</v>
      </c>
      <c r="C234" s="209" t="s">
        <v>11133</v>
      </c>
      <c r="D234" s="209" t="s">
        <v>6060</v>
      </c>
      <c r="E234" s="209" t="s">
        <v>11134</v>
      </c>
      <c r="F234" s="254">
        <v>9347262800</v>
      </c>
      <c r="G234" s="209" t="s">
        <v>5399</v>
      </c>
      <c r="H234" s="254">
        <v>9676839888</v>
      </c>
    </row>
    <row r="235" spans="1:8">
      <c r="A235" s="254">
        <v>234</v>
      </c>
      <c r="B235" s="209" t="s">
        <v>11135</v>
      </c>
      <c r="C235" s="209" t="s">
        <v>11136</v>
      </c>
      <c r="D235" s="209" t="s">
        <v>6060</v>
      </c>
      <c r="E235" s="209" t="s">
        <v>11137</v>
      </c>
      <c r="F235" s="254">
        <v>7799151751</v>
      </c>
      <c r="G235" s="166"/>
      <c r="H235" s="254">
        <v>8121300209</v>
      </c>
    </row>
    <row r="236" spans="1:8">
      <c r="A236" s="254">
        <v>235</v>
      </c>
      <c r="B236" s="209" t="s">
        <v>11138</v>
      </c>
      <c r="C236" s="209" t="s">
        <v>11139</v>
      </c>
      <c r="D236" s="209" t="s">
        <v>6060</v>
      </c>
      <c r="E236" s="209" t="s">
        <v>11140</v>
      </c>
      <c r="F236" s="254">
        <v>6300495875</v>
      </c>
      <c r="G236" s="254">
        <v>6300495875</v>
      </c>
      <c r="H236" s="254">
        <v>9848607748</v>
      </c>
    </row>
    <row r="237" spans="1:8">
      <c r="A237" s="254">
        <v>236</v>
      </c>
      <c r="B237" s="209" t="s">
        <v>11141</v>
      </c>
      <c r="C237" s="209" t="s">
        <v>11142</v>
      </c>
      <c r="D237" s="209" t="s">
        <v>6060</v>
      </c>
      <c r="E237" s="209" t="s">
        <v>11143</v>
      </c>
      <c r="F237" s="254">
        <v>6302724124</v>
      </c>
      <c r="G237" s="166"/>
      <c r="H237" s="254">
        <v>9346887046</v>
      </c>
    </row>
    <row r="238" spans="1:8">
      <c r="A238" s="254">
        <v>237</v>
      </c>
      <c r="B238" s="209" t="s">
        <v>11144</v>
      </c>
      <c r="C238" s="209" t="s">
        <v>11145</v>
      </c>
      <c r="D238" s="209" t="s">
        <v>6060</v>
      </c>
      <c r="E238" s="209" t="s">
        <v>11146</v>
      </c>
      <c r="F238" s="254">
        <v>7893388933</v>
      </c>
      <c r="G238" s="166"/>
      <c r="H238" s="254">
        <v>9948618992</v>
      </c>
    </row>
    <row r="239" spans="1:8">
      <c r="A239" s="254">
        <v>238</v>
      </c>
      <c r="B239" s="209" t="s">
        <v>11147</v>
      </c>
      <c r="C239" s="209" t="s">
        <v>11148</v>
      </c>
      <c r="D239" s="209" t="s">
        <v>6060</v>
      </c>
      <c r="E239" s="209" t="s">
        <v>11149</v>
      </c>
      <c r="F239" s="254">
        <v>7013251225</v>
      </c>
      <c r="G239" s="166"/>
      <c r="H239" s="254">
        <v>9533728611</v>
      </c>
    </row>
    <row r="240" spans="1:8">
      <c r="A240" s="254">
        <v>239</v>
      </c>
      <c r="B240" s="209" t="s">
        <v>11150</v>
      </c>
      <c r="C240" s="209" t="s">
        <v>11151</v>
      </c>
      <c r="D240" s="209" t="s">
        <v>6060</v>
      </c>
      <c r="E240" s="209" t="s">
        <v>11152</v>
      </c>
      <c r="F240" s="254">
        <v>9182574830</v>
      </c>
      <c r="G240" s="166"/>
      <c r="H240" s="254">
        <v>9440533576</v>
      </c>
    </row>
    <row r="241" spans="1:8">
      <c r="A241" s="254">
        <v>240</v>
      </c>
      <c r="B241" s="209" t="s">
        <v>11153</v>
      </c>
      <c r="C241" s="209" t="s">
        <v>11154</v>
      </c>
      <c r="D241" s="209" t="s">
        <v>6060</v>
      </c>
      <c r="E241" s="209" t="s">
        <v>11155</v>
      </c>
      <c r="F241" s="254">
        <v>7989230184</v>
      </c>
      <c r="G241" s="166"/>
      <c r="H241" s="254">
        <v>7989230184</v>
      </c>
    </row>
    <row r="242" spans="1:8">
      <c r="A242" s="254">
        <v>241</v>
      </c>
      <c r="B242" s="209" t="s">
        <v>11156</v>
      </c>
      <c r="C242" s="209" t="s">
        <v>11157</v>
      </c>
      <c r="D242" s="209" t="s">
        <v>6060</v>
      </c>
      <c r="E242" s="209" t="s">
        <v>11158</v>
      </c>
      <c r="F242" s="254">
        <v>7993878324</v>
      </c>
      <c r="G242" s="166"/>
      <c r="H242" s="254">
        <v>9440219688</v>
      </c>
    </row>
    <row r="243" spans="1:8">
      <c r="A243" s="254">
        <v>242</v>
      </c>
      <c r="B243" s="209" t="s">
        <v>11159</v>
      </c>
      <c r="C243" s="209" t="s">
        <v>11160</v>
      </c>
      <c r="D243" s="209" t="s">
        <v>6060</v>
      </c>
      <c r="E243" s="209" t="s">
        <v>11161</v>
      </c>
      <c r="F243" s="254">
        <v>8919526674</v>
      </c>
      <c r="G243" s="254">
        <v>9989224016</v>
      </c>
      <c r="H243" s="254">
        <v>9989224016</v>
      </c>
    </row>
    <row r="244" spans="1:8">
      <c r="A244" s="254">
        <v>243</v>
      </c>
      <c r="B244" s="209" t="s">
        <v>11162</v>
      </c>
      <c r="C244" s="209" t="s">
        <v>11163</v>
      </c>
      <c r="D244" s="209" t="s">
        <v>6060</v>
      </c>
      <c r="E244" s="209" t="s">
        <v>11164</v>
      </c>
      <c r="F244" s="254">
        <v>9703139370</v>
      </c>
      <c r="G244" s="166"/>
      <c r="H244" s="254">
        <v>9441692277</v>
      </c>
    </row>
    <row r="245" spans="1:8">
      <c r="A245" s="254">
        <v>244</v>
      </c>
      <c r="B245" s="209" t="s">
        <v>11165</v>
      </c>
      <c r="C245" s="209" t="s">
        <v>11166</v>
      </c>
      <c r="D245" s="209" t="s">
        <v>6060</v>
      </c>
      <c r="E245" s="209" t="s">
        <v>11167</v>
      </c>
      <c r="F245" s="254">
        <v>9676929396</v>
      </c>
      <c r="G245" s="166"/>
      <c r="H245" s="254">
        <v>9989159293</v>
      </c>
    </row>
    <row r="246" spans="1:8">
      <c r="A246" s="254">
        <v>245</v>
      </c>
      <c r="B246" s="209" t="s">
        <v>11168</v>
      </c>
      <c r="C246" s="209" t="s">
        <v>11169</v>
      </c>
      <c r="D246" s="209" t="s">
        <v>6060</v>
      </c>
      <c r="E246" s="209" t="s">
        <v>11170</v>
      </c>
      <c r="F246" s="254">
        <v>7989196469</v>
      </c>
      <c r="G246" s="166"/>
      <c r="H246" s="254">
        <v>9390492456</v>
      </c>
    </row>
    <row r="247" spans="1:8">
      <c r="A247" s="254">
        <v>246</v>
      </c>
      <c r="B247" s="209" t="s">
        <v>11171</v>
      </c>
      <c r="C247" s="209" t="s">
        <v>11172</v>
      </c>
      <c r="D247" s="209" t="s">
        <v>6060</v>
      </c>
      <c r="E247" s="209" t="s">
        <v>11173</v>
      </c>
      <c r="F247" s="254">
        <v>6304333673</v>
      </c>
      <c r="G247" s="166"/>
      <c r="H247" s="254">
        <v>9494447578</v>
      </c>
    </row>
    <row r="248" spans="1:8">
      <c r="A248" s="254">
        <v>247</v>
      </c>
      <c r="B248" s="209" t="s">
        <v>11174</v>
      </c>
      <c r="C248" s="209" t="s">
        <v>11175</v>
      </c>
      <c r="D248" s="209" t="s">
        <v>6060</v>
      </c>
      <c r="E248" s="209" t="s">
        <v>11176</v>
      </c>
      <c r="F248" s="254">
        <v>9141613999</v>
      </c>
      <c r="G248" s="254">
        <v>9533113999</v>
      </c>
      <c r="H248" s="209" t="s">
        <v>10478</v>
      </c>
    </row>
    <row r="249" spans="1:8">
      <c r="A249" s="254">
        <v>248</v>
      </c>
      <c r="B249" s="209" t="s">
        <v>11177</v>
      </c>
      <c r="C249" s="209" t="s">
        <v>11178</v>
      </c>
      <c r="D249" s="209" t="s">
        <v>6060</v>
      </c>
      <c r="E249" s="209" t="s">
        <v>11179</v>
      </c>
      <c r="F249" s="254">
        <v>9381823446</v>
      </c>
      <c r="G249" s="166"/>
      <c r="H249" s="254">
        <v>9849582369</v>
      </c>
    </row>
    <row r="250" spans="1:8">
      <c r="A250" s="254">
        <v>249</v>
      </c>
      <c r="B250" s="209" t="s">
        <v>11180</v>
      </c>
      <c r="C250" s="209" t="s">
        <v>11181</v>
      </c>
      <c r="D250" s="209" t="s">
        <v>6060</v>
      </c>
      <c r="E250" s="209" t="s">
        <v>11182</v>
      </c>
      <c r="F250" s="254">
        <v>8106089960</v>
      </c>
      <c r="G250" s="166"/>
      <c r="H250" s="254">
        <v>7675089960</v>
      </c>
    </row>
    <row r="251" spans="1:8">
      <c r="A251" s="254">
        <v>250</v>
      </c>
      <c r="B251" s="209" t="s">
        <v>11183</v>
      </c>
      <c r="C251" s="209" t="s">
        <v>11184</v>
      </c>
      <c r="D251" s="209" t="s">
        <v>6060</v>
      </c>
      <c r="E251" s="209" t="s">
        <v>11185</v>
      </c>
      <c r="F251" s="254">
        <v>9652635062</v>
      </c>
      <c r="G251" s="166"/>
      <c r="H251" s="254">
        <v>7702709742</v>
      </c>
    </row>
    <row r="252" spans="1:8">
      <c r="A252" s="254">
        <v>251</v>
      </c>
      <c r="B252" s="209" t="s">
        <v>11186</v>
      </c>
      <c r="C252" s="209" t="s">
        <v>11187</v>
      </c>
      <c r="D252" s="209" t="s">
        <v>6060</v>
      </c>
      <c r="E252" s="209" t="s">
        <v>11188</v>
      </c>
      <c r="F252" s="254">
        <v>9110526187</v>
      </c>
      <c r="G252" s="166"/>
      <c r="H252" s="254">
        <v>9908639456</v>
      </c>
    </row>
    <row r="253" spans="1:8">
      <c r="A253" s="254">
        <v>252</v>
      </c>
      <c r="B253" s="209" t="s">
        <v>11189</v>
      </c>
      <c r="C253" s="209" t="s">
        <v>11190</v>
      </c>
      <c r="D253" s="209" t="s">
        <v>6060</v>
      </c>
      <c r="E253" s="209" t="s">
        <v>11191</v>
      </c>
      <c r="F253" s="254">
        <v>8978723237</v>
      </c>
      <c r="G253" s="166"/>
      <c r="H253" s="254">
        <v>8886379458</v>
      </c>
    </row>
    <row r="254" spans="1:8">
      <c r="A254" s="254">
        <v>253</v>
      </c>
      <c r="B254" s="209" t="s">
        <v>11192</v>
      </c>
      <c r="C254" s="209" t="s">
        <v>11193</v>
      </c>
      <c r="D254" s="209" t="s">
        <v>6060</v>
      </c>
      <c r="E254" s="209" t="s">
        <v>11194</v>
      </c>
      <c r="F254" s="254">
        <v>6300539236</v>
      </c>
      <c r="G254" s="166"/>
      <c r="H254" s="254">
        <v>9441453935</v>
      </c>
    </row>
    <row r="255" spans="1:8">
      <c r="A255" s="254">
        <v>254</v>
      </c>
      <c r="B255" s="209" t="s">
        <v>11195</v>
      </c>
      <c r="C255" s="209" t="s">
        <v>11196</v>
      </c>
      <c r="D255" s="209" t="s">
        <v>6060</v>
      </c>
      <c r="E255" s="209" t="s">
        <v>11197</v>
      </c>
      <c r="F255" s="254">
        <v>8328278500</v>
      </c>
      <c r="G255" s="166"/>
      <c r="H255" s="254">
        <v>7893354124</v>
      </c>
    </row>
    <row r="256" spans="1:8">
      <c r="A256" s="254">
        <v>255</v>
      </c>
      <c r="B256" s="209" t="s">
        <v>11198</v>
      </c>
      <c r="C256" s="209" t="s">
        <v>11199</v>
      </c>
      <c r="D256" s="209" t="s">
        <v>6060</v>
      </c>
      <c r="E256" s="209" t="s">
        <v>11200</v>
      </c>
      <c r="F256" s="254">
        <v>9640040135</v>
      </c>
      <c r="G256" s="166"/>
      <c r="H256" s="254">
        <v>6304976064</v>
      </c>
    </row>
    <row r="257" spans="1:8">
      <c r="A257" s="254">
        <v>256</v>
      </c>
      <c r="B257" s="209" t="s">
        <v>11201</v>
      </c>
      <c r="C257" s="209" t="s">
        <v>11202</v>
      </c>
      <c r="D257" s="209" t="s">
        <v>8346</v>
      </c>
      <c r="E257" s="209" t="s">
        <v>11203</v>
      </c>
      <c r="F257" s="254">
        <v>9640468486</v>
      </c>
      <c r="G257" s="254">
        <v>9640468486</v>
      </c>
      <c r="H257" s="254">
        <v>9030868486</v>
      </c>
    </row>
    <row r="258" spans="1:8">
      <c r="A258" s="254">
        <v>257</v>
      </c>
      <c r="B258" s="209" t="s">
        <v>11204</v>
      </c>
      <c r="C258" s="209" t="s">
        <v>11205</v>
      </c>
      <c r="D258" s="209" t="s">
        <v>8346</v>
      </c>
      <c r="E258" s="209" t="s">
        <v>11206</v>
      </c>
      <c r="F258" s="254">
        <v>7013904401</v>
      </c>
      <c r="G258" s="166"/>
      <c r="H258" s="254">
        <v>9290687542</v>
      </c>
    </row>
    <row r="259" spans="1:8">
      <c r="A259" s="254">
        <v>258</v>
      </c>
      <c r="B259" s="209" t="s">
        <v>11207</v>
      </c>
      <c r="C259" s="209" t="s">
        <v>11208</v>
      </c>
      <c r="D259" s="209" t="s">
        <v>8346</v>
      </c>
      <c r="E259" s="209" t="s">
        <v>11209</v>
      </c>
      <c r="F259" s="254">
        <v>8919992325</v>
      </c>
      <c r="G259" s="166"/>
      <c r="H259" s="254">
        <v>9393388998</v>
      </c>
    </row>
    <row r="260" spans="1:8">
      <c r="A260" s="254">
        <v>259</v>
      </c>
      <c r="B260" s="209" t="s">
        <v>11210</v>
      </c>
      <c r="C260" s="209" t="s">
        <v>11211</v>
      </c>
      <c r="D260" s="209" t="s">
        <v>8346</v>
      </c>
      <c r="E260" s="209" t="s">
        <v>11212</v>
      </c>
      <c r="F260" s="254">
        <v>8686234405</v>
      </c>
      <c r="G260" s="166"/>
      <c r="H260" s="254">
        <v>7799393066</v>
      </c>
    </row>
    <row r="261" spans="1:8">
      <c r="A261" s="254">
        <v>260</v>
      </c>
      <c r="B261" s="209" t="s">
        <v>11213</v>
      </c>
      <c r="C261" s="209" t="s">
        <v>11214</v>
      </c>
      <c r="D261" s="209" t="s">
        <v>5601</v>
      </c>
      <c r="E261" s="209" t="s">
        <v>11215</v>
      </c>
      <c r="F261" s="254">
        <v>8125887776</v>
      </c>
      <c r="G261" s="254">
        <v>7732092156</v>
      </c>
      <c r="H261" s="254">
        <v>7732092158</v>
      </c>
    </row>
    <row r="262" spans="1:8">
      <c r="A262" s="254">
        <v>261</v>
      </c>
      <c r="B262" s="209" t="s">
        <v>11216</v>
      </c>
      <c r="C262" s="209" t="s">
        <v>11217</v>
      </c>
      <c r="D262" s="209" t="s">
        <v>8346</v>
      </c>
      <c r="E262" s="209" t="s">
        <v>11218</v>
      </c>
      <c r="F262" s="254">
        <v>6303265567</v>
      </c>
      <c r="G262" s="166"/>
      <c r="H262" s="254">
        <v>9866213354</v>
      </c>
    </row>
    <row r="263" spans="1:8">
      <c r="A263" s="254">
        <v>262</v>
      </c>
      <c r="B263" s="209" t="s">
        <v>11219</v>
      </c>
      <c r="C263" s="209" t="s">
        <v>11220</v>
      </c>
      <c r="D263" s="209" t="s">
        <v>8346</v>
      </c>
      <c r="E263" s="209" t="s">
        <v>11221</v>
      </c>
      <c r="F263" s="254">
        <v>6302920628</v>
      </c>
      <c r="G263" s="166"/>
      <c r="H263" s="254">
        <v>8790913458</v>
      </c>
    </row>
    <row r="264" spans="1:8">
      <c r="A264" s="254">
        <v>263</v>
      </c>
      <c r="B264" s="209" t="s">
        <v>11222</v>
      </c>
      <c r="C264" s="209" t="s">
        <v>11223</v>
      </c>
      <c r="D264" s="209" t="s">
        <v>8346</v>
      </c>
      <c r="E264" s="209" t="s">
        <v>11224</v>
      </c>
      <c r="F264" s="254">
        <v>9177120920</v>
      </c>
      <c r="G264" s="254">
        <v>7032399123</v>
      </c>
      <c r="H264" s="254">
        <v>9550597079</v>
      </c>
    </row>
    <row r="265" spans="1:8">
      <c r="A265" s="254">
        <v>264</v>
      </c>
      <c r="B265" s="209" t="s">
        <v>11225</v>
      </c>
      <c r="C265" s="209" t="s">
        <v>11226</v>
      </c>
      <c r="D265" s="209" t="s">
        <v>8346</v>
      </c>
      <c r="E265" s="209" t="s">
        <v>11227</v>
      </c>
      <c r="F265" s="254">
        <v>9121527681</v>
      </c>
      <c r="G265" s="166"/>
      <c r="H265" s="254">
        <v>9642571072</v>
      </c>
    </row>
    <row r="266" spans="1:8">
      <c r="A266" s="254">
        <v>265</v>
      </c>
      <c r="B266" s="209" t="s">
        <v>11228</v>
      </c>
      <c r="C266" s="209" t="s">
        <v>11229</v>
      </c>
      <c r="D266" s="209" t="s">
        <v>8346</v>
      </c>
      <c r="E266" s="209" t="s">
        <v>11230</v>
      </c>
      <c r="F266" s="254">
        <v>9030666905</v>
      </c>
      <c r="G266" s="254">
        <v>9573470778</v>
      </c>
      <c r="H266" s="209" t="s">
        <v>11231</v>
      </c>
    </row>
    <row r="267" spans="1:8">
      <c r="A267" s="254">
        <v>266</v>
      </c>
      <c r="B267" s="209" t="s">
        <v>11232</v>
      </c>
      <c r="C267" s="209" t="s">
        <v>11233</v>
      </c>
      <c r="D267" s="209" t="s">
        <v>8346</v>
      </c>
      <c r="E267" s="209" t="s">
        <v>11234</v>
      </c>
      <c r="F267" s="254">
        <v>7995649557</v>
      </c>
      <c r="G267" s="166"/>
      <c r="H267" s="254">
        <v>9985943508</v>
      </c>
    </row>
    <row r="268" spans="1:8">
      <c r="A268" s="254">
        <v>267</v>
      </c>
      <c r="B268" s="209" t="s">
        <v>11235</v>
      </c>
      <c r="C268" s="209" t="s">
        <v>11236</v>
      </c>
      <c r="D268" s="209" t="s">
        <v>8346</v>
      </c>
      <c r="E268" s="209" t="s">
        <v>11237</v>
      </c>
      <c r="F268" s="254">
        <v>9701404846</v>
      </c>
      <c r="G268" s="166"/>
      <c r="H268" s="254">
        <v>9440751899</v>
      </c>
    </row>
    <row r="269" spans="1:8">
      <c r="A269" s="254">
        <v>268</v>
      </c>
      <c r="B269" s="209" t="s">
        <v>11238</v>
      </c>
      <c r="C269" s="209" t="s">
        <v>11239</v>
      </c>
      <c r="D269" s="209" t="s">
        <v>8346</v>
      </c>
      <c r="E269" s="209" t="s">
        <v>11240</v>
      </c>
      <c r="F269" s="254">
        <v>9652445752</v>
      </c>
      <c r="G269" s="166"/>
      <c r="H269" s="254">
        <v>8897279227</v>
      </c>
    </row>
    <row r="270" spans="1:8">
      <c r="A270" s="254">
        <v>269</v>
      </c>
      <c r="B270" s="209" t="s">
        <v>11241</v>
      </c>
      <c r="C270" s="209" t="s">
        <v>11242</v>
      </c>
      <c r="D270" s="209" t="s">
        <v>8346</v>
      </c>
      <c r="E270" s="209" t="s">
        <v>11243</v>
      </c>
      <c r="F270" s="254">
        <v>9550288808</v>
      </c>
      <c r="G270" s="166"/>
      <c r="H270" s="254">
        <v>7032321348</v>
      </c>
    </row>
    <row r="271" spans="1:8">
      <c r="A271" s="254">
        <v>270</v>
      </c>
      <c r="B271" s="209" t="s">
        <v>11244</v>
      </c>
      <c r="C271" s="209" t="s">
        <v>11245</v>
      </c>
      <c r="D271" s="209" t="s">
        <v>8346</v>
      </c>
      <c r="E271" s="209" t="s">
        <v>11246</v>
      </c>
      <c r="F271" s="254">
        <v>6302964767</v>
      </c>
      <c r="G271" s="254">
        <v>7288021301</v>
      </c>
      <c r="H271" s="254">
        <v>9441829174</v>
      </c>
    </row>
    <row r="272" spans="1:8">
      <c r="A272" s="254">
        <v>271</v>
      </c>
      <c r="B272" s="209" t="s">
        <v>11247</v>
      </c>
      <c r="C272" s="209" t="s">
        <v>11248</v>
      </c>
      <c r="D272" s="209" t="s">
        <v>8346</v>
      </c>
      <c r="E272" s="209" t="s">
        <v>11249</v>
      </c>
      <c r="F272" s="254">
        <v>9347174991</v>
      </c>
      <c r="G272" s="166"/>
      <c r="H272" s="254">
        <v>7993788198</v>
      </c>
    </row>
    <row r="273" spans="1:8">
      <c r="A273" s="254">
        <v>272</v>
      </c>
      <c r="B273" s="209" t="s">
        <v>11250</v>
      </c>
      <c r="C273" s="209" t="s">
        <v>11251</v>
      </c>
      <c r="D273" s="209" t="s">
        <v>8346</v>
      </c>
      <c r="E273" s="209" t="s">
        <v>11252</v>
      </c>
      <c r="F273" s="254">
        <v>9381436351</v>
      </c>
      <c r="G273" s="254">
        <v>7337473215</v>
      </c>
      <c r="H273" s="254">
        <v>9492467680</v>
      </c>
    </row>
    <row r="274" spans="1:8">
      <c r="A274" s="254">
        <v>273</v>
      </c>
      <c r="B274" s="209" t="s">
        <v>11253</v>
      </c>
      <c r="C274" s="209" t="s">
        <v>11254</v>
      </c>
      <c r="D274" s="209" t="s">
        <v>8346</v>
      </c>
      <c r="E274" s="209" t="s">
        <v>11255</v>
      </c>
      <c r="F274" s="254">
        <v>9014139580</v>
      </c>
      <c r="G274" s="166"/>
      <c r="H274" s="254">
        <v>970423458</v>
      </c>
    </row>
    <row r="275" spans="1:8">
      <c r="A275" s="254">
        <v>274</v>
      </c>
      <c r="B275" s="209" t="s">
        <v>11256</v>
      </c>
      <c r="C275" s="209" t="s">
        <v>11257</v>
      </c>
      <c r="D275" s="209" t="s">
        <v>8346</v>
      </c>
      <c r="E275" s="209" t="s">
        <v>11258</v>
      </c>
      <c r="F275" s="254">
        <v>9052575555</v>
      </c>
      <c r="G275" s="166"/>
      <c r="H275" s="254">
        <v>9490398922</v>
      </c>
    </row>
    <row r="276" spans="1:8">
      <c r="A276" s="254">
        <v>275</v>
      </c>
      <c r="B276" s="209" t="s">
        <v>11259</v>
      </c>
      <c r="C276" s="209" t="s">
        <v>11260</v>
      </c>
      <c r="D276" s="209" t="s">
        <v>5810</v>
      </c>
      <c r="E276" s="209" t="s">
        <v>11261</v>
      </c>
      <c r="F276" s="254">
        <v>9505225238</v>
      </c>
      <c r="G276" s="254">
        <v>6304377599</v>
      </c>
      <c r="H276" s="254">
        <v>8886365363</v>
      </c>
    </row>
    <row r="277" spans="1:8">
      <c r="A277" s="254">
        <v>276</v>
      </c>
      <c r="B277" s="209" t="s">
        <v>11262</v>
      </c>
      <c r="C277" s="209" t="s">
        <v>11263</v>
      </c>
      <c r="D277" s="209" t="s">
        <v>8346</v>
      </c>
      <c r="E277" s="209" t="s">
        <v>11264</v>
      </c>
      <c r="F277" s="254">
        <v>6303954801</v>
      </c>
      <c r="G277" s="254">
        <v>9603043230</v>
      </c>
      <c r="H277" s="254">
        <v>9848584369</v>
      </c>
    </row>
    <row r="278" spans="1:8">
      <c r="A278" s="254">
        <v>277</v>
      </c>
      <c r="B278" s="209" t="s">
        <v>11265</v>
      </c>
      <c r="C278" s="209" t="s">
        <v>11266</v>
      </c>
      <c r="D278" s="209" t="s">
        <v>8346</v>
      </c>
      <c r="E278" s="209" t="s">
        <v>11267</v>
      </c>
      <c r="F278" s="254">
        <v>9948887783</v>
      </c>
      <c r="G278" s="166"/>
      <c r="H278" s="254">
        <v>9885084760</v>
      </c>
    </row>
    <row r="279" spans="1:8">
      <c r="A279" s="254">
        <v>278</v>
      </c>
      <c r="B279" s="209" t="s">
        <v>11268</v>
      </c>
      <c r="C279" s="209" t="s">
        <v>11269</v>
      </c>
      <c r="D279" s="209" t="s">
        <v>8346</v>
      </c>
      <c r="E279" s="209" t="s">
        <v>11270</v>
      </c>
      <c r="F279" s="254">
        <v>8919263379</v>
      </c>
      <c r="G279" s="166"/>
      <c r="H279" s="254">
        <v>9177054944</v>
      </c>
    </row>
    <row r="280" spans="1:8">
      <c r="A280" s="254">
        <v>279</v>
      </c>
      <c r="B280" s="209" t="s">
        <v>11271</v>
      </c>
      <c r="C280" s="209" t="s">
        <v>11272</v>
      </c>
      <c r="D280" s="209" t="s">
        <v>8346</v>
      </c>
      <c r="E280" s="209" t="s">
        <v>11273</v>
      </c>
      <c r="F280" s="254">
        <v>9550588743</v>
      </c>
      <c r="G280" s="166"/>
      <c r="H280" s="254">
        <v>7799744944</v>
      </c>
    </row>
    <row r="281" spans="1:8">
      <c r="A281" s="254">
        <v>280</v>
      </c>
      <c r="B281" s="209" t="s">
        <v>11274</v>
      </c>
      <c r="C281" s="209" t="s">
        <v>11275</v>
      </c>
      <c r="D281" s="209" t="s">
        <v>8346</v>
      </c>
      <c r="E281" s="209" t="s">
        <v>11276</v>
      </c>
      <c r="F281" s="254">
        <v>9398945318</v>
      </c>
      <c r="G281" s="254">
        <v>9398016488</v>
      </c>
      <c r="H281" s="254">
        <v>9440540601</v>
      </c>
    </row>
    <row r="282" spans="1:8">
      <c r="A282" s="254">
        <v>281</v>
      </c>
      <c r="B282" s="209" t="s">
        <v>11277</v>
      </c>
      <c r="C282" s="209" t="s">
        <v>11278</v>
      </c>
      <c r="D282" s="209" t="s">
        <v>8346</v>
      </c>
      <c r="E282" s="209" t="s">
        <v>11279</v>
      </c>
      <c r="F282" s="254">
        <v>7095809259</v>
      </c>
      <c r="G282" s="166"/>
      <c r="H282" s="254">
        <v>9000380529</v>
      </c>
    </row>
    <row r="283" spans="1:8">
      <c r="A283" s="254">
        <v>282</v>
      </c>
      <c r="B283" s="209" t="s">
        <v>11280</v>
      </c>
      <c r="C283" s="209" t="s">
        <v>11281</v>
      </c>
      <c r="D283" s="209" t="s">
        <v>8346</v>
      </c>
      <c r="E283" s="209" t="s">
        <v>11282</v>
      </c>
      <c r="F283" s="254">
        <v>9908356659</v>
      </c>
      <c r="G283" s="254">
        <v>970386659</v>
      </c>
      <c r="H283" s="254">
        <v>9908266659</v>
      </c>
    </row>
    <row r="284" spans="1:8">
      <c r="A284" s="254">
        <v>283</v>
      </c>
      <c r="B284" s="209" t="s">
        <v>11283</v>
      </c>
      <c r="C284" s="209" t="s">
        <v>11284</v>
      </c>
      <c r="D284" s="209" t="s">
        <v>8346</v>
      </c>
      <c r="E284" s="209" t="s">
        <v>11285</v>
      </c>
      <c r="F284" s="254">
        <v>7569493970</v>
      </c>
      <c r="G284" s="166"/>
      <c r="H284" s="254">
        <v>9553749488</v>
      </c>
    </row>
    <row r="285" spans="1:8">
      <c r="A285" s="254">
        <v>284</v>
      </c>
      <c r="B285" s="209" t="s">
        <v>11286</v>
      </c>
      <c r="C285" s="209" t="s">
        <v>11287</v>
      </c>
      <c r="D285" s="209" t="s">
        <v>8346</v>
      </c>
      <c r="E285" s="209" t="s">
        <v>11288</v>
      </c>
      <c r="F285" s="254">
        <v>6303496697</v>
      </c>
      <c r="G285" s="254">
        <v>9393783520</v>
      </c>
      <c r="H285" s="254">
        <v>9393783520</v>
      </c>
    </row>
    <row r="286" spans="1:8">
      <c r="A286" s="254">
        <v>285</v>
      </c>
      <c r="B286" s="209" t="s">
        <v>11289</v>
      </c>
      <c r="C286" s="209" t="s">
        <v>11290</v>
      </c>
      <c r="D286" s="209" t="s">
        <v>8346</v>
      </c>
      <c r="E286" s="209" t="s">
        <v>11291</v>
      </c>
      <c r="F286" s="254">
        <v>9515231341</v>
      </c>
      <c r="G286" s="166"/>
      <c r="H286" s="254">
        <v>8897782751</v>
      </c>
    </row>
    <row r="287" spans="1:8">
      <c r="A287" s="254">
        <v>286</v>
      </c>
      <c r="B287" s="209" t="s">
        <v>11292</v>
      </c>
      <c r="C287" s="209" t="s">
        <v>11293</v>
      </c>
      <c r="D287" s="209" t="s">
        <v>8346</v>
      </c>
      <c r="E287" s="209" t="s">
        <v>11294</v>
      </c>
      <c r="F287" s="254">
        <v>6302777403</v>
      </c>
      <c r="G287" s="254">
        <v>6302777403</v>
      </c>
      <c r="H287" s="254">
        <v>6302777403</v>
      </c>
    </row>
    <row r="288" spans="1:8">
      <c r="A288" s="254">
        <v>287</v>
      </c>
      <c r="B288" s="209" t="s">
        <v>11295</v>
      </c>
      <c r="C288" s="209" t="s">
        <v>11296</v>
      </c>
      <c r="D288" s="209" t="s">
        <v>8346</v>
      </c>
      <c r="E288" s="209" t="s">
        <v>11297</v>
      </c>
      <c r="F288" s="254">
        <v>6300352893</v>
      </c>
      <c r="G288" s="166"/>
      <c r="H288" s="254">
        <v>9985884855</v>
      </c>
    </row>
    <row r="289" spans="1:8">
      <c r="A289" s="254">
        <v>288</v>
      </c>
      <c r="B289" s="209" t="s">
        <v>11298</v>
      </c>
      <c r="C289" s="209" t="s">
        <v>11299</v>
      </c>
      <c r="D289" s="209" t="s">
        <v>8346</v>
      </c>
      <c r="E289" s="209" t="s">
        <v>11300</v>
      </c>
      <c r="F289" s="254">
        <v>8897466021</v>
      </c>
      <c r="G289" s="254">
        <v>9491338934</v>
      </c>
      <c r="H289" s="254">
        <v>9490258934</v>
      </c>
    </row>
    <row r="290" spans="1:8">
      <c r="A290" s="254">
        <v>289</v>
      </c>
      <c r="B290" s="209" t="s">
        <v>11301</v>
      </c>
      <c r="C290" s="209" t="s">
        <v>11302</v>
      </c>
      <c r="D290" s="209" t="s">
        <v>8346</v>
      </c>
      <c r="E290" s="209" t="s">
        <v>11303</v>
      </c>
      <c r="F290" s="254">
        <v>9014581395</v>
      </c>
      <c r="G290" s="166"/>
      <c r="H290" s="254">
        <v>9885825735</v>
      </c>
    </row>
    <row r="291" spans="1:8">
      <c r="A291" s="254">
        <v>290</v>
      </c>
      <c r="B291" s="209" t="s">
        <v>11304</v>
      </c>
      <c r="C291" s="209" t="s">
        <v>11305</v>
      </c>
      <c r="D291" s="209" t="s">
        <v>8346</v>
      </c>
      <c r="E291" s="209" t="s">
        <v>11306</v>
      </c>
      <c r="F291" s="254">
        <v>9550742921</v>
      </c>
      <c r="G291" s="166"/>
      <c r="H291" s="254">
        <v>9490174844</v>
      </c>
    </row>
    <row r="292" spans="1:8">
      <c r="A292" s="254">
        <v>291</v>
      </c>
      <c r="B292" s="209" t="s">
        <v>11307</v>
      </c>
      <c r="C292" s="209" t="s">
        <v>11308</v>
      </c>
      <c r="D292" s="209" t="s">
        <v>8346</v>
      </c>
      <c r="E292" s="209" t="s">
        <v>11309</v>
      </c>
      <c r="F292" s="254">
        <v>6303338010</v>
      </c>
      <c r="G292" s="166"/>
      <c r="H292" s="254">
        <v>6303338010</v>
      </c>
    </row>
    <row r="293" spans="1:8">
      <c r="A293" s="254">
        <v>292</v>
      </c>
      <c r="B293" s="209" t="s">
        <v>11310</v>
      </c>
      <c r="C293" s="209" t="s">
        <v>11311</v>
      </c>
      <c r="D293" s="209" t="s">
        <v>8346</v>
      </c>
      <c r="E293" s="209" t="s">
        <v>11312</v>
      </c>
      <c r="F293" s="254">
        <v>6309838315</v>
      </c>
      <c r="G293" s="166"/>
      <c r="H293" s="254">
        <v>9441581748</v>
      </c>
    </row>
    <row r="294" spans="1:8">
      <c r="A294" s="254">
        <v>293</v>
      </c>
      <c r="B294" s="209" t="s">
        <v>11313</v>
      </c>
      <c r="C294" s="209" t="s">
        <v>11314</v>
      </c>
      <c r="D294" s="209" t="s">
        <v>8346</v>
      </c>
      <c r="E294" s="209" t="s">
        <v>11315</v>
      </c>
      <c r="F294" s="254">
        <v>6303964432</v>
      </c>
      <c r="G294" s="166"/>
      <c r="H294" s="254">
        <v>9000157911</v>
      </c>
    </row>
    <row r="295" spans="1:8">
      <c r="A295" s="254">
        <v>294</v>
      </c>
      <c r="B295" s="209" t="s">
        <v>11316</v>
      </c>
      <c r="C295" s="209" t="s">
        <v>11317</v>
      </c>
      <c r="D295" s="209" t="s">
        <v>8346</v>
      </c>
      <c r="E295" s="209" t="s">
        <v>11318</v>
      </c>
      <c r="F295" s="254">
        <v>8186869618</v>
      </c>
      <c r="G295" s="254">
        <v>8367621696</v>
      </c>
      <c r="H295" s="254">
        <v>9160444178</v>
      </c>
    </row>
    <row r="296" spans="1:8">
      <c r="A296" s="254">
        <v>295</v>
      </c>
      <c r="B296" s="209" t="s">
        <v>11319</v>
      </c>
      <c r="C296" s="209" t="s">
        <v>11320</v>
      </c>
      <c r="D296" s="209" t="s">
        <v>8346</v>
      </c>
      <c r="E296" s="209" t="s">
        <v>11321</v>
      </c>
      <c r="F296" s="254">
        <v>8897132717</v>
      </c>
      <c r="G296" s="166"/>
      <c r="H296" s="254">
        <v>8897560612</v>
      </c>
    </row>
    <row r="297" spans="1:8">
      <c r="A297" s="254">
        <v>296</v>
      </c>
      <c r="B297" s="209" t="s">
        <v>11322</v>
      </c>
      <c r="C297" s="209" t="s">
        <v>11323</v>
      </c>
      <c r="D297" s="209" t="s">
        <v>8346</v>
      </c>
      <c r="E297" s="209" t="s">
        <v>11324</v>
      </c>
      <c r="F297" s="254">
        <v>9440301904</v>
      </c>
      <c r="G297" s="166"/>
      <c r="H297" s="254">
        <v>9885276183</v>
      </c>
    </row>
    <row r="298" spans="1:8">
      <c r="A298" s="254">
        <v>297</v>
      </c>
      <c r="B298" s="209" t="s">
        <v>11325</v>
      </c>
      <c r="C298" s="209" t="s">
        <v>11326</v>
      </c>
      <c r="D298" s="209" t="s">
        <v>8346</v>
      </c>
      <c r="E298" s="209" t="s">
        <v>11327</v>
      </c>
      <c r="F298" s="254">
        <v>6281046224</v>
      </c>
      <c r="G298" s="166"/>
      <c r="H298" s="254">
        <v>9440431262</v>
      </c>
    </row>
    <row r="299" spans="1:8">
      <c r="A299" s="254">
        <v>298</v>
      </c>
      <c r="B299" s="209" t="s">
        <v>11328</v>
      </c>
      <c r="C299" s="209" t="s">
        <v>11329</v>
      </c>
      <c r="D299" s="209" t="s">
        <v>8346</v>
      </c>
      <c r="E299" s="209" t="s">
        <v>11330</v>
      </c>
      <c r="F299" s="254">
        <v>6302418253</v>
      </c>
      <c r="G299" s="254">
        <v>6302418253</v>
      </c>
      <c r="H299" s="254">
        <v>9949256065</v>
      </c>
    </row>
    <row r="300" spans="1:8">
      <c r="A300" s="254">
        <v>299</v>
      </c>
      <c r="B300" s="209" t="s">
        <v>11331</v>
      </c>
      <c r="C300" s="209" t="s">
        <v>11332</v>
      </c>
      <c r="D300" s="209" t="s">
        <v>8346</v>
      </c>
      <c r="E300" s="209" t="s">
        <v>11333</v>
      </c>
      <c r="F300" s="254">
        <v>9550828931</v>
      </c>
      <c r="G300" s="254">
        <v>9121530502</v>
      </c>
      <c r="H300" s="254">
        <v>9989843353</v>
      </c>
    </row>
    <row r="301" spans="1:8">
      <c r="A301" s="254">
        <v>300</v>
      </c>
      <c r="B301" s="209" t="s">
        <v>11334</v>
      </c>
      <c r="C301" s="209" t="s">
        <v>11335</v>
      </c>
      <c r="D301" s="209" t="s">
        <v>8346</v>
      </c>
      <c r="E301" s="209" t="s">
        <v>11336</v>
      </c>
      <c r="F301" s="254">
        <v>7601039621</v>
      </c>
      <c r="G301" s="166"/>
      <c r="H301" s="209" t="s">
        <v>11337</v>
      </c>
    </row>
    <row r="302" spans="1:8">
      <c r="A302" s="254">
        <v>301</v>
      </c>
      <c r="B302" s="209" t="s">
        <v>11338</v>
      </c>
      <c r="C302" s="209" t="s">
        <v>11339</v>
      </c>
      <c r="D302" s="209" t="s">
        <v>8346</v>
      </c>
      <c r="E302" s="209" t="s">
        <v>11340</v>
      </c>
      <c r="F302" s="254">
        <v>7093945100</v>
      </c>
      <c r="G302" s="166"/>
      <c r="H302" s="254">
        <v>9966604100</v>
      </c>
    </row>
    <row r="303" spans="1:8">
      <c r="A303" s="254">
        <v>302</v>
      </c>
      <c r="B303" s="209" t="s">
        <v>11341</v>
      </c>
      <c r="C303" s="209" t="s">
        <v>11342</v>
      </c>
      <c r="D303" s="209" t="s">
        <v>8346</v>
      </c>
      <c r="E303" s="209" t="s">
        <v>11343</v>
      </c>
      <c r="F303" s="254">
        <v>9848484941</v>
      </c>
      <c r="G303" s="166"/>
      <c r="H303" s="254">
        <v>9885056939</v>
      </c>
    </row>
    <row r="304" spans="1:8">
      <c r="A304" s="254">
        <v>303</v>
      </c>
      <c r="B304" s="209" t="s">
        <v>11344</v>
      </c>
      <c r="C304" s="209" t="s">
        <v>11345</v>
      </c>
      <c r="D304" s="209" t="s">
        <v>8346</v>
      </c>
      <c r="E304" s="209" t="s">
        <v>11346</v>
      </c>
      <c r="F304" s="254">
        <v>8919188059</v>
      </c>
      <c r="G304" s="254">
        <v>8978438921</v>
      </c>
      <c r="H304" s="254">
        <v>8008717380</v>
      </c>
    </row>
    <row r="305" spans="1:8">
      <c r="A305" s="254">
        <v>304</v>
      </c>
      <c r="B305" s="209" t="s">
        <v>11347</v>
      </c>
      <c r="C305" s="209" t="s">
        <v>11348</v>
      </c>
      <c r="D305" s="209" t="s">
        <v>8346</v>
      </c>
      <c r="E305" s="209" t="s">
        <v>11349</v>
      </c>
      <c r="F305" s="254">
        <v>6304333482</v>
      </c>
      <c r="G305" s="209" t="s">
        <v>4479</v>
      </c>
      <c r="H305" s="254">
        <v>9110797368</v>
      </c>
    </row>
    <row r="306" spans="1:8">
      <c r="A306" s="254">
        <v>305</v>
      </c>
      <c r="B306" s="209" t="s">
        <v>11350</v>
      </c>
      <c r="C306" s="209" t="s">
        <v>11351</v>
      </c>
      <c r="D306" s="209" t="s">
        <v>6060</v>
      </c>
      <c r="E306" s="209" t="s">
        <v>11352</v>
      </c>
      <c r="F306" s="254">
        <v>8688760139</v>
      </c>
      <c r="G306" s="166"/>
      <c r="H306" s="254">
        <v>8639299189</v>
      </c>
    </row>
    <row r="307" spans="1:8">
      <c r="A307" s="254">
        <v>306</v>
      </c>
      <c r="B307" s="209" t="s">
        <v>11353</v>
      </c>
      <c r="C307" s="209" t="s">
        <v>11354</v>
      </c>
      <c r="D307" s="209" t="s">
        <v>8346</v>
      </c>
      <c r="E307" s="209" t="s">
        <v>11355</v>
      </c>
      <c r="F307" s="254">
        <v>9100216116</v>
      </c>
      <c r="G307" s="166"/>
      <c r="H307" s="254">
        <v>7013549160</v>
      </c>
    </row>
    <row r="308" spans="1:8">
      <c r="A308" s="254">
        <v>307</v>
      </c>
      <c r="B308" s="209" t="s">
        <v>11353</v>
      </c>
      <c r="C308" s="209" t="s">
        <v>11354</v>
      </c>
      <c r="D308" s="209" t="s">
        <v>8346</v>
      </c>
      <c r="E308" s="209" t="s">
        <v>11355</v>
      </c>
      <c r="F308" s="254">
        <v>9100216116</v>
      </c>
      <c r="G308" s="166"/>
      <c r="H308" s="254">
        <v>7013549160</v>
      </c>
    </row>
    <row r="309" spans="1:8">
      <c r="A309" s="254">
        <v>308</v>
      </c>
      <c r="B309" s="209" t="s">
        <v>11356</v>
      </c>
      <c r="C309" s="209" t="s">
        <v>11357</v>
      </c>
      <c r="D309" s="209" t="s">
        <v>5601</v>
      </c>
      <c r="E309" s="209" t="s">
        <v>11358</v>
      </c>
      <c r="F309" s="254">
        <v>9381145868</v>
      </c>
      <c r="G309" s="166"/>
      <c r="H309" s="254">
        <v>9440486314</v>
      </c>
    </row>
    <row r="310" spans="1:8">
      <c r="A310" s="254">
        <v>309</v>
      </c>
      <c r="B310" s="209" t="s">
        <v>11359</v>
      </c>
      <c r="C310" s="209" t="s">
        <v>11360</v>
      </c>
      <c r="D310" s="209" t="s">
        <v>8346</v>
      </c>
      <c r="E310" s="209" t="s">
        <v>11361</v>
      </c>
      <c r="F310" s="254">
        <v>6305538132</v>
      </c>
      <c r="G310" s="254">
        <v>9550657959</v>
      </c>
      <c r="H310" s="254">
        <v>9381003698</v>
      </c>
    </row>
    <row r="311" spans="1:8">
      <c r="A311" s="254">
        <v>310</v>
      </c>
      <c r="B311" s="209" t="s">
        <v>11362</v>
      </c>
      <c r="C311" s="209" t="s">
        <v>11363</v>
      </c>
      <c r="D311" s="209" t="s">
        <v>8346</v>
      </c>
      <c r="E311" s="209" t="s">
        <v>11364</v>
      </c>
      <c r="F311" s="254">
        <v>6301401663</v>
      </c>
      <c r="G311" s="166"/>
      <c r="H311" s="254">
        <v>8464953269</v>
      </c>
    </row>
    <row r="312" spans="1:8">
      <c r="A312" s="254">
        <v>311</v>
      </c>
      <c r="B312" s="209" t="s">
        <v>11365</v>
      </c>
      <c r="C312" s="209" t="s">
        <v>11366</v>
      </c>
      <c r="D312" s="209" t="s">
        <v>8346</v>
      </c>
      <c r="E312" s="209" t="s">
        <v>11367</v>
      </c>
      <c r="F312" s="254">
        <v>9391468567</v>
      </c>
      <c r="G312" s="166"/>
      <c r="H312" s="254">
        <v>8919165850</v>
      </c>
    </row>
    <row r="313" spans="1:8">
      <c r="A313" s="254">
        <v>312</v>
      </c>
      <c r="B313" s="209" t="s">
        <v>11368</v>
      </c>
      <c r="C313" s="209" t="s">
        <v>11369</v>
      </c>
      <c r="D313" s="209" t="s">
        <v>8346</v>
      </c>
      <c r="E313" s="209" t="s">
        <v>11370</v>
      </c>
      <c r="F313" s="254">
        <v>6304921045</v>
      </c>
      <c r="G313" s="166"/>
      <c r="H313" s="254">
        <v>9949840773</v>
      </c>
    </row>
    <row r="314" spans="1:8">
      <c r="A314" s="254">
        <v>313</v>
      </c>
      <c r="B314" s="209" t="s">
        <v>11371</v>
      </c>
      <c r="C314" s="209" t="s">
        <v>11372</v>
      </c>
      <c r="D314" s="209" t="s">
        <v>8346</v>
      </c>
      <c r="E314" s="209" t="s">
        <v>11373</v>
      </c>
      <c r="F314" s="254">
        <v>6303821238</v>
      </c>
      <c r="G314" s="254">
        <v>7036009009</v>
      </c>
      <c r="H314" s="254">
        <v>9603722690</v>
      </c>
    </row>
    <row r="315" spans="1:8">
      <c r="A315" s="254">
        <v>314</v>
      </c>
      <c r="B315" s="209" t="s">
        <v>11374</v>
      </c>
      <c r="C315" s="209" t="s">
        <v>11375</v>
      </c>
      <c r="D315" s="209" t="s">
        <v>8346</v>
      </c>
      <c r="E315" s="209" t="s">
        <v>11376</v>
      </c>
      <c r="F315" s="254">
        <v>9701868983</v>
      </c>
      <c r="G315" s="254">
        <v>9381414015</v>
      </c>
      <c r="H315" s="254">
        <v>9000160382</v>
      </c>
    </row>
    <row r="316" spans="1:8">
      <c r="A316" s="254">
        <v>315</v>
      </c>
      <c r="B316" s="209" t="s">
        <v>11377</v>
      </c>
      <c r="C316" s="209" t="s">
        <v>11378</v>
      </c>
      <c r="D316" s="209" t="s">
        <v>8346</v>
      </c>
      <c r="E316" s="209" t="s">
        <v>11379</v>
      </c>
      <c r="F316" s="254">
        <v>7993027470</v>
      </c>
      <c r="G316" s="254">
        <v>8688351499</v>
      </c>
      <c r="H316" s="254">
        <v>8499921035</v>
      </c>
    </row>
    <row r="317" spans="1:8">
      <c r="A317" s="254">
        <v>316</v>
      </c>
      <c r="B317" s="209" t="s">
        <v>11380</v>
      </c>
      <c r="C317" s="209" t="s">
        <v>11381</v>
      </c>
      <c r="D317" s="209" t="s">
        <v>8346</v>
      </c>
      <c r="E317" s="209" t="s">
        <v>11382</v>
      </c>
      <c r="F317" s="254">
        <v>9014094495</v>
      </c>
      <c r="G317" s="166"/>
      <c r="H317" s="254">
        <v>9866641814</v>
      </c>
    </row>
    <row r="318" spans="1:8">
      <c r="A318" s="254">
        <v>317</v>
      </c>
      <c r="B318" s="209" t="s">
        <v>11383</v>
      </c>
      <c r="C318" s="209" t="s">
        <v>11384</v>
      </c>
      <c r="D318" s="209" t="s">
        <v>8346</v>
      </c>
      <c r="E318" s="209" t="s">
        <v>11385</v>
      </c>
      <c r="F318" s="254">
        <v>9133108358</v>
      </c>
      <c r="G318" s="254">
        <v>9392106171</v>
      </c>
      <c r="H318" s="254">
        <v>9848395658</v>
      </c>
    </row>
    <row r="319" spans="1:8">
      <c r="A319" s="254">
        <v>318</v>
      </c>
      <c r="B319" s="209" t="s">
        <v>11386</v>
      </c>
      <c r="C319" s="209" t="s">
        <v>11387</v>
      </c>
      <c r="D319" s="209" t="s">
        <v>8346</v>
      </c>
      <c r="E319" s="209" t="s">
        <v>11388</v>
      </c>
      <c r="F319" s="254">
        <v>7675870401</v>
      </c>
      <c r="G319" s="166"/>
      <c r="H319" s="254">
        <v>9849359938</v>
      </c>
    </row>
    <row r="320" spans="1:8">
      <c r="A320" s="254">
        <v>319</v>
      </c>
      <c r="B320" s="209" t="s">
        <v>11389</v>
      </c>
      <c r="C320" s="209" t="s">
        <v>11390</v>
      </c>
      <c r="D320" s="209" t="s">
        <v>8346</v>
      </c>
      <c r="E320" s="209" t="s">
        <v>11391</v>
      </c>
      <c r="F320" s="254">
        <v>7036583890</v>
      </c>
      <c r="G320" s="166"/>
      <c r="H320" s="254">
        <v>8500407625</v>
      </c>
    </row>
    <row r="321" spans="1:8">
      <c r="A321" s="254">
        <v>320</v>
      </c>
      <c r="B321" s="209" t="s">
        <v>11392</v>
      </c>
      <c r="C321" s="209" t="s">
        <v>11393</v>
      </c>
      <c r="D321" s="209" t="s">
        <v>8346</v>
      </c>
      <c r="E321" s="209" t="s">
        <v>11394</v>
      </c>
      <c r="F321" s="254">
        <v>9010771421</v>
      </c>
      <c r="G321" s="254">
        <v>8142058898</v>
      </c>
      <c r="H321" s="254">
        <v>8142058898</v>
      </c>
    </row>
    <row r="322" spans="1:8">
      <c r="A322" s="254">
        <v>321</v>
      </c>
      <c r="B322" s="209" t="s">
        <v>11395</v>
      </c>
      <c r="C322" s="209" t="s">
        <v>11396</v>
      </c>
      <c r="D322" s="209" t="s">
        <v>8346</v>
      </c>
      <c r="E322" s="209" t="s">
        <v>11397</v>
      </c>
      <c r="F322" s="254">
        <v>6304299429</v>
      </c>
      <c r="G322" s="166"/>
      <c r="H322" s="254">
        <v>9949449468</v>
      </c>
    </row>
    <row r="323" spans="1:8">
      <c r="A323" s="254">
        <v>322</v>
      </c>
      <c r="B323" s="209" t="s">
        <v>11398</v>
      </c>
      <c r="C323" s="209" t="s">
        <v>11399</v>
      </c>
      <c r="D323" s="209" t="s">
        <v>8346</v>
      </c>
      <c r="E323" s="209" t="s">
        <v>11400</v>
      </c>
      <c r="F323" s="254">
        <v>7702870830</v>
      </c>
      <c r="G323" s="254">
        <v>6301017997</v>
      </c>
      <c r="H323" s="254">
        <v>9701169732</v>
      </c>
    </row>
    <row r="324" spans="1:8">
      <c r="A324" s="254">
        <v>323</v>
      </c>
      <c r="B324" s="209" t="s">
        <v>11401</v>
      </c>
      <c r="C324" s="209" t="s">
        <v>11402</v>
      </c>
      <c r="D324" s="209" t="s">
        <v>8346</v>
      </c>
      <c r="E324" s="209" t="s">
        <v>11403</v>
      </c>
      <c r="F324" s="254">
        <v>7093366353</v>
      </c>
      <c r="G324" s="166"/>
      <c r="H324" s="254">
        <v>9848539575</v>
      </c>
    </row>
    <row r="325" spans="1:8">
      <c r="A325" s="254">
        <v>324</v>
      </c>
      <c r="B325" s="209" t="s">
        <v>11404</v>
      </c>
      <c r="C325" s="209" t="s">
        <v>11405</v>
      </c>
      <c r="D325" s="209" t="s">
        <v>8346</v>
      </c>
      <c r="E325" s="209" t="s">
        <v>11406</v>
      </c>
      <c r="F325" s="254">
        <v>6302608997</v>
      </c>
      <c r="G325" s="166"/>
      <c r="H325" s="254">
        <v>9703125434</v>
      </c>
    </row>
    <row r="326" spans="1:8">
      <c r="A326" s="254">
        <v>325</v>
      </c>
      <c r="B326" s="209" t="s">
        <v>11407</v>
      </c>
      <c r="C326" s="209" t="s">
        <v>11408</v>
      </c>
      <c r="D326" s="209" t="s">
        <v>8346</v>
      </c>
      <c r="E326" s="209" t="s">
        <v>11409</v>
      </c>
      <c r="F326" s="254">
        <v>6305567258</v>
      </c>
      <c r="G326" s="254">
        <v>8008379429</v>
      </c>
      <c r="H326" s="254">
        <v>9866404618</v>
      </c>
    </row>
    <row r="327" spans="1:8">
      <c r="A327" s="254">
        <v>326</v>
      </c>
      <c r="B327" s="209" t="s">
        <v>11410</v>
      </c>
      <c r="C327" s="209" t="s">
        <v>11411</v>
      </c>
      <c r="D327" s="209" t="s">
        <v>8346</v>
      </c>
      <c r="E327" s="209" t="s">
        <v>11412</v>
      </c>
      <c r="F327" s="254">
        <v>7382756918</v>
      </c>
      <c r="G327" s="166"/>
      <c r="H327" s="254">
        <v>7382011818</v>
      </c>
    </row>
    <row r="328" spans="1:8">
      <c r="A328" s="254">
        <v>327</v>
      </c>
      <c r="B328" s="209" t="s">
        <v>11413</v>
      </c>
      <c r="C328" s="209" t="s">
        <v>11414</v>
      </c>
      <c r="D328" s="209" t="s">
        <v>8346</v>
      </c>
      <c r="E328" s="209" t="s">
        <v>11415</v>
      </c>
      <c r="F328" s="254">
        <v>6303839183</v>
      </c>
      <c r="G328" s="166"/>
      <c r="H328" s="254">
        <v>9440095475</v>
      </c>
    </row>
    <row r="329" spans="1:8">
      <c r="A329" s="254">
        <v>328</v>
      </c>
      <c r="B329" s="209" t="s">
        <v>11416</v>
      </c>
      <c r="C329" s="209" t="s">
        <v>11417</v>
      </c>
      <c r="D329" s="209" t="s">
        <v>8346</v>
      </c>
      <c r="E329" s="209" t="s">
        <v>11418</v>
      </c>
      <c r="F329" s="254">
        <v>6302958971</v>
      </c>
      <c r="G329" s="166"/>
      <c r="H329" s="254">
        <v>9492688795</v>
      </c>
    </row>
    <row r="330" spans="1:8">
      <c r="A330" s="254">
        <v>329</v>
      </c>
      <c r="B330" s="209" t="s">
        <v>11419</v>
      </c>
      <c r="C330" s="209" t="s">
        <v>11420</v>
      </c>
      <c r="D330" s="209" t="s">
        <v>6060</v>
      </c>
      <c r="E330" s="209" t="s">
        <v>11421</v>
      </c>
      <c r="F330" s="254">
        <v>9121686020</v>
      </c>
      <c r="G330" s="166"/>
      <c r="H330" s="254">
        <v>8978470732</v>
      </c>
    </row>
    <row r="331" spans="1:8">
      <c r="A331" s="254">
        <v>330</v>
      </c>
      <c r="B331" s="209" t="s">
        <v>11422</v>
      </c>
      <c r="C331" s="209" t="s">
        <v>11423</v>
      </c>
      <c r="D331" s="209" t="s">
        <v>6060</v>
      </c>
      <c r="E331" s="209" t="s">
        <v>11424</v>
      </c>
      <c r="F331" s="254">
        <v>9110791613</v>
      </c>
      <c r="G331" s="166"/>
      <c r="H331" s="254">
        <v>9640150100</v>
      </c>
    </row>
    <row r="332" spans="1:8">
      <c r="A332" s="254">
        <v>331</v>
      </c>
      <c r="B332" s="209" t="s">
        <v>11425</v>
      </c>
      <c r="C332" s="209" t="s">
        <v>11426</v>
      </c>
      <c r="D332" s="209" t="s">
        <v>6060</v>
      </c>
      <c r="E332" s="209" t="s">
        <v>11427</v>
      </c>
      <c r="F332" s="254">
        <v>9849869035</v>
      </c>
      <c r="G332" s="166"/>
      <c r="H332" s="254">
        <v>9908879035</v>
      </c>
    </row>
    <row r="333" spans="1:8">
      <c r="A333" s="254">
        <v>332</v>
      </c>
      <c r="B333" s="209" t="s">
        <v>11428</v>
      </c>
      <c r="C333" s="209" t="s">
        <v>11429</v>
      </c>
      <c r="D333" s="209" t="s">
        <v>6060</v>
      </c>
      <c r="E333" s="209" t="s">
        <v>11430</v>
      </c>
      <c r="F333" s="254">
        <v>6304927959</v>
      </c>
      <c r="G333" s="166"/>
      <c r="H333" s="254">
        <v>9290231478</v>
      </c>
    </row>
    <row r="334" spans="1:8">
      <c r="A334" s="254">
        <v>333</v>
      </c>
      <c r="B334" s="209" t="s">
        <v>11431</v>
      </c>
      <c r="C334" s="209" t="s">
        <v>11432</v>
      </c>
      <c r="D334" s="209" t="s">
        <v>6060</v>
      </c>
      <c r="E334" s="209" t="s">
        <v>11433</v>
      </c>
      <c r="F334" s="254">
        <v>9493922629</v>
      </c>
      <c r="G334" s="166"/>
      <c r="H334" s="254">
        <v>7382897665</v>
      </c>
    </row>
    <row r="335" spans="1:8">
      <c r="A335" s="254">
        <v>334</v>
      </c>
      <c r="B335" s="209" t="s">
        <v>11434</v>
      </c>
      <c r="C335" s="209" t="s">
        <v>11435</v>
      </c>
      <c r="D335" s="209" t="s">
        <v>6060</v>
      </c>
      <c r="E335" s="209" t="s">
        <v>11436</v>
      </c>
      <c r="F335" s="254">
        <v>6305665303</v>
      </c>
      <c r="G335" s="166"/>
      <c r="H335" s="254">
        <v>8688186151</v>
      </c>
    </row>
    <row r="336" spans="1:8">
      <c r="A336" s="254">
        <v>335</v>
      </c>
      <c r="B336" s="209" t="s">
        <v>11437</v>
      </c>
      <c r="C336" s="209" t="s">
        <v>11438</v>
      </c>
      <c r="D336" s="209" t="s">
        <v>6060</v>
      </c>
      <c r="E336" s="209" t="s">
        <v>11439</v>
      </c>
      <c r="F336" s="254">
        <v>6302663013</v>
      </c>
      <c r="G336" s="166"/>
      <c r="H336" s="254">
        <v>9490630389</v>
      </c>
    </row>
    <row r="337" spans="1:8">
      <c r="A337" s="254">
        <v>336</v>
      </c>
      <c r="B337" s="209" t="s">
        <v>11440</v>
      </c>
      <c r="C337" s="209" t="s">
        <v>11441</v>
      </c>
      <c r="D337" s="209" t="s">
        <v>8346</v>
      </c>
      <c r="E337" s="209" t="s">
        <v>11442</v>
      </c>
      <c r="F337" s="254">
        <v>7036646649</v>
      </c>
      <c r="G337" s="166"/>
      <c r="H337" s="254">
        <v>9848225965</v>
      </c>
    </row>
    <row r="338" spans="1:8">
      <c r="A338" s="254">
        <v>337</v>
      </c>
      <c r="B338" s="209" t="s">
        <v>11443</v>
      </c>
      <c r="C338" s="209" t="s">
        <v>11444</v>
      </c>
      <c r="D338" s="209" t="s">
        <v>8346</v>
      </c>
      <c r="E338" s="209" t="s">
        <v>11445</v>
      </c>
      <c r="F338" s="254">
        <v>6304619865</v>
      </c>
      <c r="G338" s="166"/>
      <c r="H338" s="254">
        <v>9848020325</v>
      </c>
    </row>
    <row r="339" spans="1:8">
      <c r="A339" s="254">
        <v>338</v>
      </c>
      <c r="B339" s="209" t="s">
        <v>11446</v>
      </c>
      <c r="C339" s="209" t="s">
        <v>11447</v>
      </c>
      <c r="D339" s="209" t="s">
        <v>6060</v>
      </c>
      <c r="E339" s="209" t="s">
        <v>11448</v>
      </c>
      <c r="F339" s="254">
        <v>7337250460</v>
      </c>
      <c r="G339" s="166"/>
      <c r="H339" s="254">
        <v>9912332701</v>
      </c>
    </row>
    <row r="340" spans="1:8">
      <c r="A340" s="254">
        <v>339</v>
      </c>
      <c r="B340" s="209" t="s">
        <v>11449</v>
      </c>
      <c r="C340" s="209" t="s">
        <v>11450</v>
      </c>
      <c r="D340" s="209" t="s">
        <v>6060</v>
      </c>
      <c r="E340" s="209" t="s">
        <v>11451</v>
      </c>
      <c r="F340" s="254">
        <v>8464839167</v>
      </c>
      <c r="G340" s="166"/>
      <c r="H340" s="254">
        <v>9492300169</v>
      </c>
    </row>
    <row r="341" spans="1:8">
      <c r="A341" s="254">
        <v>340</v>
      </c>
      <c r="B341" s="209" t="s">
        <v>11452</v>
      </c>
      <c r="C341" s="209" t="s">
        <v>11453</v>
      </c>
      <c r="D341" s="209" t="s">
        <v>6115</v>
      </c>
      <c r="E341" s="209" t="s">
        <v>11454</v>
      </c>
      <c r="F341" s="254">
        <v>9603306185</v>
      </c>
      <c r="G341" s="166"/>
      <c r="H341" s="254">
        <v>9949569936</v>
      </c>
    </row>
    <row r="342" spans="1:8">
      <c r="A342" s="254">
        <v>341</v>
      </c>
      <c r="B342" s="209" t="s">
        <v>11455</v>
      </c>
      <c r="C342" s="209" t="s">
        <v>11456</v>
      </c>
      <c r="D342" s="209" t="s">
        <v>6060</v>
      </c>
      <c r="E342" s="209" t="s">
        <v>11457</v>
      </c>
      <c r="F342" s="254">
        <v>7569277477</v>
      </c>
      <c r="G342" s="166"/>
      <c r="H342" s="254">
        <v>7382483383</v>
      </c>
    </row>
    <row r="343" spans="1:8">
      <c r="A343" s="254">
        <v>342</v>
      </c>
      <c r="B343" s="209" t="s">
        <v>11458</v>
      </c>
      <c r="C343" s="209" t="s">
        <v>11459</v>
      </c>
      <c r="D343" s="209" t="s">
        <v>6060</v>
      </c>
      <c r="E343" s="209" t="s">
        <v>11460</v>
      </c>
      <c r="F343" s="254">
        <v>9030760999</v>
      </c>
      <c r="G343" s="254">
        <v>9030760666</v>
      </c>
      <c r="H343" s="254">
        <v>8341188088</v>
      </c>
    </row>
    <row r="344" spans="1:8">
      <c r="A344" s="254">
        <v>343</v>
      </c>
      <c r="B344" s="209" t="s">
        <v>11461</v>
      </c>
      <c r="C344" s="209" t="s">
        <v>11462</v>
      </c>
      <c r="D344" s="209" t="s">
        <v>6060</v>
      </c>
      <c r="E344" s="209" t="s">
        <v>11463</v>
      </c>
      <c r="F344" s="254">
        <v>7075818316</v>
      </c>
      <c r="G344" s="254">
        <v>6302703485</v>
      </c>
      <c r="H344" s="254">
        <v>9963517100</v>
      </c>
    </row>
    <row r="345" spans="1:8">
      <c r="A345" s="254">
        <v>344</v>
      </c>
      <c r="B345" s="209" t="s">
        <v>11464</v>
      </c>
      <c r="C345" s="209" t="s">
        <v>11465</v>
      </c>
      <c r="D345" s="209" t="s">
        <v>6060</v>
      </c>
      <c r="E345" s="209" t="s">
        <v>11466</v>
      </c>
      <c r="F345" s="254">
        <v>7995295789</v>
      </c>
      <c r="G345" s="254">
        <v>9381907891</v>
      </c>
      <c r="H345" s="254">
        <v>9440246164</v>
      </c>
    </row>
    <row r="346" spans="1:8">
      <c r="A346" s="254">
        <v>345</v>
      </c>
      <c r="B346" s="209" t="s">
        <v>11467</v>
      </c>
      <c r="C346" s="209" t="s">
        <v>11468</v>
      </c>
      <c r="D346" s="209" t="s">
        <v>6060</v>
      </c>
      <c r="E346" s="209" t="s">
        <v>11469</v>
      </c>
      <c r="F346" s="254">
        <v>9059806744</v>
      </c>
      <c r="G346" s="254">
        <v>9492693982</v>
      </c>
      <c r="H346" s="254">
        <v>9966725004</v>
      </c>
    </row>
    <row r="347" spans="1:8">
      <c r="A347" s="254">
        <v>346</v>
      </c>
      <c r="B347" s="209" t="s">
        <v>11470</v>
      </c>
      <c r="C347" s="209" t="s">
        <v>11471</v>
      </c>
      <c r="D347" s="209" t="s">
        <v>6115</v>
      </c>
      <c r="E347" s="209" t="s">
        <v>11472</v>
      </c>
      <c r="F347" s="254">
        <v>9985441945</v>
      </c>
      <c r="G347" s="254">
        <v>9985441945</v>
      </c>
      <c r="H347" s="254">
        <v>9885225579</v>
      </c>
    </row>
    <row r="348" spans="1:8">
      <c r="A348" s="254">
        <v>347</v>
      </c>
      <c r="B348" s="209" t="s">
        <v>11473</v>
      </c>
      <c r="C348" s="209" t="s">
        <v>11474</v>
      </c>
      <c r="D348" s="209" t="s">
        <v>6115</v>
      </c>
      <c r="E348" s="209" t="s">
        <v>11475</v>
      </c>
      <c r="F348" s="254">
        <v>7093699366</v>
      </c>
      <c r="G348" s="166"/>
      <c r="H348" s="254">
        <v>9347670703</v>
      </c>
    </row>
    <row r="349" spans="1:8">
      <c r="A349" s="254">
        <v>348</v>
      </c>
      <c r="B349" s="209" t="s">
        <v>11476</v>
      </c>
      <c r="C349" s="209" t="s">
        <v>11477</v>
      </c>
      <c r="D349" s="209" t="s">
        <v>6060</v>
      </c>
      <c r="E349" s="209" t="s">
        <v>11478</v>
      </c>
      <c r="F349" s="254">
        <v>8106425969</v>
      </c>
      <c r="G349" s="166"/>
      <c r="H349" s="254">
        <v>9550102532</v>
      </c>
    </row>
    <row r="350" spans="1:8">
      <c r="A350" s="254">
        <v>349</v>
      </c>
      <c r="B350" s="209" t="s">
        <v>11479</v>
      </c>
      <c r="C350" s="209" t="s">
        <v>11480</v>
      </c>
      <c r="D350" s="209" t="s">
        <v>6115</v>
      </c>
      <c r="E350" s="209" t="s">
        <v>11481</v>
      </c>
      <c r="F350" s="254">
        <v>6301657383</v>
      </c>
      <c r="G350" s="166"/>
      <c r="H350" s="254">
        <v>9701938488</v>
      </c>
    </row>
    <row r="351" spans="1:8">
      <c r="A351" s="254">
        <v>350</v>
      </c>
      <c r="B351" s="209" t="s">
        <v>11482</v>
      </c>
      <c r="C351" s="209" t="s">
        <v>11483</v>
      </c>
      <c r="D351" s="209" t="s">
        <v>6115</v>
      </c>
      <c r="E351" s="209" t="s">
        <v>11484</v>
      </c>
      <c r="F351" s="254">
        <v>9177464399</v>
      </c>
      <c r="G351" s="254">
        <v>8985068842</v>
      </c>
      <c r="H351" s="254">
        <v>9490646034</v>
      </c>
    </row>
    <row r="352" spans="1:8">
      <c r="A352" s="254">
        <v>351</v>
      </c>
      <c r="B352" s="209" t="s">
        <v>11485</v>
      </c>
      <c r="C352" s="209" t="s">
        <v>11486</v>
      </c>
      <c r="D352" s="209" t="s">
        <v>6115</v>
      </c>
      <c r="E352" s="209" t="s">
        <v>11487</v>
      </c>
      <c r="F352" s="254">
        <v>6304942223</v>
      </c>
      <c r="G352" s="166"/>
      <c r="H352" s="254">
        <v>9948183506</v>
      </c>
    </row>
    <row r="353" spans="1:8">
      <c r="A353" s="254">
        <v>352</v>
      </c>
      <c r="B353" s="209" t="s">
        <v>11488</v>
      </c>
      <c r="C353" s="209" t="s">
        <v>11489</v>
      </c>
      <c r="D353" s="209" t="s">
        <v>5601</v>
      </c>
      <c r="E353" s="209" t="s">
        <v>11490</v>
      </c>
      <c r="F353" s="254">
        <v>8688498186</v>
      </c>
      <c r="G353" s="166"/>
      <c r="H353" s="254">
        <v>9573127989</v>
      </c>
    </row>
    <row r="354" spans="1:8">
      <c r="A354" s="254">
        <v>353</v>
      </c>
      <c r="B354" s="209" t="s">
        <v>11491</v>
      </c>
      <c r="C354" s="209" t="s">
        <v>11492</v>
      </c>
      <c r="D354" s="209" t="s">
        <v>6115</v>
      </c>
      <c r="E354" s="209" t="s">
        <v>11493</v>
      </c>
      <c r="F354" s="254">
        <v>6305341489</v>
      </c>
      <c r="G354" s="166"/>
      <c r="H354" s="254">
        <v>9901320619</v>
      </c>
    </row>
    <row r="355" spans="1:8">
      <c r="A355" s="254">
        <v>354</v>
      </c>
      <c r="B355" s="209" t="s">
        <v>11494</v>
      </c>
      <c r="C355" s="209" t="s">
        <v>11495</v>
      </c>
      <c r="D355" s="209" t="s">
        <v>6115</v>
      </c>
      <c r="E355" s="209" t="s">
        <v>11496</v>
      </c>
      <c r="F355" s="254">
        <v>8328066028</v>
      </c>
      <c r="G355" s="166"/>
      <c r="H355" s="254">
        <v>8121710149</v>
      </c>
    </row>
    <row r="356" spans="1:8">
      <c r="A356" s="254">
        <v>355</v>
      </c>
      <c r="B356" s="209" t="s">
        <v>11497</v>
      </c>
      <c r="C356" s="209" t="s">
        <v>11498</v>
      </c>
      <c r="D356" s="209" t="s">
        <v>6115</v>
      </c>
      <c r="E356" s="209" t="s">
        <v>11499</v>
      </c>
      <c r="F356" s="254">
        <v>9059874079</v>
      </c>
      <c r="G356" s="166"/>
      <c r="H356" s="254">
        <v>9515790877</v>
      </c>
    </row>
    <row r="357" spans="1:8">
      <c r="A357" s="254">
        <v>356</v>
      </c>
      <c r="B357" s="209" t="s">
        <v>11500</v>
      </c>
      <c r="C357" s="209" t="s">
        <v>11501</v>
      </c>
      <c r="D357" s="209" t="s">
        <v>6115</v>
      </c>
      <c r="E357" s="209" t="s">
        <v>11502</v>
      </c>
      <c r="F357" s="254">
        <v>9603710747</v>
      </c>
      <c r="G357" s="254">
        <v>9381451827</v>
      </c>
      <c r="H357" s="254">
        <v>9866700916</v>
      </c>
    </row>
    <row r="358" spans="1:8">
      <c r="A358" s="254">
        <v>357</v>
      </c>
      <c r="B358" s="209" t="s">
        <v>11503</v>
      </c>
      <c r="C358" s="209" t="s">
        <v>11504</v>
      </c>
      <c r="D358" s="209" t="s">
        <v>6115</v>
      </c>
      <c r="E358" s="209" t="s">
        <v>11505</v>
      </c>
      <c r="F358" s="254">
        <v>6303533308</v>
      </c>
      <c r="G358" s="166"/>
      <c r="H358" s="254">
        <v>8790109762</v>
      </c>
    </row>
    <row r="359" spans="1:8">
      <c r="A359" s="254">
        <v>358</v>
      </c>
      <c r="B359" s="209" t="s">
        <v>11506</v>
      </c>
      <c r="C359" s="209" t="s">
        <v>11507</v>
      </c>
      <c r="D359" s="209" t="s">
        <v>6115</v>
      </c>
      <c r="E359" s="209" t="s">
        <v>11508</v>
      </c>
      <c r="F359" s="254">
        <v>9100466944</v>
      </c>
      <c r="G359" s="166"/>
      <c r="H359" s="254">
        <v>9948057255</v>
      </c>
    </row>
    <row r="360" spans="1:8">
      <c r="A360" s="254">
        <v>359</v>
      </c>
      <c r="B360" s="209" t="s">
        <v>11509</v>
      </c>
      <c r="C360" s="209" t="s">
        <v>11510</v>
      </c>
      <c r="D360" s="209" t="s">
        <v>5810</v>
      </c>
      <c r="E360" s="209" t="s">
        <v>11511</v>
      </c>
      <c r="F360" s="254">
        <v>7702464192</v>
      </c>
      <c r="G360" s="166"/>
      <c r="H360" s="254">
        <v>9989825716</v>
      </c>
    </row>
    <row r="361" spans="1:8">
      <c r="A361" s="254">
        <v>360</v>
      </c>
      <c r="B361" s="209" t="s">
        <v>11512</v>
      </c>
      <c r="C361" s="209" t="s">
        <v>11513</v>
      </c>
      <c r="D361" s="209" t="s">
        <v>6115</v>
      </c>
      <c r="E361" s="209" t="s">
        <v>11514</v>
      </c>
      <c r="F361" s="254">
        <v>9133066023</v>
      </c>
      <c r="G361" s="166"/>
      <c r="H361" s="254">
        <v>7893262617</v>
      </c>
    </row>
    <row r="362" spans="1:8">
      <c r="A362" s="254">
        <v>361</v>
      </c>
      <c r="B362" s="209" t="s">
        <v>11515</v>
      </c>
      <c r="C362" s="209" t="s">
        <v>11516</v>
      </c>
      <c r="D362" s="209" t="s">
        <v>6115</v>
      </c>
      <c r="E362" s="209" t="s">
        <v>11517</v>
      </c>
      <c r="F362" s="254">
        <v>7893694549</v>
      </c>
      <c r="G362" s="166"/>
      <c r="H362" s="254">
        <v>7893694549</v>
      </c>
    </row>
    <row r="363" spans="1:8">
      <c r="A363" s="254">
        <v>362</v>
      </c>
      <c r="B363" s="209" t="s">
        <v>11518</v>
      </c>
      <c r="C363" s="209" t="s">
        <v>11519</v>
      </c>
      <c r="D363" s="209" t="s">
        <v>6115</v>
      </c>
      <c r="E363" s="209" t="s">
        <v>11520</v>
      </c>
      <c r="F363" s="254">
        <v>9553308315</v>
      </c>
      <c r="G363" s="166"/>
      <c r="H363" s="254">
        <v>9492683779</v>
      </c>
    </row>
    <row r="364" spans="1:8">
      <c r="A364" s="254">
        <v>363</v>
      </c>
      <c r="B364" s="209" t="s">
        <v>11521</v>
      </c>
      <c r="C364" s="209" t="s">
        <v>11522</v>
      </c>
      <c r="D364" s="209" t="s">
        <v>6115</v>
      </c>
      <c r="E364" s="209" t="s">
        <v>11523</v>
      </c>
      <c r="F364" s="254">
        <v>7799243508</v>
      </c>
      <c r="G364" s="166"/>
      <c r="H364" s="254">
        <v>7075834512</v>
      </c>
    </row>
    <row r="365" spans="1:8">
      <c r="A365" s="254">
        <v>364</v>
      </c>
      <c r="B365" s="209" t="s">
        <v>11524</v>
      </c>
      <c r="C365" s="209" t="s">
        <v>11525</v>
      </c>
      <c r="D365" s="209" t="s">
        <v>6115</v>
      </c>
      <c r="E365" s="209" t="s">
        <v>11526</v>
      </c>
      <c r="F365" s="254">
        <v>9391149963</v>
      </c>
      <c r="G365" s="166"/>
      <c r="H365" s="254">
        <v>9912116930</v>
      </c>
    </row>
    <row r="366" spans="1:8">
      <c r="A366" s="254">
        <v>365</v>
      </c>
      <c r="B366" s="209" t="s">
        <v>11527</v>
      </c>
      <c r="C366" s="209" t="s">
        <v>11528</v>
      </c>
      <c r="D366" s="209" t="s">
        <v>6115</v>
      </c>
      <c r="E366" s="209" t="s">
        <v>11529</v>
      </c>
      <c r="F366" s="254">
        <v>6304749180</v>
      </c>
      <c r="G366" s="166"/>
      <c r="H366" s="254">
        <v>9948573553</v>
      </c>
    </row>
    <row r="367" spans="1:8">
      <c r="A367" s="254">
        <v>366</v>
      </c>
      <c r="B367" s="209" t="s">
        <v>11530</v>
      </c>
      <c r="C367" s="209" t="s">
        <v>11531</v>
      </c>
      <c r="D367" s="209" t="s">
        <v>6115</v>
      </c>
      <c r="E367" s="209" t="s">
        <v>11532</v>
      </c>
      <c r="F367" s="254">
        <v>9705135502</v>
      </c>
      <c r="G367" s="166"/>
      <c r="H367" s="254">
        <v>8125436992</v>
      </c>
    </row>
    <row r="368" spans="1:8">
      <c r="A368" s="254">
        <v>367</v>
      </c>
      <c r="B368" s="209" t="s">
        <v>11533</v>
      </c>
      <c r="C368" s="209" t="s">
        <v>11534</v>
      </c>
      <c r="D368" s="209" t="s">
        <v>6115</v>
      </c>
      <c r="E368" s="209" t="s">
        <v>11535</v>
      </c>
      <c r="F368" s="254">
        <v>9666692347</v>
      </c>
      <c r="G368" s="166"/>
      <c r="H368" s="209" t="s">
        <v>10478</v>
      </c>
    </row>
    <row r="369" spans="1:8">
      <c r="A369" s="254">
        <v>368</v>
      </c>
      <c r="B369" s="209" t="s">
        <v>11536</v>
      </c>
      <c r="C369" s="209" t="s">
        <v>11537</v>
      </c>
      <c r="D369" s="209" t="s">
        <v>6115</v>
      </c>
      <c r="E369" s="209" t="s">
        <v>11538</v>
      </c>
      <c r="F369" s="254">
        <v>7702005685</v>
      </c>
      <c r="G369" s="166"/>
      <c r="H369" s="254">
        <v>9966332188</v>
      </c>
    </row>
    <row r="370" spans="1:8">
      <c r="A370" s="254">
        <v>369</v>
      </c>
      <c r="B370" s="209" t="s">
        <v>11539</v>
      </c>
      <c r="C370" s="209" t="s">
        <v>11540</v>
      </c>
      <c r="D370" s="209" t="s">
        <v>6115</v>
      </c>
      <c r="E370" s="209" t="s">
        <v>11541</v>
      </c>
      <c r="F370" s="254">
        <v>8340946489</v>
      </c>
      <c r="G370" s="166"/>
      <c r="H370" s="254">
        <v>7095641779</v>
      </c>
    </row>
    <row r="371" spans="1:8">
      <c r="A371" s="254">
        <v>370</v>
      </c>
      <c r="B371" s="209" t="s">
        <v>11542</v>
      </c>
      <c r="C371" s="209" t="s">
        <v>11543</v>
      </c>
      <c r="D371" s="209" t="s">
        <v>6115</v>
      </c>
      <c r="E371" s="209" t="s">
        <v>11544</v>
      </c>
      <c r="F371" s="254">
        <v>6303785489</v>
      </c>
      <c r="G371" s="254">
        <v>8978631590</v>
      </c>
      <c r="H371" s="254">
        <v>9963828002</v>
      </c>
    </row>
    <row r="372" spans="1:8">
      <c r="A372" s="254">
        <v>371</v>
      </c>
      <c r="B372" s="209" t="s">
        <v>11545</v>
      </c>
      <c r="C372" s="209" t="s">
        <v>11546</v>
      </c>
      <c r="D372" s="209" t="s">
        <v>5810</v>
      </c>
      <c r="E372" s="209" t="s">
        <v>11547</v>
      </c>
      <c r="F372" s="254">
        <v>6305699071</v>
      </c>
      <c r="G372" s="166"/>
      <c r="H372" s="254">
        <v>9397606684</v>
      </c>
    </row>
    <row r="373" spans="1:8">
      <c r="A373" s="254">
        <v>372</v>
      </c>
      <c r="B373" s="209" t="s">
        <v>11548</v>
      </c>
      <c r="C373" s="209" t="s">
        <v>11549</v>
      </c>
      <c r="D373" s="209" t="s">
        <v>5810</v>
      </c>
      <c r="E373" s="209" t="s">
        <v>11550</v>
      </c>
      <c r="F373" s="254">
        <v>6302368995</v>
      </c>
      <c r="G373" s="166"/>
      <c r="H373" s="254">
        <v>9440103577</v>
      </c>
    </row>
    <row r="374" spans="1:8">
      <c r="A374" s="254">
        <v>373</v>
      </c>
      <c r="B374" s="209" t="s">
        <v>11551</v>
      </c>
      <c r="C374" s="209" t="s">
        <v>11552</v>
      </c>
      <c r="D374" s="209" t="s">
        <v>5810</v>
      </c>
      <c r="E374" s="209" t="s">
        <v>11553</v>
      </c>
      <c r="F374" s="254">
        <v>9032111345</v>
      </c>
      <c r="G374" s="166"/>
      <c r="H374" s="254">
        <v>9440071984</v>
      </c>
    </row>
    <row r="375" spans="1:8">
      <c r="A375" s="254">
        <v>374</v>
      </c>
      <c r="B375" s="209" t="s">
        <v>11554</v>
      </c>
      <c r="C375" s="209" t="s">
        <v>11555</v>
      </c>
      <c r="D375" s="209" t="s">
        <v>5810</v>
      </c>
      <c r="E375" s="209" t="s">
        <v>11556</v>
      </c>
      <c r="F375" s="254">
        <v>6281643640</v>
      </c>
      <c r="G375" s="166"/>
      <c r="H375" s="254">
        <v>6309296281</v>
      </c>
    </row>
    <row r="376" spans="1:8">
      <c r="A376" s="254">
        <v>375</v>
      </c>
      <c r="B376" s="209" t="s">
        <v>11557</v>
      </c>
      <c r="C376" s="209" t="s">
        <v>11558</v>
      </c>
      <c r="D376" s="209" t="s">
        <v>5810</v>
      </c>
      <c r="E376" s="209" t="s">
        <v>11559</v>
      </c>
      <c r="F376" s="254">
        <v>9553490449</v>
      </c>
      <c r="G376" s="166"/>
      <c r="H376" s="254">
        <v>8985244155</v>
      </c>
    </row>
    <row r="377" spans="1:8">
      <c r="A377" s="254">
        <v>376</v>
      </c>
      <c r="B377" s="209" t="s">
        <v>11560</v>
      </c>
      <c r="C377" s="209" t="s">
        <v>11561</v>
      </c>
      <c r="D377" s="209" t="s">
        <v>5601</v>
      </c>
      <c r="E377" s="209" t="s">
        <v>11562</v>
      </c>
      <c r="F377" s="254">
        <v>8008406268</v>
      </c>
      <c r="G377" s="166"/>
      <c r="H377" s="254">
        <v>9550204052</v>
      </c>
    </row>
    <row r="378" spans="1:8">
      <c r="A378" s="254">
        <v>377</v>
      </c>
      <c r="B378" s="209" t="s">
        <v>11563</v>
      </c>
      <c r="C378" s="209" t="s">
        <v>11564</v>
      </c>
      <c r="D378" s="209" t="s">
        <v>5810</v>
      </c>
      <c r="E378" s="209" t="s">
        <v>11565</v>
      </c>
      <c r="F378" s="254">
        <v>8886222218</v>
      </c>
      <c r="G378" s="166"/>
      <c r="H378" s="254">
        <v>8886222216</v>
      </c>
    </row>
    <row r="379" spans="1:8">
      <c r="A379" s="254">
        <v>378</v>
      </c>
      <c r="B379" s="209" t="s">
        <v>11566</v>
      </c>
      <c r="C379" s="209" t="s">
        <v>11567</v>
      </c>
      <c r="D379" s="209" t="s">
        <v>5810</v>
      </c>
      <c r="E379" s="209" t="s">
        <v>11568</v>
      </c>
      <c r="F379" s="254">
        <v>7842316023</v>
      </c>
      <c r="G379" s="254">
        <v>7207227282</v>
      </c>
      <c r="H379" s="254">
        <v>7097264889</v>
      </c>
    </row>
    <row r="380" spans="1:8">
      <c r="A380" s="254">
        <v>379</v>
      </c>
      <c r="B380" s="209" t="s">
        <v>11569</v>
      </c>
      <c r="C380" s="209" t="s">
        <v>11570</v>
      </c>
      <c r="D380" s="209" t="s">
        <v>5810</v>
      </c>
      <c r="E380" s="209" t="s">
        <v>11571</v>
      </c>
      <c r="F380" s="254">
        <v>6304213596</v>
      </c>
      <c r="G380" s="166"/>
      <c r="H380" s="254">
        <v>6300573620</v>
      </c>
    </row>
    <row r="381" spans="1:8">
      <c r="A381" s="254">
        <v>380</v>
      </c>
      <c r="B381" s="209" t="s">
        <v>11572</v>
      </c>
      <c r="C381" s="209" t="s">
        <v>11573</v>
      </c>
      <c r="D381" s="209" t="s">
        <v>5810</v>
      </c>
      <c r="E381" s="209" t="s">
        <v>11574</v>
      </c>
      <c r="F381" s="254">
        <v>7981614265</v>
      </c>
      <c r="G381" s="254">
        <v>9492984404</v>
      </c>
      <c r="H381" s="254">
        <v>8886869452</v>
      </c>
    </row>
    <row r="382" spans="1:8">
      <c r="A382" s="254">
        <v>381</v>
      </c>
      <c r="B382" s="209" t="s">
        <v>11575</v>
      </c>
      <c r="C382" s="209" t="s">
        <v>11576</v>
      </c>
      <c r="D382" s="209" t="s">
        <v>6115</v>
      </c>
      <c r="E382" s="209" t="s">
        <v>11577</v>
      </c>
      <c r="F382" s="254">
        <v>6303265647</v>
      </c>
      <c r="G382" s="166"/>
      <c r="H382" s="254">
        <v>8125578044</v>
      </c>
    </row>
    <row r="383" spans="1:8">
      <c r="A383" s="254">
        <v>382</v>
      </c>
      <c r="B383" s="209" t="s">
        <v>11578</v>
      </c>
      <c r="C383" s="209" t="s">
        <v>11579</v>
      </c>
      <c r="D383" s="209" t="s">
        <v>5810</v>
      </c>
      <c r="E383" s="209" t="s">
        <v>11580</v>
      </c>
      <c r="F383" s="254">
        <v>6303604699</v>
      </c>
      <c r="G383" s="166"/>
      <c r="H383" s="254">
        <v>7981163969</v>
      </c>
    </row>
    <row r="384" spans="1:8">
      <c r="A384" s="254">
        <v>383</v>
      </c>
      <c r="B384" s="209" t="s">
        <v>11581</v>
      </c>
      <c r="C384" s="209" t="s">
        <v>11582</v>
      </c>
      <c r="D384" s="209" t="s">
        <v>5810</v>
      </c>
      <c r="E384" s="209" t="s">
        <v>11583</v>
      </c>
      <c r="F384" s="254">
        <v>8309208138</v>
      </c>
      <c r="G384" s="166"/>
      <c r="H384" s="254">
        <v>9440729564</v>
      </c>
    </row>
    <row r="385" spans="1:8">
      <c r="A385" s="254">
        <v>384</v>
      </c>
      <c r="B385" s="209" t="s">
        <v>11584</v>
      </c>
      <c r="C385" s="209" t="s">
        <v>11585</v>
      </c>
      <c r="D385" s="209" t="s">
        <v>5810</v>
      </c>
      <c r="E385" s="209" t="s">
        <v>11586</v>
      </c>
      <c r="F385" s="254">
        <v>9121787066</v>
      </c>
      <c r="G385" s="166"/>
      <c r="H385" s="254">
        <v>9848739686</v>
      </c>
    </row>
    <row r="386" spans="1:8">
      <c r="A386" s="254">
        <v>385</v>
      </c>
      <c r="B386" s="209" t="s">
        <v>11587</v>
      </c>
      <c r="C386" s="209" t="s">
        <v>11588</v>
      </c>
      <c r="D386" s="209" t="s">
        <v>6060</v>
      </c>
      <c r="E386" s="209" t="s">
        <v>11589</v>
      </c>
      <c r="F386" s="254">
        <v>9866695491</v>
      </c>
      <c r="G386" s="166"/>
      <c r="H386" s="254">
        <v>9866812665</v>
      </c>
    </row>
    <row r="387" spans="1:8">
      <c r="A387" s="254">
        <v>386</v>
      </c>
      <c r="B387" s="209" t="s">
        <v>11590</v>
      </c>
      <c r="C387" s="209" t="s">
        <v>11591</v>
      </c>
      <c r="D387" s="209" t="s">
        <v>5810</v>
      </c>
      <c r="E387" s="209" t="s">
        <v>11592</v>
      </c>
      <c r="F387" s="254">
        <v>6302526660</v>
      </c>
      <c r="G387" s="254">
        <v>9848112894</v>
      </c>
      <c r="H387" s="254">
        <v>8790494252</v>
      </c>
    </row>
    <row r="388" spans="1:8">
      <c r="A388" s="254">
        <v>387</v>
      </c>
      <c r="B388" s="209" t="s">
        <v>11593</v>
      </c>
      <c r="C388" s="209" t="s">
        <v>11594</v>
      </c>
      <c r="D388" s="209" t="s">
        <v>5810</v>
      </c>
      <c r="E388" s="209" t="s">
        <v>11595</v>
      </c>
      <c r="F388" s="254">
        <v>8555938704</v>
      </c>
      <c r="G388" s="166"/>
      <c r="H388" s="254">
        <v>7780279434</v>
      </c>
    </row>
    <row r="389" spans="1:8">
      <c r="A389" s="254">
        <v>388</v>
      </c>
      <c r="B389" s="209" t="s">
        <v>11596</v>
      </c>
      <c r="C389" s="209" t="s">
        <v>11597</v>
      </c>
      <c r="D389" s="209" t="s">
        <v>5810</v>
      </c>
      <c r="E389" s="209" t="s">
        <v>11598</v>
      </c>
      <c r="F389" s="254">
        <v>8333973892</v>
      </c>
      <c r="G389" s="254">
        <v>6304416149</v>
      </c>
      <c r="H389" s="254">
        <v>9490187615</v>
      </c>
    </row>
    <row r="390" spans="1:8">
      <c r="A390" s="254">
        <v>389</v>
      </c>
      <c r="B390" s="209" t="s">
        <v>11599</v>
      </c>
      <c r="C390" s="209" t="s">
        <v>11600</v>
      </c>
      <c r="D390" s="209" t="s">
        <v>5810</v>
      </c>
      <c r="E390" s="209" t="s">
        <v>11601</v>
      </c>
      <c r="F390" s="254">
        <v>9133229619</v>
      </c>
      <c r="G390" s="254">
        <v>6305238116</v>
      </c>
      <c r="H390" s="254">
        <v>9491332289</v>
      </c>
    </row>
    <row r="391" spans="1:8">
      <c r="A391" s="254">
        <v>390</v>
      </c>
      <c r="B391" s="209" t="s">
        <v>11602</v>
      </c>
      <c r="C391" s="209" t="s">
        <v>11603</v>
      </c>
      <c r="D391" s="209" t="s">
        <v>5373</v>
      </c>
      <c r="E391" s="209" t="s">
        <v>11604</v>
      </c>
      <c r="F391" s="254">
        <v>8309500152</v>
      </c>
      <c r="G391" s="166"/>
      <c r="H391" s="254">
        <v>9441504964</v>
      </c>
    </row>
    <row r="392" spans="1:8">
      <c r="A392" s="254">
        <v>391</v>
      </c>
      <c r="B392" s="209" t="s">
        <v>11605</v>
      </c>
      <c r="C392" s="209" t="s">
        <v>11606</v>
      </c>
      <c r="D392" s="209" t="s">
        <v>5810</v>
      </c>
      <c r="E392" s="209" t="s">
        <v>11607</v>
      </c>
      <c r="F392" s="254">
        <v>6302037925</v>
      </c>
      <c r="G392" s="166"/>
      <c r="H392" s="254">
        <v>7780181328</v>
      </c>
    </row>
    <row r="393" spans="1:8">
      <c r="A393" s="254">
        <v>392</v>
      </c>
      <c r="B393" s="209" t="s">
        <v>11608</v>
      </c>
      <c r="C393" s="209" t="s">
        <v>11609</v>
      </c>
      <c r="D393" s="209" t="s">
        <v>5810</v>
      </c>
      <c r="E393" s="209" t="s">
        <v>11610</v>
      </c>
      <c r="F393" s="254">
        <v>9121193873</v>
      </c>
      <c r="G393" s="254">
        <v>7674814833</v>
      </c>
      <c r="H393" s="254">
        <v>9912423983</v>
      </c>
    </row>
    <row r="394" spans="1:8">
      <c r="A394" s="254">
        <v>393</v>
      </c>
      <c r="B394" s="209" t="s">
        <v>11611</v>
      </c>
      <c r="C394" s="209" t="s">
        <v>11612</v>
      </c>
      <c r="D394" s="209" t="s">
        <v>5601</v>
      </c>
      <c r="E394" s="209" t="s">
        <v>11613</v>
      </c>
      <c r="F394" s="254">
        <v>7893651518</v>
      </c>
      <c r="G394" s="166"/>
      <c r="H394" s="254">
        <v>9494051916</v>
      </c>
    </row>
    <row r="395" spans="1:8">
      <c r="A395" s="254">
        <v>394</v>
      </c>
      <c r="B395" s="209" t="s">
        <v>11614</v>
      </c>
      <c r="C395" s="209" t="s">
        <v>11615</v>
      </c>
      <c r="D395" s="209" t="s">
        <v>5601</v>
      </c>
      <c r="E395" s="209" t="s">
        <v>11616</v>
      </c>
      <c r="F395" s="254">
        <v>6305986104</v>
      </c>
      <c r="G395" s="254">
        <v>7416992726</v>
      </c>
      <c r="H395" s="254">
        <v>7893115583</v>
      </c>
    </row>
    <row r="396" spans="1:8">
      <c r="A396" s="254">
        <v>395</v>
      </c>
      <c r="B396" s="209" t="s">
        <v>11617</v>
      </c>
      <c r="C396" s="209" t="s">
        <v>11618</v>
      </c>
      <c r="D396" s="209" t="s">
        <v>5601</v>
      </c>
      <c r="E396" s="209" t="s">
        <v>11619</v>
      </c>
      <c r="F396" s="254">
        <v>8555837591</v>
      </c>
      <c r="G396" s="166"/>
      <c r="H396" s="254">
        <v>9951039763</v>
      </c>
    </row>
    <row r="397" spans="1:8">
      <c r="A397" s="254">
        <v>396</v>
      </c>
      <c r="B397" s="209" t="s">
        <v>11620</v>
      </c>
      <c r="C397" s="209" t="s">
        <v>11621</v>
      </c>
      <c r="D397" s="209" t="s">
        <v>5601</v>
      </c>
      <c r="E397" s="209" t="s">
        <v>11622</v>
      </c>
      <c r="F397" s="254">
        <v>9866819798</v>
      </c>
      <c r="G397" s="254">
        <v>7674892453</v>
      </c>
      <c r="H397" s="254">
        <v>9849649574</v>
      </c>
    </row>
    <row r="398" spans="1:8">
      <c r="A398" s="254">
        <v>397</v>
      </c>
      <c r="B398" s="209" t="s">
        <v>11623</v>
      </c>
      <c r="C398" s="209" t="s">
        <v>11624</v>
      </c>
      <c r="D398" s="209" t="s">
        <v>5601</v>
      </c>
      <c r="E398" s="209" t="s">
        <v>11625</v>
      </c>
      <c r="F398" s="254">
        <v>7382262121</v>
      </c>
      <c r="G398" s="254">
        <v>8309779604</v>
      </c>
      <c r="H398" s="254">
        <v>6309779604</v>
      </c>
    </row>
    <row r="399" spans="1:8">
      <c r="A399" s="254">
        <v>398</v>
      </c>
      <c r="B399" s="209" t="s">
        <v>11626</v>
      </c>
      <c r="C399" s="209" t="s">
        <v>11627</v>
      </c>
      <c r="D399" s="209" t="s">
        <v>5601</v>
      </c>
      <c r="E399" s="209" t="s">
        <v>11628</v>
      </c>
      <c r="F399" s="254">
        <v>6300321997</v>
      </c>
      <c r="G399" s="254">
        <v>7095727859</v>
      </c>
      <c r="H399" s="254">
        <v>9505857859</v>
      </c>
    </row>
    <row r="400" spans="1:8">
      <c r="A400" s="254">
        <v>399</v>
      </c>
      <c r="B400" s="209" t="s">
        <v>11629</v>
      </c>
      <c r="C400" s="209" t="s">
        <v>11630</v>
      </c>
      <c r="D400" s="209" t="s">
        <v>8346</v>
      </c>
      <c r="E400" s="209" t="s">
        <v>11631</v>
      </c>
      <c r="F400" s="254">
        <v>7675825215</v>
      </c>
      <c r="G400" s="166"/>
      <c r="H400" s="254">
        <v>9491966688</v>
      </c>
    </row>
    <row r="401" spans="1:8">
      <c r="A401" s="254">
        <v>400</v>
      </c>
      <c r="B401" s="209" t="s">
        <v>11632</v>
      </c>
      <c r="C401" s="209" t="s">
        <v>11633</v>
      </c>
      <c r="D401" s="209" t="s">
        <v>8346</v>
      </c>
      <c r="E401" s="209" t="s">
        <v>11634</v>
      </c>
      <c r="F401" s="254">
        <v>9381011512</v>
      </c>
      <c r="G401" s="254">
        <v>7075923400</v>
      </c>
      <c r="H401" s="254">
        <v>9989259697</v>
      </c>
    </row>
    <row r="402" spans="1:8">
      <c r="A402" s="254">
        <v>401</v>
      </c>
      <c r="B402" s="209" t="s">
        <v>11635</v>
      </c>
      <c r="C402" s="209" t="s">
        <v>11636</v>
      </c>
      <c r="D402" s="209" t="s">
        <v>5601</v>
      </c>
      <c r="E402" s="209" t="s">
        <v>11637</v>
      </c>
      <c r="F402" s="254">
        <v>9441917499</v>
      </c>
      <c r="G402" s="166"/>
      <c r="H402" s="254">
        <v>9490158899</v>
      </c>
    </row>
    <row r="403" spans="1:8">
      <c r="A403" s="254">
        <v>402</v>
      </c>
      <c r="B403" s="209" t="s">
        <v>11638</v>
      </c>
      <c r="C403" s="209" t="s">
        <v>11639</v>
      </c>
      <c r="D403" s="209" t="s">
        <v>8346</v>
      </c>
      <c r="E403" s="209" t="s">
        <v>11640</v>
      </c>
      <c r="F403" s="254">
        <v>9441351546</v>
      </c>
      <c r="G403" s="166"/>
      <c r="H403" s="254">
        <v>7382219199</v>
      </c>
    </row>
    <row r="404" spans="1:8">
      <c r="A404" s="254">
        <v>403</v>
      </c>
      <c r="B404" s="209" t="s">
        <v>11641</v>
      </c>
      <c r="C404" s="209" t="s">
        <v>11642</v>
      </c>
      <c r="D404" s="209" t="s">
        <v>5601</v>
      </c>
      <c r="E404" s="209" t="s">
        <v>11643</v>
      </c>
      <c r="F404" s="254">
        <v>6301579688</v>
      </c>
      <c r="G404" s="166"/>
      <c r="H404" s="254">
        <v>9502435162</v>
      </c>
    </row>
    <row r="405" spans="1:8">
      <c r="A405" s="254">
        <v>404</v>
      </c>
      <c r="B405" s="209" t="s">
        <v>11644</v>
      </c>
      <c r="C405" s="209" t="s">
        <v>11645</v>
      </c>
      <c r="D405" s="209" t="s">
        <v>5601</v>
      </c>
      <c r="E405" s="209" t="s">
        <v>11646</v>
      </c>
      <c r="F405" s="254">
        <v>9502564873</v>
      </c>
      <c r="G405" s="166"/>
      <c r="H405" s="254">
        <v>8096350416</v>
      </c>
    </row>
    <row r="406" spans="1:8">
      <c r="A406" s="254">
        <v>405</v>
      </c>
      <c r="B406" s="209" t="s">
        <v>11647</v>
      </c>
      <c r="C406" s="209" t="s">
        <v>11648</v>
      </c>
      <c r="D406" s="209" t="s">
        <v>5601</v>
      </c>
      <c r="E406" s="209" t="s">
        <v>11649</v>
      </c>
      <c r="F406" s="254">
        <v>8790065752</v>
      </c>
      <c r="G406" s="166"/>
      <c r="H406" s="254">
        <v>9494676575</v>
      </c>
    </row>
    <row r="407" spans="1:8">
      <c r="A407" s="254">
        <v>406</v>
      </c>
      <c r="B407" s="209" t="s">
        <v>11650</v>
      </c>
      <c r="C407" s="209" t="s">
        <v>11651</v>
      </c>
      <c r="D407" s="209" t="s">
        <v>5601</v>
      </c>
      <c r="E407" s="209" t="s">
        <v>11652</v>
      </c>
      <c r="F407" s="254">
        <v>9381478544</v>
      </c>
      <c r="G407" s="166"/>
      <c r="H407" s="254">
        <v>9148645100</v>
      </c>
    </row>
    <row r="408" spans="1:8">
      <c r="A408" s="254">
        <v>407</v>
      </c>
      <c r="B408" s="209" t="s">
        <v>11653</v>
      </c>
      <c r="C408" s="209" t="s">
        <v>11654</v>
      </c>
      <c r="D408" s="209" t="s">
        <v>5601</v>
      </c>
      <c r="E408" s="209" t="s">
        <v>11655</v>
      </c>
      <c r="F408" s="254">
        <v>7702644351</v>
      </c>
      <c r="G408" s="166"/>
      <c r="H408" s="254">
        <v>9502543561</v>
      </c>
    </row>
    <row r="409" spans="1:8">
      <c r="A409" s="254">
        <v>408</v>
      </c>
      <c r="B409" s="209" t="s">
        <v>11656</v>
      </c>
      <c r="C409" s="209" t="s">
        <v>11657</v>
      </c>
      <c r="D409" s="209" t="s">
        <v>5601</v>
      </c>
      <c r="E409" s="209" t="s">
        <v>11658</v>
      </c>
      <c r="F409" s="254">
        <v>9014681440</v>
      </c>
      <c r="G409" s="166"/>
      <c r="H409" s="254">
        <v>9440226684</v>
      </c>
    </row>
    <row r="410" spans="1:8">
      <c r="A410" s="254">
        <v>409</v>
      </c>
      <c r="B410" s="209" t="s">
        <v>11656</v>
      </c>
      <c r="C410" s="209" t="s">
        <v>11659</v>
      </c>
      <c r="D410" s="209" t="s">
        <v>5601</v>
      </c>
      <c r="E410" s="209" t="s">
        <v>11658</v>
      </c>
      <c r="F410" s="254">
        <v>9014681440</v>
      </c>
      <c r="G410" s="166"/>
      <c r="H410" s="254">
        <v>9440226684</v>
      </c>
    </row>
    <row r="411" spans="1:8">
      <c r="A411" s="254">
        <v>410</v>
      </c>
      <c r="B411" s="209" t="s">
        <v>11660</v>
      </c>
      <c r="C411" s="209" t="s">
        <v>11661</v>
      </c>
      <c r="D411" s="209" t="s">
        <v>5601</v>
      </c>
      <c r="E411" s="209" t="s">
        <v>11662</v>
      </c>
      <c r="F411" s="254">
        <v>9948962413</v>
      </c>
      <c r="G411" s="166"/>
      <c r="H411" s="209" t="s">
        <v>4479</v>
      </c>
    </row>
    <row r="412" spans="1:8">
      <c r="A412" s="254">
        <v>411</v>
      </c>
      <c r="B412" s="209" t="s">
        <v>11663</v>
      </c>
      <c r="C412" s="209" t="s">
        <v>11664</v>
      </c>
      <c r="D412" s="209" t="s">
        <v>5810</v>
      </c>
      <c r="E412" s="209" t="s">
        <v>11665</v>
      </c>
      <c r="F412" s="254">
        <v>9573091167</v>
      </c>
      <c r="G412" s="254">
        <v>7386409938</v>
      </c>
      <c r="H412" s="209" t="s">
        <v>10444</v>
      </c>
    </row>
    <row r="413" spans="1:8">
      <c r="A413" s="254">
        <v>412</v>
      </c>
      <c r="B413" s="209" t="s">
        <v>11666</v>
      </c>
      <c r="C413" s="209" t="s">
        <v>11667</v>
      </c>
      <c r="D413" s="209" t="s">
        <v>5601</v>
      </c>
      <c r="E413" s="209" t="s">
        <v>11668</v>
      </c>
      <c r="F413" s="254">
        <v>6301723354</v>
      </c>
      <c r="G413" s="209" t="s">
        <v>4479</v>
      </c>
      <c r="H413" s="254">
        <v>9966639961</v>
      </c>
    </row>
    <row r="414" spans="1:8">
      <c r="A414" s="254">
        <v>413</v>
      </c>
      <c r="B414" s="209" t="s">
        <v>11669</v>
      </c>
      <c r="C414" s="209" t="s">
        <v>11670</v>
      </c>
      <c r="D414" s="209" t="s">
        <v>5601</v>
      </c>
      <c r="E414" s="209" t="s">
        <v>11671</v>
      </c>
      <c r="F414" s="254">
        <v>9390255233</v>
      </c>
      <c r="G414" s="166"/>
      <c r="H414" s="254">
        <v>9885340560</v>
      </c>
    </row>
    <row r="415" spans="1:8">
      <c r="A415" s="254">
        <v>414</v>
      </c>
      <c r="B415" s="209" t="s">
        <v>11672</v>
      </c>
      <c r="C415" s="209" t="s">
        <v>11673</v>
      </c>
      <c r="D415" s="209" t="s">
        <v>5810</v>
      </c>
      <c r="E415" s="209" t="s">
        <v>11674</v>
      </c>
      <c r="F415" s="309" t="s">
        <v>13939</v>
      </c>
      <c r="G415" s="300"/>
      <c r="H415" s="209" t="s">
        <v>13939</v>
      </c>
    </row>
    <row r="416" spans="1:8">
      <c r="A416" s="254">
        <v>415</v>
      </c>
      <c r="B416" s="209" t="s">
        <v>11675</v>
      </c>
      <c r="C416" s="209" t="s">
        <v>11676</v>
      </c>
      <c r="D416" s="209" t="s">
        <v>6060</v>
      </c>
      <c r="E416" s="209" t="s">
        <v>11677</v>
      </c>
      <c r="F416" s="254">
        <v>9703226495</v>
      </c>
      <c r="G416" s="254">
        <v>9908956495</v>
      </c>
      <c r="H416" s="254">
        <v>8466041161</v>
      </c>
    </row>
    <row r="417" spans="1:8">
      <c r="A417" s="254">
        <v>416</v>
      </c>
      <c r="B417" s="209" t="s">
        <v>11678</v>
      </c>
      <c r="C417" s="209" t="s">
        <v>11679</v>
      </c>
      <c r="D417" s="209" t="s">
        <v>5373</v>
      </c>
      <c r="E417" s="209" t="s">
        <v>11680</v>
      </c>
      <c r="F417" s="254">
        <v>7993695109</v>
      </c>
      <c r="G417" s="166"/>
      <c r="H417" s="254">
        <v>9948495117</v>
      </c>
    </row>
    <row r="418" spans="1:8">
      <c r="A418" s="254">
        <v>417</v>
      </c>
      <c r="B418" s="209" t="s">
        <v>11681</v>
      </c>
      <c r="C418" s="209" t="s">
        <v>11682</v>
      </c>
      <c r="D418" s="209" t="s">
        <v>5373</v>
      </c>
      <c r="E418" s="209" t="s">
        <v>11683</v>
      </c>
      <c r="F418" s="254">
        <v>7997288299</v>
      </c>
      <c r="G418" s="254">
        <v>6303341319</v>
      </c>
      <c r="H418" s="254">
        <v>8008750069</v>
      </c>
    </row>
    <row r="419" spans="1:8">
      <c r="A419" s="254">
        <v>418</v>
      </c>
      <c r="B419" s="209" t="s">
        <v>11684</v>
      </c>
      <c r="C419" s="209" t="s">
        <v>11685</v>
      </c>
      <c r="D419" s="209" t="s">
        <v>5373</v>
      </c>
      <c r="E419" s="209" t="s">
        <v>11686</v>
      </c>
      <c r="F419" s="254">
        <v>8309822080</v>
      </c>
      <c r="G419" s="166"/>
      <c r="H419" s="254">
        <v>7013891932</v>
      </c>
    </row>
    <row r="420" spans="1:8">
      <c r="A420" s="254">
        <v>419</v>
      </c>
      <c r="B420" s="209" t="s">
        <v>11687</v>
      </c>
      <c r="C420" s="209" t="s">
        <v>11688</v>
      </c>
      <c r="D420" s="209" t="s">
        <v>5810</v>
      </c>
      <c r="E420" s="209" t="s">
        <v>11689</v>
      </c>
      <c r="F420" s="254">
        <v>8897834836</v>
      </c>
      <c r="G420" s="166"/>
      <c r="H420" s="254">
        <v>9951163483</v>
      </c>
    </row>
    <row r="421" spans="1:8">
      <c r="A421" s="254">
        <v>420</v>
      </c>
      <c r="B421" s="209" t="s">
        <v>11690</v>
      </c>
      <c r="C421" s="209" t="s">
        <v>11691</v>
      </c>
      <c r="D421" s="209" t="s">
        <v>5373</v>
      </c>
      <c r="E421" s="209" t="s">
        <v>11692</v>
      </c>
      <c r="F421" s="254">
        <v>9618656810</v>
      </c>
      <c r="G421" s="254">
        <v>8008177139</v>
      </c>
      <c r="H421" s="254">
        <v>9177995574</v>
      </c>
    </row>
    <row r="422" spans="1:8">
      <c r="A422" s="254">
        <v>421</v>
      </c>
      <c r="B422" s="209" t="s">
        <v>11693</v>
      </c>
      <c r="C422" s="209" t="s">
        <v>11694</v>
      </c>
      <c r="D422" s="209" t="s">
        <v>5601</v>
      </c>
      <c r="E422" s="209" t="s">
        <v>11695</v>
      </c>
      <c r="F422" s="254">
        <v>9573977629</v>
      </c>
      <c r="G422" s="254">
        <v>9515328151</v>
      </c>
      <c r="H422" s="254">
        <v>9059640151</v>
      </c>
    </row>
    <row r="423" spans="1:8">
      <c r="A423" s="254">
        <v>422</v>
      </c>
      <c r="B423" s="209" t="s">
        <v>11696</v>
      </c>
      <c r="C423" s="209" t="s">
        <v>11697</v>
      </c>
      <c r="D423" s="209" t="s">
        <v>5373</v>
      </c>
      <c r="E423" s="209" t="s">
        <v>11698</v>
      </c>
      <c r="F423" s="254">
        <v>6303058994</v>
      </c>
      <c r="G423" s="166"/>
      <c r="H423" s="254">
        <v>9849759369</v>
      </c>
    </row>
    <row r="424" spans="1:8">
      <c r="A424" s="254">
        <v>423</v>
      </c>
      <c r="B424" s="209" t="s">
        <v>11699</v>
      </c>
      <c r="C424" s="209" t="s">
        <v>11700</v>
      </c>
      <c r="D424" s="209" t="s">
        <v>5373</v>
      </c>
      <c r="E424" s="209" t="s">
        <v>11701</v>
      </c>
      <c r="F424" s="254">
        <v>9666006769</v>
      </c>
      <c r="G424" s="166"/>
      <c r="H424" s="254">
        <v>9951495888</v>
      </c>
    </row>
    <row r="425" spans="1:8">
      <c r="A425" s="254">
        <v>424</v>
      </c>
      <c r="B425" s="209" t="s">
        <v>11702</v>
      </c>
      <c r="C425" s="209" t="s">
        <v>11703</v>
      </c>
      <c r="D425" s="209" t="s">
        <v>5373</v>
      </c>
      <c r="E425" s="209" t="s">
        <v>11704</v>
      </c>
      <c r="F425" s="254">
        <v>8074480703</v>
      </c>
      <c r="G425" s="166"/>
      <c r="H425" s="254">
        <v>8179280363</v>
      </c>
    </row>
    <row r="426" spans="1:8">
      <c r="A426" s="254">
        <v>425</v>
      </c>
      <c r="B426" s="209" t="s">
        <v>11705</v>
      </c>
      <c r="C426" s="209" t="s">
        <v>11706</v>
      </c>
      <c r="D426" s="209" t="s">
        <v>5373</v>
      </c>
      <c r="E426" s="209" t="s">
        <v>11707</v>
      </c>
      <c r="F426" s="254">
        <v>8500818263</v>
      </c>
      <c r="G426" s="254">
        <v>7993862338</v>
      </c>
      <c r="H426" s="254">
        <v>7382156549</v>
      </c>
    </row>
    <row r="427" spans="1:8">
      <c r="A427" s="254">
        <v>426</v>
      </c>
      <c r="B427" s="209" t="s">
        <v>11708</v>
      </c>
      <c r="C427" s="209" t="s">
        <v>11709</v>
      </c>
      <c r="D427" s="209" t="s">
        <v>5373</v>
      </c>
      <c r="E427" s="209" t="s">
        <v>11710</v>
      </c>
      <c r="F427" s="254">
        <v>9381447293</v>
      </c>
      <c r="G427" s="254">
        <v>8106461327</v>
      </c>
      <c r="H427" s="254">
        <v>9949339441</v>
      </c>
    </row>
    <row r="428" spans="1:8">
      <c r="A428" s="254">
        <v>427</v>
      </c>
      <c r="B428" s="209" t="s">
        <v>11711</v>
      </c>
      <c r="C428" s="209" t="s">
        <v>11712</v>
      </c>
      <c r="D428" s="209" t="s">
        <v>5373</v>
      </c>
      <c r="E428" s="209" t="s">
        <v>11713</v>
      </c>
      <c r="F428" s="254">
        <v>8247581685</v>
      </c>
      <c r="G428" s="166"/>
      <c r="H428" s="254">
        <v>9550349130</v>
      </c>
    </row>
    <row r="429" spans="1:8">
      <c r="A429" s="254">
        <v>428</v>
      </c>
      <c r="B429" s="209" t="s">
        <v>11714</v>
      </c>
      <c r="C429" s="209" t="s">
        <v>11715</v>
      </c>
      <c r="D429" s="209" t="s">
        <v>6060</v>
      </c>
      <c r="E429" s="209" t="s">
        <v>11716</v>
      </c>
      <c r="F429" s="254">
        <v>6303309199</v>
      </c>
      <c r="G429" s="166"/>
      <c r="H429" s="254">
        <v>6303309199</v>
      </c>
    </row>
    <row r="430" spans="1:8">
      <c r="A430" s="254">
        <v>429</v>
      </c>
      <c r="B430" s="209" t="s">
        <v>11717</v>
      </c>
      <c r="C430" s="209" t="s">
        <v>11718</v>
      </c>
      <c r="D430" s="209" t="s">
        <v>5373</v>
      </c>
      <c r="E430" s="209" t="s">
        <v>11719</v>
      </c>
      <c r="F430" s="254">
        <v>7093302081</v>
      </c>
      <c r="G430" s="254">
        <v>6302884984</v>
      </c>
      <c r="H430" s="254">
        <v>7382540413</v>
      </c>
    </row>
    <row r="431" spans="1:8">
      <c r="A431" s="254">
        <v>430</v>
      </c>
      <c r="B431" s="209" t="s">
        <v>11720</v>
      </c>
      <c r="C431" s="209" t="s">
        <v>11721</v>
      </c>
      <c r="D431" s="209" t="s">
        <v>6060</v>
      </c>
      <c r="E431" s="209" t="s">
        <v>11722</v>
      </c>
      <c r="F431" s="254">
        <v>8328629370</v>
      </c>
      <c r="G431" s="166"/>
      <c r="H431" s="254">
        <v>8328629370</v>
      </c>
    </row>
    <row r="432" spans="1:8">
      <c r="A432" s="254">
        <v>431</v>
      </c>
      <c r="B432" s="209" t="s">
        <v>11723</v>
      </c>
      <c r="C432" s="209" t="s">
        <v>11724</v>
      </c>
      <c r="D432" s="209" t="s">
        <v>6060</v>
      </c>
      <c r="E432" s="209" t="s">
        <v>11725</v>
      </c>
      <c r="F432" s="254">
        <v>7702304891</v>
      </c>
      <c r="G432" s="166"/>
      <c r="H432" s="254">
        <v>9291532459</v>
      </c>
    </row>
    <row r="433" spans="1:8">
      <c r="A433" s="254">
        <v>432</v>
      </c>
      <c r="B433" s="209" t="s">
        <v>11726</v>
      </c>
      <c r="C433" s="209" t="s">
        <v>11727</v>
      </c>
      <c r="D433" s="209" t="s">
        <v>6060</v>
      </c>
      <c r="E433" s="209" t="s">
        <v>11728</v>
      </c>
      <c r="F433" s="254">
        <v>6300465619</v>
      </c>
      <c r="G433" s="254">
        <v>8897095619</v>
      </c>
      <c r="H433" s="254">
        <v>9494967608</v>
      </c>
    </row>
    <row r="434" spans="1:8">
      <c r="A434" s="254">
        <v>433</v>
      </c>
      <c r="B434" s="209" t="s">
        <v>11729</v>
      </c>
      <c r="C434" s="209" t="s">
        <v>11730</v>
      </c>
      <c r="D434" s="209" t="s">
        <v>6060</v>
      </c>
      <c r="E434" s="209" t="s">
        <v>11731</v>
      </c>
      <c r="F434" s="254">
        <v>6305501273</v>
      </c>
      <c r="G434" s="166"/>
      <c r="H434" s="254">
        <v>9441742520</v>
      </c>
    </row>
    <row r="435" spans="1:8">
      <c r="A435" s="254">
        <v>434</v>
      </c>
      <c r="B435" s="209" t="s">
        <v>11732</v>
      </c>
      <c r="C435" s="209" t="s">
        <v>11733</v>
      </c>
      <c r="D435" s="209" t="s">
        <v>6060</v>
      </c>
      <c r="E435" s="209" t="s">
        <v>11734</v>
      </c>
      <c r="F435" s="254">
        <v>7659817227</v>
      </c>
      <c r="G435" s="166"/>
      <c r="H435" s="254">
        <v>9908097338</v>
      </c>
    </row>
    <row r="436" spans="1:8">
      <c r="A436" s="254">
        <v>435</v>
      </c>
      <c r="B436" s="209" t="s">
        <v>11735</v>
      </c>
      <c r="C436" s="209" t="s">
        <v>11736</v>
      </c>
      <c r="D436" s="209" t="s">
        <v>6060</v>
      </c>
      <c r="E436" s="209" t="s">
        <v>11737</v>
      </c>
      <c r="F436" s="254">
        <v>9603690777</v>
      </c>
      <c r="G436" s="254">
        <v>9396856777</v>
      </c>
      <c r="H436" s="254">
        <v>9603237779</v>
      </c>
    </row>
    <row r="437" spans="1:8">
      <c r="A437" s="254">
        <v>436</v>
      </c>
      <c r="B437" s="209" t="s">
        <v>11738</v>
      </c>
      <c r="C437" s="209" t="s">
        <v>11739</v>
      </c>
      <c r="D437" s="209" t="s">
        <v>6060</v>
      </c>
      <c r="E437" s="209" t="s">
        <v>11740</v>
      </c>
      <c r="F437" s="254">
        <v>9381601413</v>
      </c>
      <c r="G437" s="166"/>
      <c r="H437" s="209" t="s">
        <v>11741</v>
      </c>
    </row>
    <row r="438" spans="1:8">
      <c r="A438" s="254">
        <v>437</v>
      </c>
      <c r="B438" s="209" t="s">
        <v>11742</v>
      </c>
      <c r="C438" s="209" t="s">
        <v>11743</v>
      </c>
      <c r="D438" s="209" t="s">
        <v>6060</v>
      </c>
      <c r="E438" s="209" t="s">
        <v>11744</v>
      </c>
      <c r="F438" s="254">
        <v>9502545992</v>
      </c>
      <c r="G438" s="254">
        <v>9885390800</v>
      </c>
      <c r="H438" s="254">
        <v>9849152711</v>
      </c>
    </row>
    <row r="439" spans="1:8">
      <c r="A439" s="254">
        <v>438</v>
      </c>
      <c r="B439" s="209" t="s">
        <v>11745</v>
      </c>
      <c r="C439" s="209" t="s">
        <v>11746</v>
      </c>
      <c r="D439" s="209" t="s">
        <v>6060</v>
      </c>
      <c r="E439" s="209" t="s">
        <v>11747</v>
      </c>
      <c r="F439" s="254">
        <v>7893422426</v>
      </c>
      <c r="G439" s="209" t="s">
        <v>5399</v>
      </c>
      <c r="H439" s="254">
        <v>8790988244</v>
      </c>
    </row>
    <row r="440" spans="1:8">
      <c r="A440" s="254">
        <v>439</v>
      </c>
      <c r="B440" s="209" t="s">
        <v>11748</v>
      </c>
      <c r="C440" s="209" t="s">
        <v>11749</v>
      </c>
      <c r="D440" s="209" t="s">
        <v>6060</v>
      </c>
      <c r="E440" s="209" t="s">
        <v>11750</v>
      </c>
      <c r="F440" s="254">
        <v>7569091902</v>
      </c>
      <c r="G440" s="254">
        <v>8096127926</v>
      </c>
      <c r="H440" s="254">
        <v>8886463321</v>
      </c>
    </row>
    <row r="441" spans="1:8">
      <c r="A441" s="254">
        <v>440</v>
      </c>
      <c r="B441" s="209" t="s">
        <v>11751</v>
      </c>
      <c r="C441" s="209" t="s">
        <v>11752</v>
      </c>
      <c r="D441" s="209" t="s">
        <v>6060</v>
      </c>
      <c r="E441" s="209" t="s">
        <v>11753</v>
      </c>
      <c r="F441" s="254">
        <v>7674903692</v>
      </c>
      <c r="G441" s="166"/>
      <c r="H441" s="254">
        <v>9347035915</v>
      </c>
    </row>
    <row r="442" spans="1:8">
      <c r="A442" s="254">
        <v>441</v>
      </c>
      <c r="B442" s="209" t="s">
        <v>11754</v>
      </c>
      <c r="C442" s="209" t="s">
        <v>11755</v>
      </c>
      <c r="D442" s="209" t="s">
        <v>6060</v>
      </c>
      <c r="E442" s="209" t="s">
        <v>11756</v>
      </c>
      <c r="F442" s="254">
        <v>6303232904</v>
      </c>
      <c r="G442" s="166"/>
      <c r="H442" s="254">
        <v>8897372807</v>
      </c>
    </row>
    <row r="443" spans="1:8">
      <c r="A443" s="254">
        <v>442</v>
      </c>
      <c r="B443" s="209" t="s">
        <v>11757</v>
      </c>
      <c r="C443" s="209" t="s">
        <v>11758</v>
      </c>
      <c r="D443" s="209" t="s">
        <v>6060</v>
      </c>
      <c r="E443" s="209" t="s">
        <v>11759</v>
      </c>
      <c r="F443" s="254">
        <v>9966163505</v>
      </c>
      <c r="G443" s="166"/>
      <c r="H443" s="254">
        <v>8019721227</v>
      </c>
    </row>
    <row r="444" spans="1:8">
      <c r="A444" s="254">
        <v>443</v>
      </c>
      <c r="B444" s="209" t="s">
        <v>11760</v>
      </c>
      <c r="C444" s="209" t="s">
        <v>11761</v>
      </c>
      <c r="D444" s="209" t="s">
        <v>6060</v>
      </c>
      <c r="E444" s="209" t="s">
        <v>11762</v>
      </c>
      <c r="F444" s="254">
        <v>9381786084</v>
      </c>
      <c r="G444" s="254">
        <v>8125656626</v>
      </c>
      <c r="H444" s="254">
        <v>6281885641</v>
      </c>
    </row>
  </sheetData>
  <mergeCells count="1">
    <mergeCell ref="F415:G4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O524"/>
  <sheetViews>
    <sheetView topLeftCell="A466" workbookViewId="0">
      <selection activeCell="C1" sqref="C1:C2"/>
    </sheetView>
  </sheetViews>
  <sheetFormatPr defaultColWidth="14.44140625" defaultRowHeight="15" customHeight="1"/>
  <cols>
    <col min="3" max="3" width="29.6640625" customWidth="1"/>
    <col min="4" max="4" width="32.6640625" customWidth="1"/>
    <col min="5" max="5" width="26" customWidth="1"/>
  </cols>
  <sheetData>
    <row r="1" spans="1:15">
      <c r="A1" s="315" t="s">
        <v>0</v>
      </c>
      <c r="B1" s="315" t="s">
        <v>3925</v>
      </c>
      <c r="C1" s="315" t="s">
        <v>2</v>
      </c>
      <c r="D1" s="316" t="s">
        <v>13940</v>
      </c>
      <c r="E1" s="315" t="s">
        <v>13941</v>
      </c>
      <c r="F1" s="315" t="s">
        <v>5364</v>
      </c>
      <c r="G1" s="255"/>
      <c r="H1" s="255" t="s">
        <v>11763</v>
      </c>
      <c r="I1" s="315" t="s">
        <v>5365</v>
      </c>
      <c r="J1" s="310" t="s">
        <v>11764</v>
      </c>
      <c r="K1" s="283"/>
      <c r="L1" s="310" t="s">
        <v>11765</v>
      </c>
      <c r="M1" s="283"/>
      <c r="N1" s="256" t="s">
        <v>11766</v>
      </c>
      <c r="O1" s="255"/>
    </row>
    <row r="2" spans="1:15">
      <c r="A2" s="286"/>
      <c r="B2" s="286"/>
      <c r="C2" s="286"/>
      <c r="D2" s="286"/>
      <c r="E2" s="286"/>
      <c r="F2" s="286"/>
      <c r="G2" s="257"/>
      <c r="H2" s="257" t="s">
        <v>11767</v>
      </c>
      <c r="I2" s="286"/>
      <c r="J2" s="257" t="s">
        <v>7221</v>
      </c>
      <c r="K2" s="257" t="s">
        <v>2765</v>
      </c>
      <c r="L2" s="257" t="s">
        <v>11768</v>
      </c>
      <c r="M2" s="257" t="s">
        <v>11769</v>
      </c>
      <c r="N2" s="257" t="s">
        <v>11770</v>
      </c>
      <c r="O2" s="258" t="s">
        <v>6052</v>
      </c>
    </row>
    <row r="3" spans="1:15">
      <c r="A3" s="259">
        <v>3</v>
      </c>
      <c r="B3" s="260" t="s">
        <v>11772</v>
      </c>
      <c r="C3" s="260" t="s">
        <v>11773</v>
      </c>
      <c r="D3" s="262" t="s">
        <v>11774</v>
      </c>
      <c r="E3" s="261">
        <v>7036342295</v>
      </c>
      <c r="F3" s="219"/>
      <c r="G3" s="219"/>
      <c r="H3" s="219" t="s">
        <v>11775</v>
      </c>
      <c r="I3" s="261">
        <v>9573363655</v>
      </c>
      <c r="J3" s="219" t="s">
        <v>6827</v>
      </c>
      <c r="K3" s="219"/>
      <c r="L3" s="219" t="s">
        <v>4479</v>
      </c>
      <c r="M3" s="219" t="s">
        <v>4479</v>
      </c>
      <c r="N3" s="219" t="s">
        <v>4479</v>
      </c>
      <c r="O3" s="219" t="s">
        <v>4479</v>
      </c>
    </row>
    <row r="4" spans="1:15">
      <c r="A4" s="259">
        <v>4</v>
      </c>
      <c r="B4" s="260" t="s">
        <v>11776</v>
      </c>
      <c r="C4" s="260" t="s">
        <v>11777</v>
      </c>
      <c r="D4" s="263" t="s">
        <v>11778</v>
      </c>
      <c r="E4" s="264">
        <v>9908763032</v>
      </c>
      <c r="F4" s="261">
        <v>7731077673</v>
      </c>
      <c r="G4" s="219"/>
      <c r="H4" s="219" t="s">
        <v>11779</v>
      </c>
      <c r="I4" s="261">
        <v>9440016505</v>
      </c>
      <c r="J4" s="219" t="s">
        <v>7648</v>
      </c>
      <c r="K4" s="219" t="s">
        <v>3068</v>
      </c>
      <c r="L4" s="219"/>
      <c r="M4" s="219"/>
      <c r="N4" s="219"/>
      <c r="O4" s="219"/>
    </row>
    <row r="5" spans="1:15">
      <c r="A5" s="259">
        <v>5</v>
      </c>
      <c r="B5" s="260" t="s">
        <v>11780</v>
      </c>
      <c r="C5" s="260" t="s">
        <v>11781</v>
      </c>
      <c r="D5" s="265" t="s">
        <v>11782</v>
      </c>
      <c r="E5" s="261">
        <v>9398396329</v>
      </c>
      <c r="F5" s="219"/>
      <c r="G5" s="219"/>
      <c r="H5" s="219" t="s">
        <v>11783</v>
      </c>
      <c r="I5" s="261">
        <v>6300245987</v>
      </c>
      <c r="J5" s="219" t="s">
        <v>11784</v>
      </c>
      <c r="K5" s="219"/>
      <c r="L5" s="219" t="s">
        <v>4479</v>
      </c>
      <c r="M5" s="219" t="s">
        <v>4479</v>
      </c>
      <c r="N5" s="219" t="s">
        <v>4479</v>
      </c>
      <c r="O5" s="219" t="s">
        <v>4479</v>
      </c>
    </row>
    <row r="6" spans="1:15">
      <c r="A6" s="259">
        <v>6</v>
      </c>
      <c r="B6" s="260" t="s">
        <v>11785</v>
      </c>
      <c r="C6" s="260" t="s">
        <v>11786</v>
      </c>
      <c r="D6" s="219" t="s">
        <v>11787</v>
      </c>
      <c r="E6" s="261">
        <v>8309659883</v>
      </c>
      <c r="F6" s="261">
        <v>9705123988</v>
      </c>
      <c r="G6" s="219"/>
      <c r="H6" s="219" t="s">
        <v>11788</v>
      </c>
      <c r="I6" s="261">
        <v>9866589184</v>
      </c>
      <c r="J6" s="219" t="s">
        <v>11789</v>
      </c>
      <c r="K6" s="219" t="s">
        <v>2803</v>
      </c>
      <c r="L6" s="219" t="s">
        <v>4479</v>
      </c>
      <c r="M6" s="219" t="s">
        <v>4479</v>
      </c>
      <c r="N6" s="219" t="s">
        <v>4479</v>
      </c>
      <c r="O6" s="219" t="s">
        <v>4479</v>
      </c>
    </row>
    <row r="7" spans="1:15">
      <c r="A7" s="259">
        <v>7</v>
      </c>
      <c r="B7" s="260" t="s">
        <v>11790</v>
      </c>
      <c r="C7" s="260" t="s">
        <v>11791</v>
      </c>
      <c r="D7" s="219" t="s">
        <v>11792</v>
      </c>
      <c r="E7" s="261">
        <v>8688809750</v>
      </c>
      <c r="F7" s="261">
        <v>8500722862</v>
      </c>
      <c r="G7" s="219"/>
      <c r="H7" s="219" t="s">
        <v>11793</v>
      </c>
      <c r="I7" s="261">
        <v>9848426425</v>
      </c>
      <c r="J7" s="219" t="s">
        <v>11794</v>
      </c>
      <c r="K7" s="219"/>
      <c r="L7" s="219" t="s">
        <v>4479</v>
      </c>
      <c r="M7" s="219" t="s">
        <v>4479</v>
      </c>
      <c r="N7" s="219" t="s">
        <v>4479</v>
      </c>
      <c r="O7" s="219" t="s">
        <v>4479</v>
      </c>
    </row>
    <row r="8" spans="1:15">
      <c r="A8" s="259">
        <v>8</v>
      </c>
      <c r="B8" s="260" t="s">
        <v>11795</v>
      </c>
      <c r="C8" s="260" t="s">
        <v>11796</v>
      </c>
      <c r="D8" s="219" t="s">
        <v>11797</v>
      </c>
      <c r="E8" s="261">
        <v>9381941877</v>
      </c>
      <c r="F8" s="219"/>
      <c r="G8" s="219"/>
      <c r="H8" s="219" t="s">
        <v>11798</v>
      </c>
      <c r="I8" s="261">
        <v>9110544078</v>
      </c>
      <c r="J8" s="219" t="s">
        <v>2802</v>
      </c>
      <c r="K8" s="219"/>
      <c r="L8" s="219" t="s">
        <v>4479</v>
      </c>
      <c r="M8" s="219" t="s">
        <v>4479</v>
      </c>
      <c r="N8" s="219" t="s">
        <v>4479</v>
      </c>
      <c r="O8" s="219" t="s">
        <v>4479</v>
      </c>
    </row>
    <row r="9" spans="1:15">
      <c r="A9" s="259">
        <v>9</v>
      </c>
      <c r="B9" s="260" t="s">
        <v>11799</v>
      </c>
      <c r="C9" s="260" t="s">
        <v>11800</v>
      </c>
      <c r="D9" s="219" t="s">
        <v>11801</v>
      </c>
      <c r="E9" s="261">
        <v>9381564479</v>
      </c>
      <c r="F9" s="261">
        <v>7995419547</v>
      </c>
      <c r="G9" s="219"/>
      <c r="H9" s="219" t="s">
        <v>11802</v>
      </c>
      <c r="I9" s="261">
        <v>9848104776</v>
      </c>
      <c r="J9" s="219" t="s">
        <v>9359</v>
      </c>
      <c r="K9" s="219"/>
      <c r="L9" s="219" t="s">
        <v>4479</v>
      </c>
      <c r="M9" s="219" t="s">
        <v>4300</v>
      </c>
      <c r="N9" s="219" t="s">
        <v>4479</v>
      </c>
      <c r="O9" s="219" t="s">
        <v>4479</v>
      </c>
    </row>
    <row r="10" spans="1:15">
      <c r="A10" s="259">
        <v>10</v>
      </c>
      <c r="B10" s="260" t="s">
        <v>11803</v>
      </c>
      <c r="C10" s="260" t="s">
        <v>11804</v>
      </c>
      <c r="D10" s="219" t="s">
        <v>11805</v>
      </c>
      <c r="E10" s="261">
        <v>9505850082</v>
      </c>
      <c r="F10" s="261">
        <v>6303938192</v>
      </c>
      <c r="G10" s="219"/>
      <c r="H10" s="219" t="s">
        <v>11806</v>
      </c>
      <c r="I10" s="261">
        <v>6304599041</v>
      </c>
      <c r="J10" s="219" t="s">
        <v>11807</v>
      </c>
      <c r="K10" s="219"/>
      <c r="L10" s="219" t="s">
        <v>4479</v>
      </c>
      <c r="M10" s="219" t="s">
        <v>4479</v>
      </c>
      <c r="N10" s="219" t="s">
        <v>4479</v>
      </c>
      <c r="O10" s="219" t="s">
        <v>4479</v>
      </c>
    </row>
    <row r="11" spans="1:15">
      <c r="A11" s="259">
        <v>11</v>
      </c>
      <c r="B11" s="260" t="s">
        <v>11808</v>
      </c>
      <c r="C11" s="260" t="s">
        <v>11809</v>
      </c>
      <c r="D11" s="219" t="s">
        <v>11810</v>
      </c>
      <c r="E11" s="261">
        <v>8465808067</v>
      </c>
      <c r="F11" s="261">
        <v>9701139179</v>
      </c>
      <c r="G11" s="219"/>
      <c r="H11" s="219" t="s">
        <v>11811</v>
      </c>
      <c r="I11" s="261">
        <v>9701139179</v>
      </c>
      <c r="J11" s="219" t="s">
        <v>11812</v>
      </c>
      <c r="K11" s="219" t="s">
        <v>2803</v>
      </c>
      <c r="L11" s="219" t="s">
        <v>4479</v>
      </c>
      <c r="M11" s="219" t="s">
        <v>4479</v>
      </c>
      <c r="N11" s="219" t="s">
        <v>4479</v>
      </c>
      <c r="O11" s="219" t="s">
        <v>4479</v>
      </c>
    </row>
    <row r="12" spans="1:15">
      <c r="A12" s="259">
        <v>12</v>
      </c>
      <c r="B12" s="260" t="s">
        <v>11813</v>
      </c>
      <c r="C12" s="260" t="s">
        <v>11814</v>
      </c>
      <c r="D12" s="219" t="s">
        <v>11815</v>
      </c>
      <c r="E12" s="261">
        <v>6309858709</v>
      </c>
      <c r="F12" s="219"/>
      <c r="G12" s="219"/>
      <c r="H12" s="219" t="s">
        <v>11816</v>
      </c>
      <c r="I12" s="261">
        <v>7093799349</v>
      </c>
      <c r="J12" s="219" t="s">
        <v>2802</v>
      </c>
      <c r="K12" s="219" t="s">
        <v>2803</v>
      </c>
      <c r="L12" s="219" t="s">
        <v>4479</v>
      </c>
      <c r="M12" s="219" t="s">
        <v>4479</v>
      </c>
      <c r="N12" s="219" t="s">
        <v>4479</v>
      </c>
      <c r="O12" s="219" t="s">
        <v>4479</v>
      </c>
    </row>
    <row r="13" spans="1:15">
      <c r="A13" s="259">
        <v>13</v>
      </c>
      <c r="B13" s="260" t="s">
        <v>11817</v>
      </c>
      <c r="C13" s="260" t="s">
        <v>11818</v>
      </c>
      <c r="D13" s="219" t="s">
        <v>11819</v>
      </c>
      <c r="E13" s="261">
        <v>6281255477</v>
      </c>
      <c r="F13" s="261">
        <v>7386480570</v>
      </c>
      <c r="G13" s="219"/>
      <c r="H13" s="219" t="s">
        <v>11820</v>
      </c>
      <c r="I13" s="261">
        <v>9441304031</v>
      </c>
      <c r="J13" s="219" t="s">
        <v>11821</v>
      </c>
      <c r="K13" s="219" t="s">
        <v>11822</v>
      </c>
      <c r="L13" s="219" t="s">
        <v>4479</v>
      </c>
      <c r="M13" s="219" t="s">
        <v>4479</v>
      </c>
      <c r="N13" s="219" t="s">
        <v>4479</v>
      </c>
      <c r="O13" s="219" t="s">
        <v>4479</v>
      </c>
    </row>
    <row r="14" spans="1:15">
      <c r="A14" s="259">
        <v>14</v>
      </c>
      <c r="B14" s="260" t="s">
        <v>11823</v>
      </c>
      <c r="C14" s="260" t="s">
        <v>11824</v>
      </c>
      <c r="D14" s="219" t="s">
        <v>11825</v>
      </c>
      <c r="E14" s="261">
        <v>8688743441</v>
      </c>
      <c r="F14" s="219"/>
      <c r="G14" s="219"/>
      <c r="H14" s="219" t="s">
        <v>11826</v>
      </c>
      <c r="I14" s="261">
        <v>8985830346</v>
      </c>
      <c r="J14" s="219" t="s">
        <v>4462</v>
      </c>
      <c r="K14" s="219" t="s">
        <v>2803</v>
      </c>
      <c r="L14" s="219" t="s">
        <v>4479</v>
      </c>
      <c r="M14" s="219" t="s">
        <v>4479</v>
      </c>
      <c r="N14" s="219" t="s">
        <v>4479</v>
      </c>
      <c r="O14" s="219" t="s">
        <v>4479</v>
      </c>
    </row>
    <row r="15" spans="1:15">
      <c r="A15" s="259">
        <v>15</v>
      </c>
      <c r="B15" s="260" t="s">
        <v>11827</v>
      </c>
      <c r="C15" s="260" t="s">
        <v>11828</v>
      </c>
      <c r="D15" s="219" t="s">
        <v>11829</v>
      </c>
      <c r="E15" s="261">
        <v>6303675283</v>
      </c>
      <c r="F15" s="261">
        <v>6300288152</v>
      </c>
      <c r="G15" s="219"/>
      <c r="H15" s="219" t="s">
        <v>11830</v>
      </c>
      <c r="I15" s="261">
        <v>9542290187</v>
      </c>
      <c r="J15" s="219" t="s">
        <v>11831</v>
      </c>
      <c r="K15" s="219" t="s">
        <v>11832</v>
      </c>
      <c r="L15" s="219" t="s">
        <v>4479</v>
      </c>
      <c r="M15" s="219" t="s">
        <v>4479</v>
      </c>
      <c r="N15" s="219" t="s">
        <v>4479</v>
      </c>
      <c r="O15" s="219" t="s">
        <v>4479</v>
      </c>
    </row>
    <row r="16" spans="1:15">
      <c r="A16" s="259">
        <v>16</v>
      </c>
      <c r="B16" s="260" t="s">
        <v>11833</v>
      </c>
      <c r="C16" s="260" t="s">
        <v>11834</v>
      </c>
      <c r="D16" s="219" t="s">
        <v>11835</v>
      </c>
      <c r="E16" s="261">
        <v>8374032081</v>
      </c>
      <c r="F16" s="261">
        <v>9676440293</v>
      </c>
      <c r="G16" s="219"/>
      <c r="H16" s="219" t="s">
        <v>11836</v>
      </c>
      <c r="I16" s="261">
        <v>9440279880</v>
      </c>
      <c r="J16" s="219" t="s">
        <v>11837</v>
      </c>
      <c r="K16" s="219" t="s">
        <v>11838</v>
      </c>
      <c r="L16" s="219" t="s">
        <v>4479</v>
      </c>
      <c r="M16" s="219" t="s">
        <v>4479</v>
      </c>
      <c r="N16" s="219" t="s">
        <v>4479</v>
      </c>
      <c r="O16" s="219" t="s">
        <v>4479</v>
      </c>
    </row>
    <row r="17" spans="1:15">
      <c r="A17" s="259">
        <v>17</v>
      </c>
      <c r="B17" s="260" t="s">
        <v>11839</v>
      </c>
      <c r="C17" s="260" t="s">
        <v>11840</v>
      </c>
      <c r="D17" s="219" t="s">
        <v>11841</v>
      </c>
      <c r="E17" s="261">
        <v>9177637211</v>
      </c>
      <c r="F17" s="261">
        <v>8179176437</v>
      </c>
      <c r="G17" s="219"/>
      <c r="H17" s="219" t="s">
        <v>11842</v>
      </c>
      <c r="I17" s="261">
        <v>9182062002</v>
      </c>
      <c r="J17" s="219" t="s">
        <v>11843</v>
      </c>
      <c r="K17" s="219" t="s">
        <v>11844</v>
      </c>
      <c r="L17" s="219" t="s">
        <v>4479</v>
      </c>
      <c r="M17" s="219" t="s">
        <v>4479</v>
      </c>
      <c r="N17" s="219" t="s">
        <v>4479</v>
      </c>
      <c r="O17" s="219" t="s">
        <v>4479</v>
      </c>
    </row>
    <row r="18" spans="1:15">
      <c r="A18" s="259">
        <v>18</v>
      </c>
      <c r="B18" s="260" t="s">
        <v>11845</v>
      </c>
      <c r="C18" s="260" t="s">
        <v>11846</v>
      </c>
      <c r="D18" s="219" t="s">
        <v>11847</v>
      </c>
      <c r="E18" s="261">
        <v>9963563729</v>
      </c>
      <c r="F18" s="261">
        <v>9963414259</v>
      </c>
      <c r="G18" s="219"/>
      <c r="H18" s="219" t="s">
        <v>11848</v>
      </c>
      <c r="I18" s="261">
        <v>9441341969</v>
      </c>
      <c r="J18" s="219" t="s">
        <v>2802</v>
      </c>
      <c r="K18" s="219"/>
      <c r="L18" s="219"/>
      <c r="M18" s="219"/>
      <c r="N18" s="219"/>
      <c r="O18" s="219"/>
    </row>
    <row r="19" spans="1:15">
      <c r="A19" s="259">
        <v>19</v>
      </c>
      <c r="B19" s="260" t="s">
        <v>11849</v>
      </c>
      <c r="C19" s="260" t="s">
        <v>11850</v>
      </c>
      <c r="D19" s="219" t="s">
        <v>11851</v>
      </c>
      <c r="E19" s="261">
        <v>7981244718</v>
      </c>
      <c r="F19" s="261">
        <v>7995959707</v>
      </c>
      <c r="G19" s="219"/>
      <c r="H19" s="219" t="s">
        <v>11852</v>
      </c>
      <c r="I19" s="261">
        <v>9705657083</v>
      </c>
      <c r="J19" s="219" t="s">
        <v>11853</v>
      </c>
      <c r="K19" s="219"/>
      <c r="L19" s="219" t="s">
        <v>4479</v>
      </c>
      <c r="M19" s="219" t="s">
        <v>4479</v>
      </c>
      <c r="N19" s="219"/>
      <c r="O19" s="219" t="s">
        <v>4479</v>
      </c>
    </row>
    <row r="20" spans="1:15">
      <c r="A20" s="259">
        <v>20</v>
      </c>
      <c r="B20" s="260" t="s">
        <v>11854</v>
      </c>
      <c r="C20" s="260" t="s">
        <v>11855</v>
      </c>
      <c r="D20" s="219" t="s">
        <v>11856</v>
      </c>
      <c r="E20" s="261">
        <v>8374531971</v>
      </c>
      <c r="F20" s="261">
        <v>9704529729</v>
      </c>
      <c r="G20" s="166"/>
      <c r="H20" s="166" t="s">
        <v>11857</v>
      </c>
      <c r="I20" s="264">
        <v>7702579396</v>
      </c>
      <c r="J20" s="219" t="s">
        <v>11858</v>
      </c>
      <c r="K20" s="219"/>
      <c r="L20" s="219"/>
      <c r="M20" s="219"/>
      <c r="N20" s="219"/>
      <c r="O20" s="219" t="s">
        <v>4479</v>
      </c>
    </row>
    <row r="21" spans="1:15">
      <c r="A21" s="259">
        <v>21</v>
      </c>
      <c r="B21" s="260" t="s">
        <v>11859</v>
      </c>
      <c r="C21" s="260" t="s">
        <v>11860</v>
      </c>
      <c r="D21" s="219" t="s">
        <v>11861</v>
      </c>
      <c r="E21" s="261">
        <v>9154663366</v>
      </c>
      <c r="F21" s="261">
        <v>9493007896</v>
      </c>
      <c r="G21" s="215"/>
      <c r="H21" s="215" t="s">
        <v>11862</v>
      </c>
      <c r="I21" s="261">
        <v>9440351092</v>
      </c>
      <c r="J21" s="219" t="s">
        <v>2795</v>
      </c>
      <c r="K21" s="219"/>
      <c r="L21" s="219" t="s">
        <v>9475</v>
      </c>
      <c r="M21" s="219" t="s">
        <v>9475</v>
      </c>
      <c r="N21" s="219"/>
      <c r="O21" s="219"/>
    </row>
    <row r="22" spans="1:15">
      <c r="A22" s="259">
        <v>22</v>
      </c>
      <c r="B22" s="260" t="s">
        <v>11863</v>
      </c>
      <c r="C22" s="260" t="s">
        <v>11864</v>
      </c>
      <c r="D22" s="219" t="s">
        <v>11865</v>
      </c>
      <c r="E22" s="261">
        <v>8106430168</v>
      </c>
      <c r="F22" s="261">
        <v>9347796364</v>
      </c>
      <c r="G22" s="219"/>
      <c r="H22" s="219" t="s">
        <v>11866</v>
      </c>
      <c r="I22" s="261">
        <v>9676979245</v>
      </c>
      <c r="J22" s="219" t="s">
        <v>2802</v>
      </c>
      <c r="K22" s="219"/>
      <c r="L22" s="219"/>
      <c r="M22" s="219"/>
      <c r="N22" s="219"/>
      <c r="O22" s="219" t="s">
        <v>4479</v>
      </c>
    </row>
    <row r="23" spans="1:15">
      <c r="A23" s="259">
        <v>23</v>
      </c>
      <c r="B23" s="260" t="s">
        <v>11867</v>
      </c>
      <c r="C23" s="260" t="s">
        <v>11868</v>
      </c>
      <c r="D23" s="219" t="s">
        <v>11869</v>
      </c>
      <c r="E23" s="261">
        <v>7993190436</v>
      </c>
      <c r="F23" s="261">
        <v>9390143173</v>
      </c>
      <c r="G23" s="219"/>
      <c r="H23" s="219" t="s">
        <v>11870</v>
      </c>
      <c r="I23" s="261">
        <v>9652518595</v>
      </c>
      <c r="J23" s="219" t="s">
        <v>11871</v>
      </c>
      <c r="K23" s="219"/>
      <c r="L23" s="219"/>
      <c r="M23" s="219"/>
      <c r="N23" s="219"/>
      <c r="O23" s="219" t="s">
        <v>4479</v>
      </c>
    </row>
    <row r="24" spans="1:15">
      <c r="A24" s="259">
        <v>24</v>
      </c>
      <c r="B24" s="260" t="s">
        <v>11872</v>
      </c>
      <c r="C24" s="260" t="s">
        <v>11873</v>
      </c>
      <c r="D24" s="219" t="s">
        <v>11874</v>
      </c>
      <c r="E24" s="261">
        <v>7569951667</v>
      </c>
      <c r="F24" s="261">
        <v>9182237072</v>
      </c>
      <c r="G24" s="219"/>
      <c r="H24" s="219" t="s">
        <v>11875</v>
      </c>
      <c r="I24" s="261">
        <v>7569744129</v>
      </c>
      <c r="J24" s="219" t="s">
        <v>11876</v>
      </c>
      <c r="K24" s="219"/>
      <c r="L24" s="219" t="s">
        <v>4479</v>
      </c>
      <c r="M24" s="219" t="s">
        <v>4479</v>
      </c>
      <c r="N24" s="219"/>
      <c r="O24" s="219" t="s">
        <v>4479</v>
      </c>
    </row>
    <row r="25" spans="1:15">
      <c r="A25" s="259">
        <v>25</v>
      </c>
      <c r="B25" s="260" t="s">
        <v>11877</v>
      </c>
      <c r="C25" s="260" t="s">
        <v>11878</v>
      </c>
      <c r="D25" s="219" t="s">
        <v>11879</v>
      </c>
      <c r="E25" s="261">
        <v>7842724415</v>
      </c>
      <c r="F25" s="261">
        <v>9951356114</v>
      </c>
      <c r="G25" s="219"/>
      <c r="H25" s="219" t="s">
        <v>11880</v>
      </c>
      <c r="I25" s="261">
        <v>8179817895</v>
      </c>
      <c r="J25" s="219" t="s">
        <v>9086</v>
      </c>
      <c r="K25" s="219"/>
      <c r="L25" s="219"/>
      <c r="M25" s="219"/>
      <c r="N25" s="219"/>
      <c r="O25" s="219"/>
    </row>
    <row r="26" spans="1:15">
      <c r="A26" s="259">
        <v>26</v>
      </c>
      <c r="B26" s="260" t="s">
        <v>11881</v>
      </c>
      <c r="C26" s="260" t="s">
        <v>11882</v>
      </c>
      <c r="D26" s="219" t="s">
        <v>11883</v>
      </c>
      <c r="E26" s="261">
        <v>8464887256</v>
      </c>
      <c r="F26" s="261">
        <v>8639479562</v>
      </c>
      <c r="G26" s="219"/>
      <c r="H26" s="219" t="s">
        <v>11884</v>
      </c>
      <c r="I26" s="261">
        <v>9245150651</v>
      </c>
      <c r="J26" s="219" t="s">
        <v>11885</v>
      </c>
      <c r="K26" s="219"/>
      <c r="L26" s="219" t="s">
        <v>4479</v>
      </c>
      <c r="M26" s="219" t="s">
        <v>4479</v>
      </c>
      <c r="N26" s="219"/>
      <c r="O26" s="219" t="s">
        <v>4479</v>
      </c>
    </row>
    <row r="27" spans="1:15">
      <c r="A27" s="259">
        <v>27</v>
      </c>
      <c r="B27" s="260" t="s">
        <v>11886</v>
      </c>
      <c r="C27" s="260" t="s">
        <v>11887</v>
      </c>
      <c r="D27" s="219" t="s">
        <v>11888</v>
      </c>
      <c r="E27" s="261">
        <v>9573468619</v>
      </c>
      <c r="F27" s="261">
        <v>9346065948</v>
      </c>
      <c r="G27" s="219"/>
      <c r="H27" s="219" t="s">
        <v>11889</v>
      </c>
      <c r="I27" s="261">
        <v>9394054468</v>
      </c>
      <c r="J27" s="219" t="s">
        <v>11890</v>
      </c>
      <c r="K27" s="219" t="s">
        <v>3630</v>
      </c>
      <c r="L27" s="219" t="s">
        <v>4479</v>
      </c>
      <c r="M27" s="219" t="s">
        <v>4479</v>
      </c>
      <c r="N27" s="219" t="s">
        <v>4479</v>
      </c>
      <c r="O27" s="219" t="s">
        <v>4479</v>
      </c>
    </row>
    <row r="28" spans="1:15">
      <c r="A28" s="259">
        <v>28</v>
      </c>
      <c r="B28" s="260" t="s">
        <v>11891</v>
      </c>
      <c r="C28" s="260" t="s">
        <v>11892</v>
      </c>
      <c r="D28" s="219" t="s">
        <v>11893</v>
      </c>
      <c r="E28" s="261">
        <v>9666165559</v>
      </c>
      <c r="F28" s="219"/>
      <c r="G28" s="219"/>
      <c r="H28" s="219" t="s">
        <v>11894</v>
      </c>
      <c r="I28" s="219"/>
      <c r="J28" s="219" t="s">
        <v>2795</v>
      </c>
      <c r="K28" s="219"/>
      <c r="L28" s="219"/>
      <c r="M28" s="219"/>
      <c r="N28" s="219"/>
      <c r="O28" s="219"/>
    </row>
    <row r="29" spans="1:15">
      <c r="A29" s="259">
        <v>29</v>
      </c>
      <c r="B29" s="260" t="s">
        <v>11895</v>
      </c>
      <c r="C29" s="260" t="s">
        <v>11896</v>
      </c>
      <c r="D29" s="219" t="s">
        <v>11897</v>
      </c>
      <c r="E29" s="261">
        <v>6300639601</v>
      </c>
      <c r="F29" s="261">
        <v>9182436621</v>
      </c>
      <c r="G29" s="219"/>
      <c r="H29" s="219" t="s">
        <v>11898</v>
      </c>
      <c r="I29" s="261">
        <v>9949952433</v>
      </c>
      <c r="J29" s="219" t="s">
        <v>2802</v>
      </c>
      <c r="K29" s="219"/>
      <c r="L29" s="219" t="s">
        <v>4479</v>
      </c>
      <c r="M29" s="219" t="s">
        <v>4479</v>
      </c>
      <c r="N29" s="219"/>
      <c r="O29" s="219"/>
    </row>
    <row r="30" spans="1:15">
      <c r="A30" s="259">
        <v>30</v>
      </c>
      <c r="B30" s="260" t="s">
        <v>11899</v>
      </c>
      <c r="C30" s="260" t="s">
        <v>11900</v>
      </c>
      <c r="D30" s="219" t="s">
        <v>11901</v>
      </c>
      <c r="E30" s="261">
        <v>9346247227</v>
      </c>
      <c r="F30" s="261">
        <v>9676772987</v>
      </c>
      <c r="G30" s="219"/>
      <c r="H30" s="219" t="s">
        <v>11902</v>
      </c>
      <c r="I30" s="261">
        <v>9676772987</v>
      </c>
      <c r="J30" s="219" t="s">
        <v>11771</v>
      </c>
      <c r="K30" s="219"/>
      <c r="L30" s="219" t="s">
        <v>4479</v>
      </c>
      <c r="M30" s="219" t="s">
        <v>4479</v>
      </c>
      <c r="N30" s="219"/>
      <c r="O30" s="219" t="s">
        <v>4479</v>
      </c>
    </row>
    <row r="31" spans="1:15">
      <c r="A31" s="259">
        <v>31</v>
      </c>
      <c r="B31" s="260" t="s">
        <v>11903</v>
      </c>
      <c r="C31" s="260" t="s">
        <v>11904</v>
      </c>
      <c r="D31" s="219" t="s">
        <v>11905</v>
      </c>
      <c r="E31" s="261">
        <v>9381890061</v>
      </c>
      <c r="F31" s="219"/>
      <c r="G31" s="219"/>
      <c r="H31" s="219" t="s">
        <v>11906</v>
      </c>
      <c r="I31" s="261">
        <v>9949716898</v>
      </c>
      <c r="J31" s="219" t="s">
        <v>6827</v>
      </c>
      <c r="K31" s="219"/>
      <c r="L31" s="219" t="s">
        <v>4479</v>
      </c>
      <c r="M31" s="219" t="s">
        <v>4479</v>
      </c>
      <c r="N31" s="219" t="s">
        <v>4479</v>
      </c>
      <c r="O31" s="219"/>
    </row>
    <row r="32" spans="1:15">
      <c r="A32" s="259">
        <v>32</v>
      </c>
      <c r="B32" s="260" t="s">
        <v>11907</v>
      </c>
      <c r="C32" s="260" t="s">
        <v>11908</v>
      </c>
      <c r="D32" s="219" t="s">
        <v>11909</v>
      </c>
      <c r="E32" s="261">
        <v>9391067417</v>
      </c>
      <c r="F32" s="261">
        <v>9959028321</v>
      </c>
      <c r="G32" s="219"/>
      <c r="H32" s="219" t="s">
        <v>11910</v>
      </c>
      <c r="I32" s="261">
        <v>9666083923</v>
      </c>
      <c r="J32" s="219" t="s">
        <v>11911</v>
      </c>
      <c r="K32" s="219"/>
      <c r="L32" s="219"/>
      <c r="M32" s="219"/>
      <c r="N32" s="219"/>
      <c r="O32" s="219"/>
    </row>
    <row r="33" spans="1:15">
      <c r="A33" s="259">
        <v>33</v>
      </c>
      <c r="B33" s="260" t="s">
        <v>11912</v>
      </c>
      <c r="C33" s="260" t="s">
        <v>11913</v>
      </c>
      <c r="D33" s="219" t="s">
        <v>11914</v>
      </c>
      <c r="E33" s="261">
        <v>6300410138</v>
      </c>
      <c r="F33" s="261">
        <v>9346285012</v>
      </c>
      <c r="G33" s="219"/>
      <c r="H33" s="219" t="s">
        <v>11915</v>
      </c>
      <c r="I33" s="261">
        <v>7671855450</v>
      </c>
      <c r="J33" s="219" t="s">
        <v>4658</v>
      </c>
      <c r="K33" s="219"/>
      <c r="L33" s="219"/>
      <c r="M33" s="219"/>
      <c r="N33" s="219"/>
      <c r="O33" s="219"/>
    </row>
    <row r="34" spans="1:15">
      <c r="A34" s="259">
        <v>34</v>
      </c>
      <c r="B34" s="260" t="s">
        <v>11916</v>
      </c>
      <c r="C34" s="260" t="s">
        <v>11917</v>
      </c>
      <c r="D34" s="219" t="s">
        <v>11918</v>
      </c>
      <c r="E34" s="261">
        <v>8790557986</v>
      </c>
      <c r="F34" s="261">
        <v>7396077986</v>
      </c>
      <c r="G34" s="219"/>
      <c r="H34" s="219" t="s">
        <v>11919</v>
      </c>
      <c r="I34" s="261">
        <v>9177297986</v>
      </c>
      <c r="J34" s="219"/>
      <c r="K34" s="219"/>
      <c r="L34" s="234"/>
      <c r="M34" s="234"/>
      <c r="N34" s="234"/>
      <c r="O34" s="219"/>
    </row>
    <row r="35" spans="1:15">
      <c r="A35" s="259">
        <v>35</v>
      </c>
      <c r="B35" s="260" t="s">
        <v>11920</v>
      </c>
      <c r="C35" s="260" t="s">
        <v>11921</v>
      </c>
      <c r="D35" s="219" t="s">
        <v>11922</v>
      </c>
      <c r="E35" s="261">
        <v>9390388646</v>
      </c>
      <c r="F35" s="261">
        <v>6281269231</v>
      </c>
      <c r="G35" s="219"/>
      <c r="H35" s="219" t="s">
        <v>11923</v>
      </c>
      <c r="I35" s="261">
        <v>8074051650</v>
      </c>
      <c r="J35" s="219" t="s">
        <v>2795</v>
      </c>
      <c r="K35" s="219"/>
      <c r="L35" s="219" t="s">
        <v>4479</v>
      </c>
      <c r="M35" s="219" t="s">
        <v>4479</v>
      </c>
      <c r="N35" s="219" t="s">
        <v>4479</v>
      </c>
      <c r="O35" s="219" t="s">
        <v>4479</v>
      </c>
    </row>
    <row r="36" spans="1:15">
      <c r="A36" s="259">
        <v>36</v>
      </c>
      <c r="B36" s="260" t="s">
        <v>11924</v>
      </c>
      <c r="C36" s="260" t="s">
        <v>11925</v>
      </c>
      <c r="D36" s="219" t="s">
        <v>11926</v>
      </c>
      <c r="E36" s="261">
        <v>9391120279</v>
      </c>
      <c r="F36" s="219"/>
      <c r="G36" s="219"/>
      <c r="H36" s="219" t="s">
        <v>11927</v>
      </c>
      <c r="I36" s="219"/>
      <c r="J36" s="219" t="s">
        <v>11928</v>
      </c>
      <c r="K36" s="219"/>
      <c r="L36" s="219"/>
      <c r="M36" s="219"/>
      <c r="N36" s="219"/>
      <c r="O36" s="219"/>
    </row>
    <row r="37" spans="1:15">
      <c r="A37" s="259">
        <v>37</v>
      </c>
      <c r="B37" s="260" t="s">
        <v>11929</v>
      </c>
      <c r="C37" s="260" t="s">
        <v>11930</v>
      </c>
      <c r="D37" s="219" t="s">
        <v>11931</v>
      </c>
      <c r="E37" s="261">
        <v>8688812781</v>
      </c>
      <c r="F37" s="261">
        <v>7013899124</v>
      </c>
      <c r="G37" s="219"/>
      <c r="H37" s="219" t="s">
        <v>11932</v>
      </c>
      <c r="I37" s="261">
        <v>9474615481</v>
      </c>
      <c r="J37" s="219" t="s">
        <v>11933</v>
      </c>
      <c r="K37" s="219"/>
      <c r="L37" s="219"/>
      <c r="M37" s="219"/>
      <c r="N37" s="219"/>
      <c r="O37" s="219"/>
    </row>
    <row r="38" spans="1:15">
      <c r="A38" s="259">
        <v>38</v>
      </c>
      <c r="B38" s="260" t="s">
        <v>11934</v>
      </c>
      <c r="C38" s="260" t="s">
        <v>11935</v>
      </c>
      <c r="D38" s="219" t="s">
        <v>11936</v>
      </c>
      <c r="E38" s="261">
        <v>9390947419</v>
      </c>
      <c r="F38" s="261">
        <v>6300738019</v>
      </c>
      <c r="G38" s="219"/>
      <c r="H38" s="219" t="s">
        <v>11937</v>
      </c>
      <c r="I38" s="261">
        <v>9949270750</v>
      </c>
      <c r="J38" s="219" t="s">
        <v>11938</v>
      </c>
      <c r="K38" s="219"/>
      <c r="L38" s="219" t="s">
        <v>4479</v>
      </c>
      <c r="M38" s="219" t="s">
        <v>4479</v>
      </c>
      <c r="N38" s="219" t="s">
        <v>4479</v>
      </c>
      <c r="O38" s="219" t="s">
        <v>4479</v>
      </c>
    </row>
    <row r="39" spans="1:15">
      <c r="A39" s="259">
        <v>39</v>
      </c>
      <c r="B39" s="260" t="s">
        <v>11939</v>
      </c>
      <c r="C39" s="260" t="s">
        <v>11940</v>
      </c>
      <c r="D39" s="219" t="s">
        <v>11941</v>
      </c>
      <c r="E39" s="261">
        <v>8688517634</v>
      </c>
      <c r="F39" s="219"/>
      <c r="G39" s="219"/>
      <c r="H39" s="219" t="s">
        <v>11942</v>
      </c>
      <c r="I39" s="261">
        <v>8500090901</v>
      </c>
      <c r="J39" s="219" t="s">
        <v>11943</v>
      </c>
      <c r="K39" s="234"/>
      <c r="L39" s="234"/>
      <c r="M39" s="234"/>
      <c r="N39" s="234"/>
      <c r="O39" s="234"/>
    </row>
    <row r="40" spans="1:15">
      <c r="A40" s="259">
        <v>40</v>
      </c>
      <c r="B40" s="260" t="s">
        <v>11944</v>
      </c>
      <c r="C40" s="260" t="s">
        <v>11945</v>
      </c>
      <c r="D40" s="219" t="s">
        <v>11946</v>
      </c>
      <c r="E40" s="261">
        <v>6305774861</v>
      </c>
      <c r="F40" s="261">
        <v>9966011332</v>
      </c>
      <c r="G40" s="219"/>
      <c r="H40" s="219" t="s">
        <v>11947</v>
      </c>
      <c r="I40" s="261">
        <v>9966011333</v>
      </c>
      <c r="J40" s="219" t="s">
        <v>11948</v>
      </c>
      <c r="K40" s="219" t="s">
        <v>2874</v>
      </c>
      <c r="L40" s="219" t="s">
        <v>4479</v>
      </c>
      <c r="M40" s="219" t="s">
        <v>4479</v>
      </c>
      <c r="N40" s="219" t="s">
        <v>4479</v>
      </c>
      <c r="O40" s="219" t="s">
        <v>4479</v>
      </c>
    </row>
    <row r="41" spans="1:15">
      <c r="A41" s="259">
        <v>41</v>
      </c>
      <c r="B41" s="260" t="s">
        <v>11949</v>
      </c>
      <c r="C41" s="260" t="s">
        <v>11950</v>
      </c>
      <c r="D41" s="219" t="s">
        <v>11951</v>
      </c>
      <c r="E41" s="261">
        <v>8374974053</v>
      </c>
      <c r="F41" s="219"/>
      <c r="G41" s="219"/>
      <c r="H41" s="219" t="s">
        <v>11952</v>
      </c>
      <c r="I41" s="219"/>
      <c r="J41" s="219" t="s">
        <v>9086</v>
      </c>
      <c r="K41" s="219"/>
      <c r="L41" s="219"/>
      <c r="M41" s="219"/>
      <c r="N41" s="219"/>
      <c r="O41" s="219"/>
    </row>
    <row r="42" spans="1:15">
      <c r="A42" s="259">
        <v>42</v>
      </c>
      <c r="B42" s="260" t="s">
        <v>11953</v>
      </c>
      <c r="C42" s="260" t="s">
        <v>11954</v>
      </c>
      <c r="D42" s="219" t="s">
        <v>11955</v>
      </c>
      <c r="E42" s="261">
        <v>8074468668</v>
      </c>
      <c r="F42" s="261">
        <v>8500722237</v>
      </c>
      <c r="G42" s="219"/>
      <c r="H42" s="219" t="s">
        <v>11956</v>
      </c>
      <c r="I42" s="261">
        <v>8500722237</v>
      </c>
      <c r="J42" s="219" t="s">
        <v>11957</v>
      </c>
      <c r="K42" s="219" t="s">
        <v>2803</v>
      </c>
      <c r="L42" s="219" t="s">
        <v>4479</v>
      </c>
      <c r="M42" s="219" t="s">
        <v>4479</v>
      </c>
      <c r="N42" s="219" t="s">
        <v>4479</v>
      </c>
      <c r="O42" s="219" t="s">
        <v>4479</v>
      </c>
    </row>
    <row r="43" spans="1:15">
      <c r="A43" s="259">
        <v>43</v>
      </c>
      <c r="B43" s="260" t="s">
        <v>11958</v>
      </c>
      <c r="C43" s="260" t="s">
        <v>11959</v>
      </c>
      <c r="D43" s="219" t="s">
        <v>11960</v>
      </c>
      <c r="E43" s="219"/>
      <c r="F43" s="219"/>
      <c r="G43" s="219"/>
      <c r="H43" s="219" t="s">
        <v>11961</v>
      </c>
      <c r="I43" s="261">
        <v>9948584866</v>
      </c>
      <c r="J43" s="219" t="s">
        <v>11962</v>
      </c>
      <c r="K43" s="219"/>
      <c r="L43" s="219" t="s">
        <v>4479</v>
      </c>
      <c r="M43" s="219" t="s">
        <v>4479</v>
      </c>
      <c r="N43" s="219" t="s">
        <v>4510</v>
      </c>
      <c r="O43" s="219" t="s">
        <v>4479</v>
      </c>
    </row>
    <row r="44" spans="1:15">
      <c r="A44" s="259">
        <v>44</v>
      </c>
      <c r="B44" s="260" t="s">
        <v>11963</v>
      </c>
      <c r="C44" s="260" t="s">
        <v>11964</v>
      </c>
      <c r="D44" s="219" t="s">
        <v>11965</v>
      </c>
      <c r="E44" s="261">
        <v>8688869188</v>
      </c>
      <c r="F44" s="261">
        <v>9703014964</v>
      </c>
      <c r="G44" s="219"/>
      <c r="H44" s="219" t="s">
        <v>11966</v>
      </c>
      <c r="I44" s="261">
        <v>9966310928</v>
      </c>
      <c r="J44" s="219" t="s">
        <v>11871</v>
      </c>
      <c r="K44" s="219"/>
      <c r="L44" s="219"/>
      <c r="M44" s="219"/>
      <c r="N44" s="219"/>
      <c r="O44" s="219"/>
    </row>
    <row r="45" spans="1:15">
      <c r="A45" s="259">
        <v>45</v>
      </c>
      <c r="B45" s="260" t="s">
        <v>11967</v>
      </c>
      <c r="C45" s="260" t="s">
        <v>11968</v>
      </c>
      <c r="D45" s="219" t="s">
        <v>11969</v>
      </c>
      <c r="E45" s="261">
        <v>9390452234</v>
      </c>
      <c r="F45" s="261">
        <v>9390424858</v>
      </c>
      <c r="G45" s="219"/>
      <c r="H45" s="219" t="s">
        <v>11970</v>
      </c>
      <c r="I45" s="261">
        <v>9390424858</v>
      </c>
      <c r="J45" s="219" t="s">
        <v>11928</v>
      </c>
      <c r="K45" s="219" t="s">
        <v>3630</v>
      </c>
      <c r="L45" s="219" t="s">
        <v>9317</v>
      </c>
      <c r="M45" s="219" t="s">
        <v>9317</v>
      </c>
      <c r="N45" s="219" t="s">
        <v>9317</v>
      </c>
      <c r="O45" s="219" t="s">
        <v>9317</v>
      </c>
    </row>
    <row r="46" spans="1:15">
      <c r="A46" s="259">
        <v>46</v>
      </c>
      <c r="B46" s="260" t="s">
        <v>11971</v>
      </c>
      <c r="C46" s="260" t="s">
        <v>11972</v>
      </c>
      <c r="D46" s="219" t="s">
        <v>11973</v>
      </c>
      <c r="E46" s="261">
        <v>9381123391</v>
      </c>
      <c r="F46" s="219"/>
      <c r="G46" s="219"/>
      <c r="H46" s="219" t="s">
        <v>11974</v>
      </c>
      <c r="I46" s="261">
        <v>9849348800</v>
      </c>
      <c r="J46" s="219" t="s">
        <v>2802</v>
      </c>
      <c r="K46" s="219"/>
      <c r="L46" s="219"/>
      <c r="M46" s="219" t="s">
        <v>4479</v>
      </c>
      <c r="N46" s="219" t="s">
        <v>4479</v>
      </c>
      <c r="O46" s="219" t="s">
        <v>4479</v>
      </c>
    </row>
    <row r="47" spans="1:15">
      <c r="A47" s="259">
        <v>47</v>
      </c>
      <c r="B47" s="260" t="s">
        <v>11975</v>
      </c>
      <c r="C47" s="260" t="s">
        <v>11976</v>
      </c>
      <c r="D47" s="219" t="s">
        <v>11977</v>
      </c>
      <c r="E47" s="261">
        <v>9014813617</v>
      </c>
      <c r="F47" s="219"/>
      <c r="G47" s="219"/>
      <c r="H47" s="219" t="s">
        <v>11978</v>
      </c>
      <c r="I47" s="261">
        <v>8686126335</v>
      </c>
      <c r="J47" s="219" t="s">
        <v>4479</v>
      </c>
      <c r="K47" s="219" t="s">
        <v>4479</v>
      </c>
      <c r="L47" s="219" t="s">
        <v>4479</v>
      </c>
      <c r="M47" s="219" t="s">
        <v>4479</v>
      </c>
      <c r="N47" s="219" t="s">
        <v>4479</v>
      </c>
      <c r="O47" s="219" t="s">
        <v>4479</v>
      </c>
    </row>
    <row r="48" spans="1:15">
      <c r="A48" s="259">
        <v>48</v>
      </c>
      <c r="B48" s="260" t="s">
        <v>11979</v>
      </c>
      <c r="C48" s="260" t="s">
        <v>11980</v>
      </c>
      <c r="D48" s="219" t="s">
        <v>11981</v>
      </c>
      <c r="E48" s="261">
        <v>6301996658</v>
      </c>
      <c r="F48" s="261">
        <v>6305105663</v>
      </c>
      <c r="G48" s="219"/>
      <c r="H48" s="219" t="s">
        <v>11982</v>
      </c>
      <c r="I48" s="261">
        <v>6305105663</v>
      </c>
      <c r="J48" s="219" t="s">
        <v>11983</v>
      </c>
      <c r="K48" s="219" t="s">
        <v>2874</v>
      </c>
      <c r="L48" s="219" t="s">
        <v>4479</v>
      </c>
      <c r="M48" s="219" t="s">
        <v>4479</v>
      </c>
      <c r="N48" s="219" t="s">
        <v>4479</v>
      </c>
      <c r="O48" s="219" t="s">
        <v>4479</v>
      </c>
    </row>
    <row r="49" spans="1:15">
      <c r="A49" s="259">
        <v>49</v>
      </c>
      <c r="B49" s="260" t="s">
        <v>11984</v>
      </c>
      <c r="C49" s="260" t="s">
        <v>11985</v>
      </c>
      <c r="D49" s="219" t="s">
        <v>11986</v>
      </c>
      <c r="E49" s="261">
        <v>6302543059</v>
      </c>
      <c r="F49" s="261">
        <v>6305304677</v>
      </c>
      <c r="G49" s="219"/>
      <c r="H49" s="219" t="s">
        <v>11987</v>
      </c>
      <c r="I49" s="261">
        <v>8886257075</v>
      </c>
      <c r="J49" s="219" t="s">
        <v>2802</v>
      </c>
      <c r="K49" s="219"/>
      <c r="L49" s="219"/>
      <c r="M49" s="219"/>
      <c r="N49" s="219"/>
      <c r="O49" s="219"/>
    </row>
    <row r="50" spans="1:15">
      <c r="A50" s="259">
        <v>50</v>
      </c>
      <c r="B50" s="260" t="s">
        <v>11988</v>
      </c>
      <c r="C50" s="260" t="s">
        <v>11989</v>
      </c>
      <c r="D50" s="219" t="s">
        <v>11990</v>
      </c>
      <c r="E50" s="261">
        <v>8886222263</v>
      </c>
      <c r="F50" s="219"/>
      <c r="G50" s="219"/>
      <c r="H50" s="219" t="s">
        <v>11991</v>
      </c>
      <c r="I50" s="261">
        <v>8143820513</v>
      </c>
      <c r="J50" s="219"/>
      <c r="K50" s="219"/>
      <c r="L50" s="219"/>
      <c r="M50" s="219"/>
      <c r="N50" s="219" t="s">
        <v>11992</v>
      </c>
      <c r="O50" s="219" t="s">
        <v>4479</v>
      </c>
    </row>
    <row r="51" spans="1:15">
      <c r="A51" s="259">
        <v>51</v>
      </c>
      <c r="B51" s="260" t="s">
        <v>11993</v>
      </c>
      <c r="C51" s="260" t="s">
        <v>11994</v>
      </c>
      <c r="D51" s="219" t="s">
        <v>11995</v>
      </c>
      <c r="E51" s="261">
        <v>9381856578</v>
      </c>
      <c r="F51" s="261">
        <v>9392557513</v>
      </c>
      <c r="G51" s="219"/>
      <c r="H51" s="219" t="s">
        <v>11996</v>
      </c>
      <c r="I51" s="261">
        <v>9701243879</v>
      </c>
      <c r="J51" s="219" t="s">
        <v>2802</v>
      </c>
      <c r="K51" s="219"/>
      <c r="L51" s="219"/>
      <c r="M51" s="219"/>
      <c r="N51" s="219"/>
      <c r="O51" s="219"/>
    </row>
    <row r="52" spans="1:15">
      <c r="A52" s="259">
        <v>52</v>
      </c>
      <c r="B52" s="260" t="s">
        <v>11997</v>
      </c>
      <c r="C52" s="260" t="s">
        <v>11998</v>
      </c>
      <c r="D52" s="219" t="s">
        <v>11999</v>
      </c>
      <c r="E52" s="261">
        <v>8688060872</v>
      </c>
      <c r="F52" s="261">
        <v>8125530434</v>
      </c>
      <c r="G52" s="219"/>
      <c r="H52" s="219" t="s">
        <v>12000</v>
      </c>
      <c r="I52" s="261">
        <v>7013273545</v>
      </c>
      <c r="J52" s="219" t="s">
        <v>2802</v>
      </c>
      <c r="K52" s="219"/>
      <c r="L52" s="219"/>
      <c r="M52" s="219"/>
      <c r="N52" s="219"/>
      <c r="O52" s="219"/>
    </row>
    <row r="53" spans="1:15">
      <c r="A53" s="259">
        <v>53</v>
      </c>
      <c r="B53" s="260" t="s">
        <v>12001</v>
      </c>
      <c r="C53" s="260" t="s">
        <v>12002</v>
      </c>
      <c r="D53" s="219" t="s">
        <v>12003</v>
      </c>
      <c r="E53" s="261">
        <v>8688159560</v>
      </c>
      <c r="F53" s="219"/>
      <c r="G53" s="219"/>
      <c r="H53" s="219" t="s">
        <v>12004</v>
      </c>
      <c r="I53" s="219"/>
      <c r="J53" s="219"/>
      <c r="K53" s="219"/>
      <c r="L53" s="219"/>
      <c r="M53" s="219"/>
      <c r="N53" s="219"/>
      <c r="O53" s="219"/>
    </row>
    <row r="54" spans="1:15">
      <c r="A54" s="259">
        <v>54</v>
      </c>
      <c r="B54" s="260" t="s">
        <v>12005</v>
      </c>
      <c r="C54" s="260" t="s">
        <v>12006</v>
      </c>
      <c r="D54" s="219" t="s">
        <v>12007</v>
      </c>
      <c r="E54" s="261">
        <v>9573761691</v>
      </c>
      <c r="F54" s="261">
        <v>9573761691</v>
      </c>
      <c r="G54" s="219"/>
      <c r="H54" s="219" t="s">
        <v>12008</v>
      </c>
      <c r="I54" s="261">
        <v>9246461114</v>
      </c>
      <c r="J54" s="219" t="s">
        <v>2802</v>
      </c>
      <c r="K54" s="219"/>
      <c r="L54" s="219"/>
      <c r="M54" s="219"/>
      <c r="N54" s="219"/>
      <c r="O54" s="219"/>
    </row>
    <row r="55" spans="1:15">
      <c r="A55" s="259">
        <v>55</v>
      </c>
      <c r="B55" s="260" t="s">
        <v>12009</v>
      </c>
      <c r="C55" s="260" t="s">
        <v>12010</v>
      </c>
      <c r="D55" s="219" t="s">
        <v>12011</v>
      </c>
      <c r="E55" s="261">
        <v>9493304488</v>
      </c>
      <c r="F55" s="261">
        <v>8106694488</v>
      </c>
      <c r="G55" s="219"/>
      <c r="H55" s="219" t="s">
        <v>12012</v>
      </c>
      <c r="I55" s="219"/>
      <c r="J55" s="219"/>
      <c r="K55" s="219"/>
      <c r="L55" s="219"/>
      <c r="M55" s="219"/>
      <c r="N55" s="219"/>
      <c r="O55" s="219"/>
    </row>
    <row r="56" spans="1:15">
      <c r="A56" s="259">
        <v>56</v>
      </c>
      <c r="B56" s="260" t="s">
        <v>12013</v>
      </c>
      <c r="C56" s="260" t="s">
        <v>12014</v>
      </c>
      <c r="D56" s="219" t="s">
        <v>12015</v>
      </c>
      <c r="E56" s="261">
        <v>7013709447</v>
      </c>
      <c r="F56" s="261">
        <v>9949654556</v>
      </c>
      <c r="G56" s="219"/>
      <c r="H56" s="219" t="s">
        <v>12016</v>
      </c>
      <c r="I56" s="261">
        <v>9949900111</v>
      </c>
      <c r="J56" s="219" t="s">
        <v>2802</v>
      </c>
      <c r="K56" s="219"/>
      <c r="L56" s="219"/>
      <c r="M56" s="219"/>
      <c r="N56" s="219"/>
      <c r="O56" s="219"/>
    </row>
    <row r="57" spans="1:15">
      <c r="A57" s="259">
        <v>57</v>
      </c>
      <c r="B57" s="260" t="s">
        <v>12017</v>
      </c>
      <c r="C57" s="260" t="s">
        <v>12018</v>
      </c>
      <c r="D57" s="219" t="s">
        <v>12019</v>
      </c>
      <c r="E57" s="261">
        <v>6300620357</v>
      </c>
      <c r="F57" s="219"/>
      <c r="G57" s="219"/>
      <c r="H57" s="219" t="s">
        <v>12020</v>
      </c>
      <c r="I57" s="261">
        <v>7013452135</v>
      </c>
      <c r="J57" s="219" t="s">
        <v>3971</v>
      </c>
      <c r="K57" s="219"/>
      <c r="L57" s="219"/>
      <c r="M57" s="219"/>
      <c r="N57" s="219"/>
      <c r="O57" s="219"/>
    </row>
    <row r="58" spans="1:15">
      <c r="A58" s="259">
        <v>58</v>
      </c>
      <c r="B58" s="260" t="s">
        <v>12021</v>
      </c>
      <c r="C58" s="260" t="s">
        <v>12022</v>
      </c>
      <c r="D58" s="219" t="s">
        <v>12023</v>
      </c>
      <c r="E58" s="261">
        <v>8187863643</v>
      </c>
      <c r="F58" s="219"/>
      <c r="G58" s="219"/>
      <c r="H58" s="219" t="s">
        <v>12024</v>
      </c>
      <c r="I58" s="261">
        <v>8978533124</v>
      </c>
      <c r="J58" s="219"/>
      <c r="K58" s="219"/>
      <c r="L58" s="219"/>
      <c r="M58" s="219"/>
      <c r="N58" s="219"/>
      <c r="O58" s="219"/>
    </row>
    <row r="59" spans="1:15">
      <c r="A59" s="259">
        <v>59</v>
      </c>
      <c r="B59" s="260" t="s">
        <v>12025</v>
      </c>
      <c r="C59" s="260" t="s">
        <v>12026</v>
      </c>
      <c r="D59" s="219" t="s">
        <v>12027</v>
      </c>
      <c r="E59" s="261">
        <v>9948119028</v>
      </c>
      <c r="F59" s="261">
        <v>9505316785</v>
      </c>
      <c r="G59" s="219"/>
      <c r="H59" s="219" t="s">
        <v>12028</v>
      </c>
      <c r="I59" s="261">
        <v>9666438587</v>
      </c>
      <c r="J59" s="219" t="s">
        <v>12029</v>
      </c>
      <c r="K59" s="219"/>
      <c r="L59" s="219"/>
      <c r="M59" s="219"/>
      <c r="N59" s="219"/>
      <c r="O59" s="219"/>
    </row>
    <row r="60" spans="1:15">
      <c r="A60" s="259">
        <v>60</v>
      </c>
      <c r="B60" s="260" t="s">
        <v>12030</v>
      </c>
      <c r="C60" s="260" t="s">
        <v>12031</v>
      </c>
      <c r="D60" s="219" t="s">
        <v>12032</v>
      </c>
      <c r="E60" s="261">
        <v>9666782508</v>
      </c>
      <c r="F60" s="261">
        <v>9392295816</v>
      </c>
      <c r="G60" s="219"/>
      <c r="H60" s="219" t="s">
        <v>12033</v>
      </c>
      <c r="I60" s="261">
        <v>9966038842</v>
      </c>
      <c r="J60" s="219" t="s">
        <v>7029</v>
      </c>
      <c r="K60" s="219"/>
      <c r="L60" s="219"/>
      <c r="M60" s="219"/>
      <c r="N60" s="219"/>
      <c r="O60" s="219"/>
    </row>
    <row r="61" spans="1:15">
      <c r="A61" s="259">
        <v>61</v>
      </c>
      <c r="B61" s="260" t="s">
        <v>12034</v>
      </c>
      <c r="C61" s="260" t="s">
        <v>12035</v>
      </c>
      <c r="D61" s="219" t="s">
        <v>12036</v>
      </c>
      <c r="E61" s="261">
        <v>9701124642</v>
      </c>
      <c r="F61" s="261">
        <v>7013431008</v>
      </c>
      <c r="G61" s="219"/>
      <c r="H61" s="219" t="s">
        <v>12037</v>
      </c>
      <c r="I61" s="261">
        <v>8555974476</v>
      </c>
      <c r="J61" s="219" t="s">
        <v>12038</v>
      </c>
      <c r="K61" s="219"/>
      <c r="L61" s="219"/>
      <c r="M61" s="219"/>
      <c r="N61" s="219"/>
      <c r="O61" s="219"/>
    </row>
    <row r="62" spans="1:15">
      <c r="A62" s="259">
        <v>62</v>
      </c>
      <c r="B62" s="260" t="s">
        <v>12039</v>
      </c>
      <c r="C62" s="260" t="s">
        <v>12040</v>
      </c>
      <c r="D62" s="219" t="s">
        <v>12041</v>
      </c>
      <c r="E62" s="261">
        <v>9666366266</v>
      </c>
      <c r="F62" s="261">
        <v>9966666033</v>
      </c>
      <c r="G62" s="219"/>
      <c r="H62" s="219" t="s">
        <v>12042</v>
      </c>
      <c r="I62" s="261">
        <v>9966666033</v>
      </c>
      <c r="J62" s="219" t="s">
        <v>12043</v>
      </c>
      <c r="K62" s="219"/>
      <c r="L62" s="219"/>
      <c r="M62" s="219"/>
      <c r="N62" s="219"/>
      <c r="O62" s="219"/>
    </row>
    <row r="63" spans="1:15">
      <c r="A63" s="259">
        <v>63</v>
      </c>
      <c r="B63" s="260" t="s">
        <v>12044</v>
      </c>
      <c r="C63" s="260" t="s">
        <v>12045</v>
      </c>
      <c r="D63" s="219" t="s">
        <v>12046</v>
      </c>
      <c r="E63" s="261">
        <v>8341918186</v>
      </c>
      <c r="F63" s="261">
        <v>8500218509</v>
      </c>
      <c r="G63" s="219"/>
      <c r="H63" s="219" t="s">
        <v>12047</v>
      </c>
      <c r="I63" s="261">
        <v>9948411519</v>
      </c>
      <c r="J63" s="219" t="s">
        <v>12048</v>
      </c>
      <c r="K63" s="219"/>
      <c r="L63" s="219" t="s">
        <v>4479</v>
      </c>
      <c r="M63" s="219" t="s">
        <v>4479</v>
      </c>
      <c r="N63" s="219"/>
      <c r="O63" s="219"/>
    </row>
    <row r="64" spans="1:15">
      <c r="A64" s="259">
        <v>64</v>
      </c>
      <c r="B64" s="260" t="s">
        <v>12049</v>
      </c>
      <c r="C64" s="260" t="s">
        <v>12050</v>
      </c>
      <c r="D64" s="219" t="s">
        <v>12051</v>
      </c>
      <c r="E64" s="261">
        <v>8106165091</v>
      </c>
      <c r="F64" s="261">
        <v>9502403691</v>
      </c>
      <c r="G64" s="219"/>
      <c r="H64" s="219" t="s">
        <v>12052</v>
      </c>
      <c r="I64" s="261">
        <v>9502403691</v>
      </c>
      <c r="J64" s="219" t="s">
        <v>12053</v>
      </c>
      <c r="K64" s="219"/>
      <c r="L64" s="219" t="s">
        <v>4479</v>
      </c>
      <c r="M64" s="219" t="s">
        <v>4479</v>
      </c>
      <c r="N64" s="219"/>
      <c r="O64" s="219"/>
    </row>
    <row r="65" spans="1:15">
      <c r="A65" s="259">
        <v>65</v>
      </c>
      <c r="B65" s="260" t="s">
        <v>12054</v>
      </c>
      <c r="C65" s="260" t="s">
        <v>12055</v>
      </c>
      <c r="D65" s="219" t="s">
        <v>12056</v>
      </c>
      <c r="E65" s="261">
        <v>9392421740</v>
      </c>
      <c r="F65" s="261">
        <v>9392421740</v>
      </c>
      <c r="G65" s="219"/>
      <c r="H65" s="219" t="s">
        <v>12057</v>
      </c>
      <c r="I65" s="261">
        <v>9392421740</v>
      </c>
      <c r="J65" s="219" t="s">
        <v>4217</v>
      </c>
      <c r="K65" s="219"/>
      <c r="L65" s="219"/>
      <c r="M65" s="219"/>
      <c r="N65" s="219"/>
      <c r="O65" s="219"/>
    </row>
    <row r="66" spans="1:15">
      <c r="A66" s="259">
        <v>66</v>
      </c>
      <c r="B66" s="260" t="s">
        <v>12058</v>
      </c>
      <c r="C66" s="260" t="s">
        <v>12059</v>
      </c>
      <c r="D66" s="219" t="s">
        <v>12060</v>
      </c>
      <c r="E66" s="261">
        <v>9989395292</v>
      </c>
      <c r="F66" s="261">
        <v>9848793462</v>
      </c>
      <c r="G66" s="219"/>
      <c r="H66" s="219" t="s">
        <v>12061</v>
      </c>
      <c r="I66" s="261">
        <v>9848793462</v>
      </c>
      <c r="J66" s="219" t="s">
        <v>12062</v>
      </c>
      <c r="K66" s="219"/>
      <c r="L66" s="219"/>
      <c r="M66" s="219"/>
      <c r="N66" s="219"/>
      <c r="O66" s="219"/>
    </row>
    <row r="67" spans="1:15">
      <c r="A67" s="259">
        <v>67</v>
      </c>
      <c r="B67" s="260" t="s">
        <v>12063</v>
      </c>
      <c r="C67" s="260" t="s">
        <v>12064</v>
      </c>
      <c r="D67" s="219" t="s">
        <v>12065</v>
      </c>
      <c r="E67" s="261">
        <v>9052200347</v>
      </c>
      <c r="F67" s="261">
        <v>9985665740</v>
      </c>
      <c r="G67" s="219"/>
      <c r="H67" s="219" t="s">
        <v>12066</v>
      </c>
      <c r="I67" s="261">
        <v>9866085349</v>
      </c>
      <c r="J67" s="219" t="s">
        <v>12067</v>
      </c>
      <c r="K67" s="219"/>
      <c r="L67" s="219" t="s">
        <v>4479</v>
      </c>
      <c r="M67" s="219" t="s">
        <v>4479</v>
      </c>
      <c r="N67" s="219"/>
      <c r="O67" s="219"/>
    </row>
    <row r="68" spans="1:15">
      <c r="A68" s="259">
        <v>68</v>
      </c>
      <c r="B68" s="260" t="s">
        <v>12068</v>
      </c>
      <c r="C68" s="260" t="s">
        <v>12069</v>
      </c>
      <c r="D68" s="219" t="s">
        <v>12070</v>
      </c>
      <c r="E68" s="261">
        <v>6304153400</v>
      </c>
      <c r="F68" s="261">
        <v>6304153400</v>
      </c>
      <c r="G68" s="219"/>
      <c r="H68" s="219" t="s">
        <v>12071</v>
      </c>
      <c r="I68" s="261">
        <v>9848525808</v>
      </c>
      <c r="J68" s="219" t="s">
        <v>12072</v>
      </c>
      <c r="K68" s="219"/>
      <c r="L68" s="219" t="s">
        <v>4479</v>
      </c>
      <c r="M68" s="219" t="s">
        <v>4479</v>
      </c>
      <c r="N68" s="219"/>
      <c r="O68" s="219"/>
    </row>
    <row r="69" spans="1:15">
      <c r="A69" s="259">
        <v>69</v>
      </c>
      <c r="B69" s="260" t="s">
        <v>12073</v>
      </c>
      <c r="C69" s="260" t="s">
        <v>12074</v>
      </c>
      <c r="D69" s="219" t="s">
        <v>12075</v>
      </c>
      <c r="E69" s="261">
        <v>8688974552</v>
      </c>
      <c r="F69" s="219"/>
      <c r="G69" s="219"/>
      <c r="H69" s="219" t="s">
        <v>12076</v>
      </c>
      <c r="I69" s="261">
        <v>9848327252</v>
      </c>
      <c r="J69" s="219" t="s">
        <v>12077</v>
      </c>
      <c r="K69" s="219"/>
      <c r="L69" s="219" t="s">
        <v>4479</v>
      </c>
      <c r="M69" s="219" t="s">
        <v>4479</v>
      </c>
      <c r="N69" s="219"/>
      <c r="O69" s="219"/>
    </row>
    <row r="70" spans="1:15">
      <c r="A70" s="259">
        <v>70</v>
      </c>
      <c r="B70" s="260" t="s">
        <v>12078</v>
      </c>
      <c r="C70" s="260" t="s">
        <v>12079</v>
      </c>
      <c r="D70" s="219" t="s">
        <v>12080</v>
      </c>
      <c r="E70" s="261">
        <v>9390239127</v>
      </c>
      <c r="F70" s="219"/>
      <c r="G70" s="219"/>
      <c r="H70" s="219" t="s">
        <v>12081</v>
      </c>
      <c r="I70" s="261">
        <v>9848506295</v>
      </c>
      <c r="J70" s="219" t="s">
        <v>8176</v>
      </c>
      <c r="K70" s="219"/>
      <c r="L70" s="219"/>
      <c r="M70" s="219"/>
      <c r="N70" s="219"/>
      <c r="O70" s="219"/>
    </row>
    <row r="71" spans="1:15">
      <c r="A71" s="259">
        <v>71</v>
      </c>
      <c r="B71" s="260" t="s">
        <v>12082</v>
      </c>
      <c r="C71" s="260" t="s">
        <v>12083</v>
      </c>
      <c r="D71" s="219" t="s">
        <v>12084</v>
      </c>
      <c r="E71" s="261">
        <v>8688525484</v>
      </c>
      <c r="F71" s="261">
        <v>6300632208</v>
      </c>
      <c r="G71" s="219"/>
      <c r="H71" s="219" t="s">
        <v>12085</v>
      </c>
      <c r="I71" s="261">
        <v>9441691612</v>
      </c>
      <c r="J71" s="219" t="s">
        <v>4658</v>
      </c>
      <c r="K71" s="219"/>
      <c r="L71" s="219"/>
      <c r="M71" s="219"/>
      <c r="N71" s="219"/>
      <c r="O71" s="219"/>
    </row>
    <row r="72" spans="1:15">
      <c r="A72" s="259">
        <v>72</v>
      </c>
      <c r="B72" s="260" t="s">
        <v>12086</v>
      </c>
      <c r="C72" s="260" t="s">
        <v>12087</v>
      </c>
      <c r="D72" s="219" t="s">
        <v>12088</v>
      </c>
      <c r="E72" s="261">
        <v>7658915757</v>
      </c>
      <c r="F72" s="261">
        <v>9989900810</v>
      </c>
      <c r="G72" s="219"/>
      <c r="H72" s="219" t="s">
        <v>12089</v>
      </c>
      <c r="I72" s="261">
        <v>9989900810</v>
      </c>
      <c r="J72" s="219" t="s">
        <v>11943</v>
      </c>
      <c r="K72" s="219"/>
      <c r="L72" s="219"/>
      <c r="M72" s="219"/>
      <c r="N72" s="219"/>
      <c r="O72" s="219"/>
    </row>
    <row r="73" spans="1:15">
      <c r="A73" s="259">
        <v>73</v>
      </c>
      <c r="B73" s="260" t="s">
        <v>12090</v>
      </c>
      <c r="C73" s="260" t="s">
        <v>12091</v>
      </c>
      <c r="D73" s="219" t="s">
        <v>12092</v>
      </c>
      <c r="E73" s="261">
        <v>7702339256</v>
      </c>
      <c r="F73" s="261">
        <v>7981057995</v>
      </c>
      <c r="G73" s="219"/>
      <c r="H73" s="219" t="s">
        <v>12093</v>
      </c>
      <c r="I73" s="261">
        <v>9390501939</v>
      </c>
      <c r="J73" s="219" t="s">
        <v>12094</v>
      </c>
      <c r="K73" s="219"/>
      <c r="L73" s="219"/>
      <c r="M73" s="219"/>
      <c r="N73" s="219"/>
      <c r="O73" s="219"/>
    </row>
    <row r="74" spans="1:15">
      <c r="A74" s="259">
        <v>74</v>
      </c>
      <c r="B74" s="260" t="s">
        <v>12095</v>
      </c>
      <c r="C74" s="260" t="s">
        <v>12096</v>
      </c>
      <c r="D74" s="219" t="s">
        <v>12097</v>
      </c>
      <c r="E74" s="261">
        <v>9390484977</v>
      </c>
      <c r="F74" s="261">
        <v>9963191896</v>
      </c>
      <c r="G74" s="219"/>
      <c r="H74" s="219" t="s">
        <v>12098</v>
      </c>
      <c r="I74" s="261">
        <v>9963828478</v>
      </c>
      <c r="J74" s="219" t="s">
        <v>12099</v>
      </c>
      <c r="K74" s="219"/>
      <c r="L74" s="219"/>
      <c r="M74" s="219"/>
      <c r="N74" s="219"/>
      <c r="O74" s="219"/>
    </row>
    <row r="75" spans="1:15">
      <c r="A75" s="259">
        <v>75</v>
      </c>
      <c r="B75" s="260" t="s">
        <v>12100</v>
      </c>
      <c r="C75" s="260" t="s">
        <v>12101</v>
      </c>
      <c r="D75" s="219" t="s">
        <v>12102</v>
      </c>
      <c r="E75" s="261">
        <v>6304148335</v>
      </c>
      <c r="F75" s="261">
        <v>9703395101</v>
      </c>
      <c r="G75" s="219"/>
      <c r="H75" s="219" t="s">
        <v>12103</v>
      </c>
      <c r="I75" s="261">
        <v>9703395101</v>
      </c>
      <c r="J75" s="219"/>
      <c r="K75" s="219"/>
      <c r="L75" s="219"/>
      <c r="M75" s="219"/>
      <c r="N75" s="219"/>
      <c r="O75" s="219"/>
    </row>
    <row r="76" spans="1:15">
      <c r="A76" s="259">
        <v>76</v>
      </c>
      <c r="B76" s="260" t="s">
        <v>12104</v>
      </c>
      <c r="C76" s="260" t="s">
        <v>12105</v>
      </c>
      <c r="D76" s="219" t="s">
        <v>12106</v>
      </c>
      <c r="E76" s="261">
        <v>8688545734</v>
      </c>
      <c r="F76" s="219"/>
      <c r="G76" s="219"/>
      <c r="H76" s="219" t="s">
        <v>12107</v>
      </c>
      <c r="I76" s="261">
        <v>9963174942</v>
      </c>
      <c r="J76" s="219" t="s">
        <v>9359</v>
      </c>
      <c r="K76" s="219"/>
      <c r="L76" s="219"/>
      <c r="M76" s="219"/>
      <c r="N76" s="219"/>
      <c r="O76" s="219"/>
    </row>
    <row r="77" spans="1:15">
      <c r="A77" s="259">
        <v>77</v>
      </c>
      <c r="B77" s="260" t="s">
        <v>12108</v>
      </c>
      <c r="C77" s="260" t="s">
        <v>12109</v>
      </c>
      <c r="D77" s="219" t="s">
        <v>12110</v>
      </c>
      <c r="E77" s="261">
        <v>9951198792</v>
      </c>
      <c r="F77" s="261">
        <v>9390011060</v>
      </c>
      <c r="G77" s="219"/>
      <c r="H77" s="219" t="s">
        <v>12111</v>
      </c>
      <c r="I77" s="261">
        <v>9248638999</v>
      </c>
      <c r="J77" s="219" t="s">
        <v>7332</v>
      </c>
      <c r="K77" s="219"/>
      <c r="L77" s="219"/>
      <c r="M77" s="219"/>
      <c r="N77" s="219"/>
      <c r="O77" s="219"/>
    </row>
    <row r="78" spans="1:15">
      <c r="A78" s="259">
        <v>78</v>
      </c>
      <c r="B78" s="260" t="s">
        <v>12112</v>
      </c>
      <c r="C78" s="260" t="s">
        <v>12113</v>
      </c>
      <c r="D78" s="219" t="s">
        <v>12114</v>
      </c>
      <c r="E78" s="261">
        <v>6309575392</v>
      </c>
      <c r="F78" s="261">
        <v>6309784151</v>
      </c>
      <c r="G78" s="219"/>
      <c r="H78" s="219" t="s">
        <v>12115</v>
      </c>
      <c r="I78" s="261">
        <v>7032848670</v>
      </c>
      <c r="J78" s="219" t="s">
        <v>12116</v>
      </c>
      <c r="K78" s="219"/>
      <c r="L78" s="219" t="s">
        <v>4479</v>
      </c>
      <c r="M78" s="219" t="s">
        <v>4479</v>
      </c>
      <c r="N78" s="219"/>
      <c r="O78" s="219" t="s">
        <v>4479</v>
      </c>
    </row>
    <row r="79" spans="1:15">
      <c r="A79" s="259">
        <v>79</v>
      </c>
      <c r="B79" s="260" t="s">
        <v>12117</v>
      </c>
      <c r="C79" s="260" t="s">
        <v>12118</v>
      </c>
      <c r="D79" s="219" t="s">
        <v>12119</v>
      </c>
      <c r="E79" s="261">
        <v>7569717655</v>
      </c>
      <c r="F79" s="261">
        <v>9490973513</v>
      </c>
      <c r="G79" s="219"/>
      <c r="H79" s="219" t="s">
        <v>12120</v>
      </c>
      <c r="I79" s="261">
        <v>9490973513</v>
      </c>
      <c r="J79" s="219" t="s">
        <v>12121</v>
      </c>
      <c r="K79" s="219"/>
      <c r="L79" s="219"/>
      <c r="M79" s="219"/>
      <c r="N79" s="219"/>
      <c r="O79" s="219"/>
    </row>
    <row r="80" spans="1:15">
      <c r="A80" s="259">
        <v>80</v>
      </c>
      <c r="B80" s="260" t="s">
        <v>12122</v>
      </c>
      <c r="C80" s="260" t="s">
        <v>12123</v>
      </c>
      <c r="D80" s="219" t="s">
        <v>12124</v>
      </c>
      <c r="E80" s="261">
        <v>7569972968</v>
      </c>
      <c r="F80" s="261">
        <v>9052016642</v>
      </c>
      <c r="G80" s="219"/>
      <c r="H80" s="219" t="s">
        <v>12125</v>
      </c>
      <c r="I80" s="261">
        <v>9985527205</v>
      </c>
      <c r="J80" s="219" t="s">
        <v>12126</v>
      </c>
      <c r="K80" s="219"/>
      <c r="L80" s="219"/>
      <c r="M80" s="219"/>
      <c r="N80" s="219"/>
      <c r="O80" s="219"/>
    </row>
    <row r="81" spans="1:15">
      <c r="A81" s="259">
        <v>81</v>
      </c>
      <c r="B81" s="260" t="s">
        <v>12127</v>
      </c>
      <c r="C81" s="260" t="s">
        <v>12128</v>
      </c>
      <c r="D81" s="219" t="s">
        <v>12129</v>
      </c>
      <c r="E81" s="261">
        <v>8688460546</v>
      </c>
      <c r="F81" s="261">
        <v>9866807648</v>
      </c>
      <c r="G81" s="219"/>
      <c r="H81" s="219" t="s">
        <v>12130</v>
      </c>
      <c r="I81" s="261">
        <v>9866807648</v>
      </c>
      <c r="J81" s="219" t="s">
        <v>2802</v>
      </c>
      <c r="K81" s="219"/>
      <c r="L81" s="219" t="s">
        <v>4479</v>
      </c>
      <c r="M81" s="219" t="s">
        <v>4479</v>
      </c>
      <c r="N81" s="219"/>
      <c r="O81" s="219"/>
    </row>
    <row r="82" spans="1:15">
      <c r="A82" s="259">
        <v>82</v>
      </c>
      <c r="B82" s="260" t="s">
        <v>12131</v>
      </c>
      <c r="C82" s="260" t="s">
        <v>12132</v>
      </c>
      <c r="D82" s="219" t="s">
        <v>12133</v>
      </c>
      <c r="E82" s="261">
        <v>8688507824</v>
      </c>
      <c r="F82" s="261">
        <v>9490960434</v>
      </c>
      <c r="G82" s="219"/>
      <c r="H82" s="219" t="s">
        <v>12134</v>
      </c>
      <c r="I82" s="261">
        <v>9490960434</v>
      </c>
      <c r="J82" s="219" t="s">
        <v>11858</v>
      </c>
      <c r="K82" s="219"/>
      <c r="L82" s="219"/>
      <c r="M82" s="219"/>
      <c r="N82" s="219"/>
      <c r="O82" s="219"/>
    </row>
    <row r="83" spans="1:15">
      <c r="A83" s="259">
        <v>83</v>
      </c>
      <c r="B83" s="260" t="s">
        <v>12135</v>
      </c>
      <c r="C83" s="260" t="s">
        <v>12136</v>
      </c>
      <c r="D83" s="219" t="s">
        <v>12137</v>
      </c>
      <c r="E83" s="261">
        <v>9347818868</v>
      </c>
      <c r="F83" s="261">
        <v>9493107949</v>
      </c>
      <c r="G83" s="219"/>
      <c r="H83" s="219" t="s">
        <v>12138</v>
      </c>
      <c r="I83" s="261">
        <v>8985966251</v>
      </c>
      <c r="J83" s="219" t="s">
        <v>2802</v>
      </c>
      <c r="K83" s="219"/>
      <c r="L83" s="219"/>
      <c r="M83" s="219"/>
      <c r="N83" s="219"/>
      <c r="O83" s="219"/>
    </row>
    <row r="84" spans="1:15">
      <c r="A84" s="259">
        <v>84</v>
      </c>
      <c r="B84" s="260" t="s">
        <v>12139</v>
      </c>
      <c r="C84" s="260" t="s">
        <v>12140</v>
      </c>
      <c r="D84" s="219" t="s">
        <v>12141</v>
      </c>
      <c r="E84" s="261">
        <v>8074244636</v>
      </c>
      <c r="F84" s="219"/>
      <c r="G84" s="219"/>
      <c r="H84" s="219" t="s">
        <v>12142</v>
      </c>
      <c r="I84" s="261">
        <v>9951904225</v>
      </c>
      <c r="J84" s="219" t="s">
        <v>12143</v>
      </c>
      <c r="K84" s="219" t="s">
        <v>2874</v>
      </c>
      <c r="L84" s="219" t="s">
        <v>4479</v>
      </c>
      <c r="M84" s="219" t="s">
        <v>4479</v>
      </c>
      <c r="N84" s="219" t="s">
        <v>4479</v>
      </c>
      <c r="O84" s="219" t="s">
        <v>4479</v>
      </c>
    </row>
    <row r="85" spans="1:15">
      <c r="A85" s="259">
        <v>85</v>
      </c>
      <c r="B85" s="260" t="s">
        <v>12144</v>
      </c>
      <c r="C85" s="260" t="s">
        <v>12145</v>
      </c>
      <c r="D85" s="219" t="s">
        <v>12146</v>
      </c>
      <c r="E85" s="261">
        <v>9346100943</v>
      </c>
      <c r="F85" s="261">
        <v>7702685408</v>
      </c>
      <c r="G85" s="219"/>
      <c r="H85" s="219" t="s">
        <v>12147</v>
      </c>
      <c r="I85" s="261">
        <v>9030404326</v>
      </c>
      <c r="J85" s="219" t="s">
        <v>12148</v>
      </c>
      <c r="K85" s="219"/>
      <c r="L85" s="219"/>
      <c r="M85" s="219"/>
      <c r="N85" s="219"/>
      <c r="O85" s="219"/>
    </row>
    <row r="86" spans="1:15">
      <c r="A86" s="259">
        <v>86</v>
      </c>
      <c r="B86" s="260" t="s">
        <v>12149</v>
      </c>
      <c r="C86" s="260" t="s">
        <v>12150</v>
      </c>
      <c r="D86" s="219" t="s">
        <v>12151</v>
      </c>
      <c r="E86" s="261">
        <v>7075151589</v>
      </c>
      <c r="F86" s="261">
        <v>9866105044</v>
      </c>
      <c r="G86" s="219"/>
      <c r="H86" s="219" t="s">
        <v>12152</v>
      </c>
      <c r="I86" s="261">
        <v>9866105044</v>
      </c>
      <c r="J86" s="219" t="s">
        <v>12153</v>
      </c>
      <c r="K86" s="219" t="s">
        <v>2874</v>
      </c>
      <c r="L86" s="219"/>
      <c r="M86" s="219"/>
      <c r="N86" s="219"/>
      <c r="O86" s="219"/>
    </row>
    <row r="87" spans="1:15">
      <c r="A87" s="259">
        <v>87</v>
      </c>
      <c r="B87" s="260" t="s">
        <v>12154</v>
      </c>
      <c r="C87" s="260" t="s">
        <v>12155</v>
      </c>
      <c r="D87" s="219" t="s">
        <v>12156</v>
      </c>
      <c r="E87" s="261">
        <v>9618461560</v>
      </c>
      <c r="F87" s="261">
        <v>9949501218</v>
      </c>
      <c r="G87" s="219"/>
      <c r="H87" s="219" t="s">
        <v>12157</v>
      </c>
      <c r="I87" s="261">
        <v>9949683886</v>
      </c>
      <c r="J87" s="219" t="s">
        <v>2802</v>
      </c>
      <c r="K87" s="219"/>
      <c r="L87" s="219"/>
      <c r="M87" s="219"/>
      <c r="N87" s="219"/>
      <c r="O87" s="219"/>
    </row>
    <row r="88" spans="1:15">
      <c r="A88" s="259">
        <v>88</v>
      </c>
      <c r="B88" s="260" t="s">
        <v>12158</v>
      </c>
      <c r="C88" s="260" t="s">
        <v>12159</v>
      </c>
      <c r="D88" s="219" t="s">
        <v>12160</v>
      </c>
      <c r="E88" s="261">
        <v>9182226986</v>
      </c>
      <c r="F88" s="261">
        <v>9948086160</v>
      </c>
      <c r="G88" s="219"/>
      <c r="H88" s="219" t="s">
        <v>12161</v>
      </c>
      <c r="I88" s="261">
        <v>9948086160</v>
      </c>
      <c r="J88" s="219" t="s">
        <v>12048</v>
      </c>
      <c r="K88" s="219"/>
      <c r="L88" s="219" t="s">
        <v>4479</v>
      </c>
      <c r="M88" s="219" t="s">
        <v>4479</v>
      </c>
      <c r="N88" s="219" t="s">
        <v>4479</v>
      </c>
      <c r="O88" s="219" t="s">
        <v>4479</v>
      </c>
    </row>
    <row r="89" spans="1:15">
      <c r="A89" s="259">
        <v>89</v>
      </c>
      <c r="B89" s="260" t="s">
        <v>12162</v>
      </c>
      <c r="C89" s="260" t="s">
        <v>12163</v>
      </c>
      <c r="D89" s="219" t="s">
        <v>12164</v>
      </c>
      <c r="E89" s="261">
        <v>7095860414</v>
      </c>
      <c r="F89" s="261">
        <v>7095860414</v>
      </c>
      <c r="G89" s="219"/>
      <c r="H89" s="219" t="s">
        <v>12165</v>
      </c>
      <c r="I89" s="261">
        <v>7569961075</v>
      </c>
      <c r="J89" s="219" t="s">
        <v>9162</v>
      </c>
      <c r="K89" s="219"/>
      <c r="L89" s="219" t="s">
        <v>4479</v>
      </c>
      <c r="M89" s="219" t="s">
        <v>6961</v>
      </c>
      <c r="N89" s="219"/>
      <c r="O89" s="219"/>
    </row>
    <row r="90" spans="1:15">
      <c r="A90" s="259">
        <v>90</v>
      </c>
      <c r="B90" s="260" t="s">
        <v>12166</v>
      </c>
      <c r="C90" s="260" t="s">
        <v>12167</v>
      </c>
      <c r="D90" s="219" t="s">
        <v>12168</v>
      </c>
      <c r="E90" s="261">
        <v>9347671457</v>
      </c>
      <c r="F90" s="261">
        <v>9490449681</v>
      </c>
      <c r="G90" s="219"/>
      <c r="H90" s="234" t="s">
        <v>12169</v>
      </c>
      <c r="I90" s="266">
        <v>9490449681</v>
      </c>
      <c r="J90" s="219" t="s">
        <v>11858</v>
      </c>
      <c r="K90" s="219"/>
      <c r="L90" s="219"/>
      <c r="M90" s="219"/>
      <c r="N90" s="219"/>
      <c r="O90" s="219"/>
    </row>
    <row r="91" spans="1:15">
      <c r="A91" s="259">
        <v>91</v>
      </c>
      <c r="B91" s="260" t="s">
        <v>12170</v>
      </c>
      <c r="C91" s="260" t="s">
        <v>12171</v>
      </c>
      <c r="D91" s="219" t="s">
        <v>12172</v>
      </c>
      <c r="E91" s="261">
        <v>8688787482</v>
      </c>
      <c r="F91" s="261">
        <v>9959747087</v>
      </c>
      <c r="G91" s="219"/>
      <c r="H91" s="219" t="s">
        <v>12173</v>
      </c>
      <c r="I91" s="261">
        <v>7675057065</v>
      </c>
      <c r="J91" s="219" t="s">
        <v>12174</v>
      </c>
      <c r="K91" s="219"/>
      <c r="L91" s="219" t="s">
        <v>4479</v>
      </c>
      <c r="M91" s="219" t="s">
        <v>4479</v>
      </c>
      <c r="N91" s="219" t="s">
        <v>4479</v>
      </c>
      <c r="O91" s="219" t="s">
        <v>4479</v>
      </c>
    </row>
    <row r="92" spans="1:15">
      <c r="A92" s="259">
        <v>92</v>
      </c>
      <c r="B92" s="260" t="s">
        <v>12175</v>
      </c>
      <c r="C92" s="260" t="s">
        <v>12176</v>
      </c>
      <c r="D92" s="219" t="s">
        <v>12177</v>
      </c>
      <c r="E92" s="261">
        <v>6303724043</v>
      </c>
      <c r="F92" s="261">
        <v>9441453935</v>
      </c>
      <c r="G92" s="219"/>
      <c r="H92" s="219" t="s">
        <v>12178</v>
      </c>
      <c r="I92" s="261">
        <v>9441453935</v>
      </c>
      <c r="J92" s="219" t="s">
        <v>12179</v>
      </c>
      <c r="K92" s="219"/>
      <c r="L92" s="219"/>
      <c r="M92" s="219"/>
      <c r="N92" s="219"/>
      <c r="O92" s="219"/>
    </row>
    <row r="93" spans="1:15">
      <c r="A93" s="259">
        <v>93</v>
      </c>
      <c r="B93" s="260" t="s">
        <v>12180</v>
      </c>
      <c r="C93" s="260" t="s">
        <v>12181</v>
      </c>
      <c r="D93" s="219" t="s">
        <v>12182</v>
      </c>
      <c r="E93" s="261">
        <v>7207324399</v>
      </c>
      <c r="F93" s="261">
        <v>9959846199</v>
      </c>
      <c r="G93" s="219"/>
      <c r="H93" s="219" t="s">
        <v>12183</v>
      </c>
      <c r="I93" s="261">
        <v>7981163969</v>
      </c>
      <c r="J93" s="219" t="s">
        <v>12184</v>
      </c>
      <c r="K93" s="219" t="s">
        <v>2803</v>
      </c>
      <c r="L93" s="219" t="s">
        <v>4479</v>
      </c>
      <c r="M93" s="219" t="s">
        <v>4479</v>
      </c>
      <c r="N93" s="219" t="s">
        <v>4479</v>
      </c>
      <c r="O93" s="219" t="s">
        <v>4479</v>
      </c>
    </row>
    <row r="94" spans="1:15">
      <c r="A94" s="259">
        <v>94</v>
      </c>
      <c r="B94" s="260" t="s">
        <v>12185</v>
      </c>
      <c r="C94" s="260" t="s">
        <v>12186</v>
      </c>
      <c r="D94" s="219" t="s">
        <v>12187</v>
      </c>
      <c r="E94" s="261">
        <v>9985272730</v>
      </c>
      <c r="F94" s="261">
        <v>9652954078</v>
      </c>
      <c r="G94" s="219"/>
      <c r="H94" s="219" t="s">
        <v>12188</v>
      </c>
      <c r="I94" s="261">
        <v>9866834126</v>
      </c>
      <c r="J94" s="219" t="s">
        <v>4217</v>
      </c>
      <c r="K94" s="219" t="s">
        <v>2803</v>
      </c>
      <c r="L94" s="219"/>
      <c r="M94" s="219"/>
      <c r="N94" s="219"/>
      <c r="O94" s="219"/>
    </row>
    <row r="95" spans="1:15">
      <c r="A95" s="259">
        <v>95</v>
      </c>
      <c r="B95" s="260" t="s">
        <v>12189</v>
      </c>
      <c r="C95" s="260" t="s">
        <v>12190</v>
      </c>
      <c r="D95" s="219" t="s">
        <v>12191</v>
      </c>
      <c r="E95" s="261">
        <v>6305500279</v>
      </c>
      <c r="F95" s="261">
        <v>8688141759</v>
      </c>
      <c r="G95" s="219"/>
      <c r="H95" s="219" t="s">
        <v>12192</v>
      </c>
      <c r="I95" s="261">
        <v>9989015679</v>
      </c>
      <c r="J95" s="219" t="s">
        <v>12193</v>
      </c>
      <c r="K95" s="219" t="s">
        <v>2803</v>
      </c>
      <c r="L95" s="219"/>
      <c r="M95" s="219"/>
      <c r="N95" s="219"/>
      <c r="O95" s="219"/>
    </row>
    <row r="96" spans="1:15">
      <c r="A96" s="259">
        <v>96</v>
      </c>
      <c r="B96" s="260" t="s">
        <v>12194</v>
      </c>
      <c r="C96" s="260" t="s">
        <v>12195</v>
      </c>
      <c r="D96" s="219" t="s">
        <v>12196</v>
      </c>
      <c r="E96" s="261">
        <v>9908937044</v>
      </c>
      <c r="F96" s="261">
        <v>9490114253</v>
      </c>
      <c r="G96" s="219"/>
      <c r="H96" s="219" t="s">
        <v>12197</v>
      </c>
      <c r="I96" s="261">
        <v>9490114253</v>
      </c>
      <c r="J96" s="219" t="s">
        <v>4217</v>
      </c>
      <c r="K96" s="219" t="s">
        <v>2803</v>
      </c>
      <c r="L96" s="219"/>
      <c r="M96" s="219"/>
      <c r="N96" s="219"/>
      <c r="O96" s="219"/>
    </row>
    <row r="97" spans="1:15">
      <c r="A97" s="259">
        <v>97</v>
      </c>
      <c r="B97" s="260" t="s">
        <v>12198</v>
      </c>
      <c r="C97" s="260" t="s">
        <v>12199</v>
      </c>
      <c r="D97" s="219" t="s">
        <v>12200</v>
      </c>
      <c r="E97" s="261">
        <v>9398985982</v>
      </c>
      <c r="F97" s="261">
        <v>9492690591</v>
      </c>
      <c r="G97" s="219"/>
      <c r="H97" s="219" t="s">
        <v>12201</v>
      </c>
      <c r="I97" s="261">
        <v>9440347124</v>
      </c>
      <c r="J97" s="219" t="s">
        <v>2802</v>
      </c>
      <c r="K97" s="219"/>
      <c r="L97" s="219"/>
      <c r="M97" s="219"/>
      <c r="N97" s="219"/>
      <c r="O97" s="219"/>
    </row>
    <row r="98" spans="1:15">
      <c r="A98" s="259">
        <v>98</v>
      </c>
      <c r="B98" s="260" t="s">
        <v>12202</v>
      </c>
      <c r="C98" s="260" t="s">
        <v>12203</v>
      </c>
      <c r="D98" s="219" t="s">
        <v>12204</v>
      </c>
      <c r="E98" s="261">
        <v>6304163819</v>
      </c>
      <c r="F98" s="261">
        <v>9948147675</v>
      </c>
      <c r="G98" s="219"/>
      <c r="H98" s="219" t="s">
        <v>12205</v>
      </c>
      <c r="I98" s="261">
        <v>9948147675</v>
      </c>
      <c r="J98" s="219" t="s">
        <v>2795</v>
      </c>
      <c r="K98" s="219"/>
      <c r="L98" s="219"/>
      <c r="M98" s="219"/>
      <c r="N98" s="219"/>
      <c r="O98" s="219"/>
    </row>
    <row r="99" spans="1:15">
      <c r="A99" s="259">
        <v>99</v>
      </c>
      <c r="B99" s="260" t="s">
        <v>12206</v>
      </c>
      <c r="C99" s="260" t="s">
        <v>12207</v>
      </c>
      <c r="D99" s="219" t="s">
        <v>12208</v>
      </c>
      <c r="E99" s="261">
        <v>7780721569</v>
      </c>
      <c r="F99" s="261">
        <v>7901257632</v>
      </c>
      <c r="G99" s="261"/>
      <c r="H99" s="250" t="s">
        <v>12209</v>
      </c>
      <c r="I99" s="261">
        <v>8019746432</v>
      </c>
      <c r="J99" s="219" t="s">
        <v>12210</v>
      </c>
      <c r="K99" s="219"/>
      <c r="L99" s="219"/>
      <c r="M99" s="219"/>
      <c r="N99" s="219"/>
      <c r="O99" s="219"/>
    </row>
    <row r="100" spans="1:15">
      <c r="A100" s="259">
        <v>100</v>
      </c>
      <c r="B100" s="260" t="s">
        <v>12211</v>
      </c>
      <c r="C100" s="260" t="s">
        <v>12212</v>
      </c>
      <c r="D100" s="219" t="s">
        <v>12213</v>
      </c>
      <c r="E100" s="261">
        <v>8688299114</v>
      </c>
      <c r="F100" s="261">
        <v>8688299114</v>
      </c>
      <c r="G100" s="219"/>
      <c r="H100" s="219" t="s">
        <v>12214</v>
      </c>
      <c r="I100" s="261">
        <v>9492316619</v>
      </c>
      <c r="J100" s="219" t="s">
        <v>12215</v>
      </c>
      <c r="K100" s="219" t="s">
        <v>2874</v>
      </c>
      <c r="L100" s="219" t="s">
        <v>4479</v>
      </c>
      <c r="M100" s="219" t="s">
        <v>4479</v>
      </c>
      <c r="N100" s="219"/>
      <c r="O100" s="219"/>
    </row>
    <row r="101" spans="1:15">
      <c r="A101" s="259">
        <v>101</v>
      </c>
      <c r="B101" s="260" t="s">
        <v>12216</v>
      </c>
      <c r="C101" s="260" t="s">
        <v>12217</v>
      </c>
      <c r="D101" s="219" t="s">
        <v>12218</v>
      </c>
      <c r="E101" s="261">
        <v>7330966189</v>
      </c>
      <c r="F101" s="261">
        <v>9573145116</v>
      </c>
      <c r="G101" s="219"/>
      <c r="H101" s="219" t="s">
        <v>12219</v>
      </c>
      <c r="I101" s="261">
        <v>8332086146</v>
      </c>
      <c r="J101" s="219" t="s">
        <v>7229</v>
      </c>
      <c r="K101" s="219"/>
      <c r="L101" s="219"/>
      <c r="M101" s="219"/>
      <c r="N101" s="219"/>
      <c r="O101" s="219"/>
    </row>
    <row r="102" spans="1:15">
      <c r="A102" s="259">
        <v>102</v>
      </c>
      <c r="B102" s="260" t="s">
        <v>12220</v>
      </c>
      <c r="C102" s="260" t="s">
        <v>12221</v>
      </c>
      <c r="D102" s="219" t="s">
        <v>12222</v>
      </c>
      <c r="E102" s="261">
        <v>9398985982</v>
      </c>
      <c r="F102" s="261">
        <v>8985863453</v>
      </c>
      <c r="G102" s="219"/>
      <c r="H102" s="219" t="s">
        <v>12223</v>
      </c>
      <c r="I102" s="261">
        <v>7330853266</v>
      </c>
      <c r="J102" s="219" t="s">
        <v>7029</v>
      </c>
      <c r="K102" s="219"/>
      <c r="L102" s="219"/>
      <c r="M102" s="219"/>
      <c r="N102" s="219"/>
      <c r="O102" s="219"/>
    </row>
    <row r="103" spans="1:15">
      <c r="A103" s="259">
        <v>103</v>
      </c>
      <c r="B103" s="260" t="s">
        <v>12224</v>
      </c>
      <c r="C103" s="260" t="s">
        <v>12225</v>
      </c>
      <c r="D103" s="219" t="s">
        <v>12226</v>
      </c>
      <c r="E103" s="261">
        <v>7794076197</v>
      </c>
      <c r="F103" s="261">
        <v>9849847619</v>
      </c>
      <c r="G103" s="219"/>
      <c r="H103" s="219" t="s">
        <v>12227</v>
      </c>
      <c r="I103" s="261">
        <v>9849847619</v>
      </c>
      <c r="J103" s="219" t="s">
        <v>2802</v>
      </c>
      <c r="K103" s="219"/>
      <c r="L103" s="219"/>
      <c r="M103" s="219"/>
      <c r="N103" s="219"/>
      <c r="O103" s="219"/>
    </row>
    <row r="104" spans="1:15">
      <c r="A104" s="259">
        <v>104</v>
      </c>
      <c r="B104" s="260" t="s">
        <v>12228</v>
      </c>
      <c r="C104" s="260" t="s">
        <v>12229</v>
      </c>
      <c r="D104" s="219" t="s">
        <v>12230</v>
      </c>
      <c r="E104" s="261">
        <v>8985863453</v>
      </c>
      <c r="F104" s="261">
        <v>7981614748</v>
      </c>
      <c r="G104" s="219"/>
      <c r="H104" s="219" t="s">
        <v>12231</v>
      </c>
      <c r="I104" s="261">
        <v>9493243453</v>
      </c>
      <c r="J104" s="219"/>
      <c r="K104" s="219"/>
      <c r="L104" s="219" t="s">
        <v>12232</v>
      </c>
      <c r="M104" s="219" t="s">
        <v>4300</v>
      </c>
      <c r="N104" s="219"/>
      <c r="O104" s="219"/>
    </row>
    <row r="105" spans="1:15">
      <c r="A105" s="259">
        <v>105</v>
      </c>
      <c r="B105" s="260" t="s">
        <v>12233</v>
      </c>
      <c r="C105" s="260" t="s">
        <v>12234</v>
      </c>
      <c r="D105" s="219" t="s">
        <v>12235</v>
      </c>
      <c r="E105" s="261">
        <v>9032620887</v>
      </c>
      <c r="F105" s="166"/>
      <c r="G105" s="166"/>
      <c r="H105" s="226" t="s">
        <v>12236</v>
      </c>
      <c r="I105" s="261">
        <v>9866247582</v>
      </c>
      <c r="J105" s="219" t="s">
        <v>12237</v>
      </c>
      <c r="K105" s="219"/>
      <c r="L105" s="219" t="s">
        <v>4479</v>
      </c>
      <c r="M105" s="219" t="s">
        <v>4479</v>
      </c>
      <c r="N105" s="219" t="s">
        <v>4479</v>
      </c>
      <c r="O105" s="219" t="s">
        <v>4479</v>
      </c>
    </row>
    <row r="106" spans="1:15">
      <c r="A106" s="259">
        <v>106</v>
      </c>
      <c r="B106" s="260" t="s">
        <v>12238</v>
      </c>
      <c r="C106" s="260" t="s">
        <v>12239</v>
      </c>
      <c r="D106" s="219" t="s">
        <v>12240</v>
      </c>
      <c r="E106" s="261">
        <v>9014227347</v>
      </c>
      <c r="F106" s="267">
        <v>9502941890</v>
      </c>
      <c r="G106" s="215"/>
      <c r="H106" s="219" t="s">
        <v>12241</v>
      </c>
      <c r="I106" s="261">
        <v>9010041890</v>
      </c>
      <c r="J106" s="219" t="s">
        <v>12242</v>
      </c>
      <c r="K106" s="219" t="s">
        <v>2803</v>
      </c>
      <c r="L106" s="219"/>
      <c r="M106" s="219"/>
      <c r="N106" s="219"/>
      <c r="O106" s="219"/>
    </row>
    <row r="107" spans="1:15">
      <c r="A107" s="259">
        <v>107</v>
      </c>
      <c r="B107" s="260" t="s">
        <v>12243</v>
      </c>
      <c r="C107" s="260" t="s">
        <v>12244</v>
      </c>
      <c r="D107" s="219" t="s">
        <v>12245</v>
      </c>
      <c r="E107" s="261">
        <v>7093609024</v>
      </c>
      <c r="F107" s="261">
        <v>9346207881</v>
      </c>
      <c r="G107" s="219"/>
      <c r="H107" s="219" t="s">
        <v>12246</v>
      </c>
      <c r="I107" s="261">
        <v>8985121239</v>
      </c>
      <c r="J107" s="219"/>
      <c r="K107" s="219"/>
      <c r="L107" s="219"/>
      <c r="M107" s="219"/>
      <c r="N107" s="219"/>
      <c r="O107" s="219"/>
    </row>
    <row r="108" spans="1:15">
      <c r="A108" s="259">
        <v>108</v>
      </c>
      <c r="B108" s="260" t="s">
        <v>12247</v>
      </c>
      <c r="C108" s="260" t="s">
        <v>12248</v>
      </c>
      <c r="D108" s="219" t="s">
        <v>12249</v>
      </c>
      <c r="E108" s="261">
        <v>6281825344</v>
      </c>
      <c r="F108" s="261">
        <v>9441061464</v>
      </c>
      <c r="G108" s="219"/>
      <c r="H108" s="219" t="s">
        <v>12250</v>
      </c>
      <c r="I108" s="261">
        <v>9441212883</v>
      </c>
      <c r="J108" s="219" t="s">
        <v>12210</v>
      </c>
      <c r="K108" s="219" t="s">
        <v>2803</v>
      </c>
      <c r="L108" s="219"/>
      <c r="M108" s="219"/>
      <c r="N108" s="219"/>
      <c r="O108" s="219"/>
    </row>
    <row r="109" spans="1:15">
      <c r="A109" s="259">
        <v>109</v>
      </c>
      <c r="B109" s="260" t="s">
        <v>12251</v>
      </c>
      <c r="C109" s="260" t="s">
        <v>12252</v>
      </c>
      <c r="D109" s="219" t="s">
        <v>12253</v>
      </c>
      <c r="E109" s="261">
        <v>9177308233</v>
      </c>
      <c r="F109" s="261">
        <v>9704262166</v>
      </c>
      <c r="G109" s="219"/>
      <c r="H109" s="219" t="s">
        <v>12254</v>
      </c>
      <c r="I109" s="261">
        <v>9291307025</v>
      </c>
      <c r="J109" s="219" t="s">
        <v>6302</v>
      </c>
      <c r="K109" s="219" t="s">
        <v>2803</v>
      </c>
      <c r="L109" s="219"/>
      <c r="M109" s="219"/>
      <c r="N109" s="219"/>
      <c r="O109" s="219"/>
    </row>
    <row r="110" spans="1:15">
      <c r="A110" s="259">
        <v>110</v>
      </c>
      <c r="B110" s="260" t="s">
        <v>12255</v>
      </c>
      <c r="C110" s="260" t="s">
        <v>12256</v>
      </c>
      <c r="D110" s="219" t="s">
        <v>12257</v>
      </c>
      <c r="E110" s="261">
        <v>8688181648</v>
      </c>
      <c r="F110" s="261">
        <v>8886191841</v>
      </c>
      <c r="G110" s="219"/>
      <c r="H110" s="219" t="s">
        <v>12258</v>
      </c>
      <c r="I110" s="219"/>
      <c r="J110" s="219"/>
      <c r="K110" s="219"/>
      <c r="L110" s="219"/>
      <c r="M110" s="219"/>
      <c r="N110" s="219"/>
      <c r="O110" s="219"/>
    </row>
    <row r="111" spans="1:15">
      <c r="A111" s="259">
        <v>111</v>
      </c>
      <c r="B111" s="260" t="s">
        <v>12259</v>
      </c>
      <c r="C111" s="260" t="s">
        <v>12260</v>
      </c>
      <c r="D111" s="219" t="s">
        <v>12261</v>
      </c>
      <c r="E111" s="261">
        <v>9866151321</v>
      </c>
      <c r="F111" s="261">
        <v>9959538738</v>
      </c>
      <c r="G111" s="219"/>
      <c r="H111" s="219" t="s">
        <v>12262</v>
      </c>
      <c r="I111" s="261">
        <v>9652102121</v>
      </c>
      <c r="J111" s="219" t="s">
        <v>4217</v>
      </c>
      <c r="K111" s="219"/>
      <c r="L111" s="219"/>
      <c r="M111" s="219"/>
      <c r="N111" s="219"/>
      <c r="O111" s="219"/>
    </row>
    <row r="112" spans="1:15">
      <c r="A112" s="259">
        <v>112</v>
      </c>
      <c r="B112" s="260" t="s">
        <v>12263</v>
      </c>
      <c r="C112" s="260" t="s">
        <v>12264</v>
      </c>
      <c r="D112" s="219" t="s">
        <v>12265</v>
      </c>
      <c r="E112" s="261">
        <v>9381567808</v>
      </c>
      <c r="F112" s="261">
        <v>9346690626</v>
      </c>
      <c r="G112" s="219"/>
      <c r="H112" s="219" t="s">
        <v>12266</v>
      </c>
      <c r="I112" s="261">
        <v>9346690626</v>
      </c>
      <c r="J112" s="219" t="s">
        <v>2802</v>
      </c>
      <c r="K112" s="219"/>
      <c r="L112" s="219"/>
      <c r="M112" s="219"/>
      <c r="N112" s="219"/>
      <c r="O112" s="219"/>
    </row>
    <row r="113" spans="1:15">
      <c r="A113" s="259">
        <v>113</v>
      </c>
      <c r="B113" s="260" t="s">
        <v>12267</v>
      </c>
      <c r="C113" s="260" t="s">
        <v>12268</v>
      </c>
      <c r="D113" s="219" t="s">
        <v>12269</v>
      </c>
      <c r="E113" s="261">
        <v>7893027629</v>
      </c>
      <c r="F113" s="261">
        <v>9866293205</v>
      </c>
      <c r="G113" s="219"/>
      <c r="H113" s="219" t="s">
        <v>12270</v>
      </c>
      <c r="I113" s="261">
        <v>9866293205</v>
      </c>
      <c r="J113" s="219" t="s">
        <v>4658</v>
      </c>
      <c r="K113" s="219"/>
      <c r="L113" s="219"/>
      <c r="M113" s="219"/>
      <c r="N113" s="219"/>
      <c r="O113" s="219"/>
    </row>
    <row r="114" spans="1:15">
      <c r="A114" s="259">
        <v>114</v>
      </c>
      <c r="B114" s="260" t="s">
        <v>12271</v>
      </c>
      <c r="C114" s="260" t="s">
        <v>12272</v>
      </c>
      <c r="D114" s="219" t="s">
        <v>12273</v>
      </c>
      <c r="E114" s="261">
        <v>9553958858</v>
      </c>
      <c r="F114" s="261">
        <v>9059331155</v>
      </c>
      <c r="G114" s="219"/>
      <c r="H114" s="219" t="s">
        <v>12274</v>
      </c>
      <c r="I114" s="261">
        <v>9059331155</v>
      </c>
      <c r="J114" s="219" t="s">
        <v>12275</v>
      </c>
      <c r="K114" s="219" t="s">
        <v>2874</v>
      </c>
      <c r="L114" s="219" t="s">
        <v>4479</v>
      </c>
      <c r="M114" s="219" t="s">
        <v>4479</v>
      </c>
      <c r="N114" s="219" t="s">
        <v>4479</v>
      </c>
      <c r="O114" s="219" t="s">
        <v>4479</v>
      </c>
    </row>
    <row r="115" spans="1:15">
      <c r="A115" s="259">
        <v>115</v>
      </c>
      <c r="B115" s="260" t="s">
        <v>12276</v>
      </c>
      <c r="C115" s="260" t="s">
        <v>12277</v>
      </c>
      <c r="D115" s="219" t="s">
        <v>12278</v>
      </c>
      <c r="E115" s="261">
        <v>8688692725</v>
      </c>
      <c r="F115" s="261">
        <v>9346927361</v>
      </c>
      <c r="G115" s="219"/>
      <c r="H115" s="219" t="s">
        <v>12279</v>
      </c>
      <c r="I115" s="261">
        <v>9110319539</v>
      </c>
      <c r="J115" s="219" t="s">
        <v>2802</v>
      </c>
      <c r="K115" s="219"/>
      <c r="L115" s="219"/>
      <c r="M115" s="219"/>
      <c r="N115" s="219"/>
      <c r="O115" s="219"/>
    </row>
    <row r="116" spans="1:15">
      <c r="A116" s="259">
        <v>116</v>
      </c>
      <c r="B116" s="260" t="s">
        <v>12280</v>
      </c>
      <c r="C116" s="260" t="s">
        <v>12281</v>
      </c>
      <c r="D116" s="219" t="s">
        <v>12282</v>
      </c>
      <c r="E116" s="261">
        <v>8985762717</v>
      </c>
      <c r="F116" s="261">
        <v>9063599298</v>
      </c>
      <c r="G116" s="219"/>
      <c r="H116" s="219" t="s">
        <v>12283</v>
      </c>
      <c r="I116" s="261">
        <v>9177565789</v>
      </c>
      <c r="J116" s="219" t="s">
        <v>2802</v>
      </c>
      <c r="K116" s="219" t="s">
        <v>12284</v>
      </c>
      <c r="L116" s="219" t="s">
        <v>4479</v>
      </c>
      <c r="M116" s="219" t="s">
        <v>4479</v>
      </c>
      <c r="N116" s="219" t="s">
        <v>4479</v>
      </c>
      <c r="O116" s="219" t="s">
        <v>4479</v>
      </c>
    </row>
    <row r="117" spans="1:15">
      <c r="A117" s="259">
        <v>117</v>
      </c>
      <c r="B117" s="260" t="s">
        <v>12285</v>
      </c>
      <c r="C117" s="260" t="s">
        <v>12286</v>
      </c>
      <c r="D117" s="219" t="s">
        <v>12287</v>
      </c>
      <c r="E117" s="261">
        <v>9391372387</v>
      </c>
      <c r="F117" s="261">
        <v>9550081319</v>
      </c>
      <c r="G117" s="219"/>
      <c r="H117" s="219" t="s">
        <v>12288</v>
      </c>
      <c r="I117" s="261">
        <v>9550081319</v>
      </c>
      <c r="J117" s="219" t="s">
        <v>2802</v>
      </c>
      <c r="K117" s="219"/>
      <c r="L117" s="219"/>
      <c r="M117" s="219"/>
      <c r="N117" s="219"/>
      <c r="O117" s="219"/>
    </row>
    <row r="118" spans="1:15">
      <c r="A118" s="259">
        <v>118</v>
      </c>
      <c r="B118" s="260" t="s">
        <v>12289</v>
      </c>
      <c r="C118" s="260" t="s">
        <v>12290</v>
      </c>
      <c r="D118" s="219" t="s">
        <v>12291</v>
      </c>
      <c r="E118" s="261">
        <v>9014795998</v>
      </c>
      <c r="F118" s="261">
        <v>6303196978</v>
      </c>
      <c r="G118" s="219"/>
      <c r="H118" s="219" t="s">
        <v>12292</v>
      </c>
      <c r="I118" s="261">
        <v>6303196978</v>
      </c>
      <c r="J118" s="219" t="s">
        <v>2802</v>
      </c>
      <c r="K118" s="219"/>
      <c r="L118" s="219"/>
      <c r="M118" s="219"/>
      <c r="N118" s="219"/>
      <c r="O118" s="219"/>
    </row>
    <row r="119" spans="1:15">
      <c r="A119" s="259">
        <v>119</v>
      </c>
      <c r="B119" s="260" t="s">
        <v>12293</v>
      </c>
      <c r="C119" s="260" t="s">
        <v>12294</v>
      </c>
      <c r="D119" s="219" t="s">
        <v>12295</v>
      </c>
      <c r="E119" s="261">
        <v>8688468415</v>
      </c>
      <c r="F119" s="219"/>
      <c r="G119" s="219"/>
      <c r="H119" s="219" t="s">
        <v>12296</v>
      </c>
      <c r="I119" s="261">
        <v>9441441765</v>
      </c>
      <c r="J119" s="219" t="s">
        <v>2802</v>
      </c>
      <c r="K119" s="219"/>
      <c r="L119" s="219"/>
      <c r="M119" s="219"/>
      <c r="N119" s="219"/>
      <c r="O119" s="219"/>
    </row>
    <row r="120" spans="1:15">
      <c r="A120" s="259">
        <v>120</v>
      </c>
      <c r="B120" s="260" t="s">
        <v>12297</v>
      </c>
      <c r="C120" s="260" t="s">
        <v>12298</v>
      </c>
      <c r="D120" s="219" t="s">
        <v>12299</v>
      </c>
      <c r="E120" s="261">
        <v>9347388266</v>
      </c>
      <c r="F120" s="261">
        <v>9490846145</v>
      </c>
      <c r="G120" s="219"/>
      <c r="H120" s="219" t="s">
        <v>12300</v>
      </c>
      <c r="I120" s="261">
        <v>9490846145</v>
      </c>
      <c r="J120" s="219" t="s">
        <v>2802</v>
      </c>
      <c r="K120" s="219"/>
      <c r="L120" s="219"/>
      <c r="M120" s="219"/>
      <c r="N120" s="219"/>
      <c r="O120" s="219"/>
    </row>
    <row r="121" spans="1:15">
      <c r="A121" s="259">
        <v>121</v>
      </c>
      <c r="B121" s="260" t="s">
        <v>12301</v>
      </c>
      <c r="C121" s="260" t="s">
        <v>12302</v>
      </c>
      <c r="D121" s="219" t="s">
        <v>12303</v>
      </c>
      <c r="E121" s="261">
        <v>6281729308</v>
      </c>
      <c r="F121" s="261">
        <v>9290260620</v>
      </c>
      <c r="G121" s="219"/>
      <c r="H121" s="219" t="s">
        <v>12304</v>
      </c>
      <c r="I121" s="261">
        <v>9290260620</v>
      </c>
      <c r="J121" s="219" t="s">
        <v>7029</v>
      </c>
      <c r="K121" s="219"/>
      <c r="L121" s="219"/>
      <c r="M121" s="219"/>
      <c r="N121" s="219"/>
      <c r="O121" s="219"/>
    </row>
    <row r="122" spans="1:15">
      <c r="A122" s="259">
        <v>122</v>
      </c>
      <c r="B122" s="260" t="s">
        <v>12305</v>
      </c>
      <c r="C122" s="260" t="s">
        <v>12306</v>
      </c>
      <c r="D122" s="219" t="s">
        <v>12307</v>
      </c>
      <c r="E122" s="261">
        <v>8639471195</v>
      </c>
      <c r="F122" s="261">
        <v>9121594748</v>
      </c>
      <c r="G122" s="219"/>
      <c r="H122" s="219" t="s">
        <v>12308</v>
      </c>
      <c r="I122" s="261">
        <v>9849494748</v>
      </c>
      <c r="J122" s="219" t="s">
        <v>2802</v>
      </c>
      <c r="K122" s="219"/>
      <c r="L122" s="219"/>
      <c r="M122" s="219"/>
      <c r="N122" s="219"/>
      <c r="O122" s="219"/>
    </row>
    <row r="123" spans="1:15">
      <c r="A123" s="259">
        <v>123</v>
      </c>
      <c r="B123" s="260" t="s">
        <v>12309</v>
      </c>
      <c r="C123" s="260" t="s">
        <v>12310</v>
      </c>
      <c r="D123" s="219" t="s">
        <v>12311</v>
      </c>
      <c r="E123" s="261">
        <v>8688563001</v>
      </c>
      <c r="F123" s="261">
        <v>7780705529</v>
      </c>
      <c r="G123" s="219"/>
      <c r="H123" s="219" t="s">
        <v>12312</v>
      </c>
      <c r="I123" s="219"/>
      <c r="J123" s="219" t="s">
        <v>2802</v>
      </c>
      <c r="K123" s="219"/>
      <c r="L123" s="219" t="s">
        <v>4479</v>
      </c>
      <c r="M123" s="219" t="s">
        <v>4479</v>
      </c>
      <c r="N123" s="219" t="s">
        <v>4479</v>
      </c>
      <c r="O123" s="219" t="s">
        <v>4479</v>
      </c>
    </row>
    <row r="124" spans="1:15">
      <c r="A124" s="259">
        <v>124</v>
      </c>
      <c r="B124" s="260" t="s">
        <v>12313</v>
      </c>
      <c r="C124" s="260" t="s">
        <v>12314</v>
      </c>
      <c r="D124" s="219" t="s">
        <v>12315</v>
      </c>
      <c r="E124" s="261">
        <v>8247424820</v>
      </c>
      <c r="F124" s="219"/>
      <c r="G124" s="219"/>
      <c r="H124" s="219" t="s">
        <v>12316</v>
      </c>
      <c r="I124" s="261">
        <v>9603362363</v>
      </c>
      <c r="J124" s="219" t="s">
        <v>12317</v>
      </c>
      <c r="K124" s="219" t="s">
        <v>4002</v>
      </c>
      <c r="L124" s="219"/>
      <c r="M124" s="219" t="s">
        <v>3991</v>
      </c>
      <c r="N124" s="219" t="s">
        <v>4479</v>
      </c>
      <c r="O124" s="219" t="s">
        <v>4479</v>
      </c>
    </row>
    <row r="125" spans="1:15">
      <c r="A125" s="259">
        <v>125</v>
      </c>
      <c r="B125" s="260" t="s">
        <v>12318</v>
      </c>
      <c r="C125" s="260" t="s">
        <v>12319</v>
      </c>
      <c r="D125" s="219" t="s">
        <v>12320</v>
      </c>
      <c r="E125" s="261">
        <v>9949534957</v>
      </c>
      <c r="F125" s="219"/>
      <c r="G125" s="219"/>
      <c r="H125" s="219" t="s">
        <v>12321</v>
      </c>
      <c r="I125" s="261">
        <v>9908238042</v>
      </c>
      <c r="J125" s="219" t="s">
        <v>6302</v>
      </c>
      <c r="K125" s="219"/>
      <c r="L125" s="219"/>
      <c r="M125" s="219"/>
      <c r="N125" s="219"/>
      <c r="O125" s="219"/>
    </row>
    <row r="126" spans="1:15">
      <c r="A126" s="259">
        <v>126</v>
      </c>
      <c r="B126" s="260" t="s">
        <v>12322</v>
      </c>
      <c r="C126" s="260" t="s">
        <v>12323</v>
      </c>
      <c r="D126" s="219" t="s">
        <v>12324</v>
      </c>
      <c r="E126" s="261">
        <v>7981480457</v>
      </c>
      <c r="F126" s="261">
        <v>9494538814</v>
      </c>
      <c r="G126" s="219"/>
      <c r="H126" s="219" t="s">
        <v>12325</v>
      </c>
      <c r="I126" s="261">
        <v>9494538813</v>
      </c>
      <c r="J126" s="219" t="s">
        <v>4217</v>
      </c>
      <c r="K126" s="219"/>
      <c r="L126" s="219"/>
      <c r="M126" s="219"/>
      <c r="N126" s="219"/>
      <c r="O126" s="219"/>
    </row>
    <row r="127" spans="1:15">
      <c r="A127" s="259">
        <v>127</v>
      </c>
      <c r="B127" s="260" t="s">
        <v>12326</v>
      </c>
      <c r="C127" s="260" t="s">
        <v>12327</v>
      </c>
      <c r="D127" s="219" t="s">
        <v>12328</v>
      </c>
      <c r="E127" s="261">
        <v>9347470616</v>
      </c>
      <c r="F127" s="261">
        <v>9133505950</v>
      </c>
      <c r="G127" s="219"/>
      <c r="H127" s="219" t="s">
        <v>12329</v>
      </c>
      <c r="I127" s="261">
        <v>9949147605</v>
      </c>
      <c r="J127" s="219" t="s">
        <v>12330</v>
      </c>
      <c r="K127" s="219"/>
      <c r="L127" s="219" t="s">
        <v>12331</v>
      </c>
      <c r="M127" s="219" t="s">
        <v>3991</v>
      </c>
      <c r="N127" s="219"/>
      <c r="O127" s="219"/>
    </row>
    <row r="128" spans="1:15">
      <c r="A128" s="259">
        <v>128</v>
      </c>
      <c r="B128" s="260" t="s">
        <v>12332</v>
      </c>
      <c r="C128" s="260" t="s">
        <v>12333</v>
      </c>
      <c r="D128" s="219" t="s">
        <v>12334</v>
      </c>
      <c r="E128" s="261">
        <v>7661949524</v>
      </c>
      <c r="F128" s="261">
        <v>9014862647</v>
      </c>
      <c r="G128" s="219"/>
      <c r="H128" s="219" t="s">
        <v>12335</v>
      </c>
      <c r="I128" s="261">
        <v>9441421671</v>
      </c>
      <c r="J128" s="219" t="s">
        <v>4217</v>
      </c>
      <c r="K128" s="219"/>
      <c r="L128" s="219" t="s">
        <v>4479</v>
      </c>
      <c r="M128" s="219" t="s">
        <v>4479</v>
      </c>
      <c r="N128" s="219" t="s">
        <v>4479</v>
      </c>
      <c r="O128" s="219"/>
    </row>
    <row r="129" spans="1:15">
      <c r="A129" s="259">
        <v>129</v>
      </c>
      <c r="B129" s="260" t="s">
        <v>12336</v>
      </c>
      <c r="C129" s="260" t="s">
        <v>12337</v>
      </c>
      <c r="D129" s="219" t="s">
        <v>12338</v>
      </c>
      <c r="E129" s="261">
        <v>7680827772</v>
      </c>
      <c r="F129" s="261">
        <v>9581473061</v>
      </c>
      <c r="G129" s="219"/>
      <c r="H129" s="219" t="s">
        <v>12339</v>
      </c>
      <c r="I129" s="261">
        <v>9581473061</v>
      </c>
      <c r="J129" s="219" t="s">
        <v>2802</v>
      </c>
      <c r="K129" s="219"/>
      <c r="L129" s="219"/>
      <c r="M129" s="219"/>
      <c r="N129" s="219"/>
      <c r="O129" s="219" t="s">
        <v>4479</v>
      </c>
    </row>
    <row r="130" spans="1:15">
      <c r="A130" s="259">
        <v>130</v>
      </c>
      <c r="B130" s="260" t="s">
        <v>12340</v>
      </c>
      <c r="C130" s="260" t="s">
        <v>12341</v>
      </c>
      <c r="D130" s="219" t="s">
        <v>12342</v>
      </c>
      <c r="E130" s="261">
        <v>8374638394</v>
      </c>
      <c r="F130" s="261">
        <v>9440250365</v>
      </c>
      <c r="G130" s="219"/>
      <c r="H130" s="250" t="s">
        <v>12254</v>
      </c>
      <c r="I130" s="261">
        <v>9553872963</v>
      </c>
      <c r="J130" s="219" t="s">
        <v>12343</v>
      </c>
      <c r="K130" s="219" t="s">
        <v>2874</v>
      </c>
      <c r="L130" s="219" t="s">
        <v>4479</v>
      </c>
      <c r="M130" s="219" t="s">
        <v>4479</v>
      </c>
      <c r="N130" s="219" t="s">
        <v>4479</v>
      </c>
      <c r="O130" s="219" t="s">
        <v>4479</v>
      </c>
    </row>
    <row r="131" spans="1:15">
      <c r="A131" s="259">
        <v>131</v>
      </c>
      <c r="B131" s="260" t="s">
        <v>12344</v>
      </c>
      <c r="C131" s="260" t="s">
        <v>12345</v>
      </c>
      <c r="D131" s="219" t="s">
        <v>12346</v>
      </c>
      <c r="E131" s="261">
        <v>9676370769</v>
      </c>
      <c r="F131" s="261">
        <v>9573377277</v>
      </c>
      <c r="G131" s="219"/>
      <c r="H131" s="219" t="s">
        <v>12347</v>
      </c>
      <c r="I131" s="261">
        <v>9573377277</v>
      </c>
      <c r="J131" s="219" t="s">
        <v>12348</v>
      </c>
      <c r="K131" s="219" t="s">
        <v>2874</v>
      </c>
      <c r="L131" s="219" t="s">
        <v>4479</v>
      </c>
      <c r="M131" s="219" t="s">
        <v>4479</v>
      </c>
      <c r="N131" s="219" t="s">
        <v>4479</v>
      </c>
      <c r="O131" s="219" t="s">
        <v>4479</v>
      </c>
    </row>
    <row r="132" spans="1:15">
      <c r="A132" s="259">
        <v>132</v>
      </c>
      <c r="B132" s="260" t="s">
        <v>12349</v>
      </c>
      <c r="C132" s="260" t="s">
        <v>12350</v>
      </c>
      <c r="D132" s="219" t="s">
        <v>12351</v>
      </c>
      <c r="E132" s="261">
        <v>8688220113</v>
      </c>
      <c r="F132" s="261">
        <v>7013184696</v>
      </c>
      <c r="G132" s="219"/>
      <c r="H132" s="219" t="s">
        <v>12352</v>
      </c>
      <c r="I132" s="261">
        <v>9866084840</v>
      </c>
      <c r="J132" s="219" t="s">
        <v>12353</v>
      </c>
      <c r="K132" s="219" t="s">
        <v>2803</v>
      </c>
      <c r="L132" s="219"/>
      <c r="M132" s="219"/>
      <c r="N132" s="219"/>
      <c r="O132" s="219"/>
    </row>
    <row r="133" spans="1:15">
      <c r="A133" s="259">
        <v>133</v>
      </c>
      <c r="B133" s="260" t="s">
        <v>12354</v>
      </c>
      <c r="C133" s="260" t="s">
        <v>12355</v>
      </c>
      <c r="D133" s="219" t="s">
        <v>12356</v>
      </c>
      <c r="E133" s="261">
        <v>9848367521</v>
      </c>
      <c r="F133" s="261">
        <v>7095152068</v>
      </c>
      <c r="G133" s="219"/>
      <c r="H133" s="219" t="s">
        <v>12357</v>
      </c>
      <c r="I133" s="261">
        <v>9133620261</v>
      </c>
      <c r="J133" s="219" t="s">
        <v>4479</v>
      </c>
      <c r="K133" s="219" t="s">
        <v>4479</v>
      </c>
      <c r="L133" s="219"/>
      <c r="M133" s="219" t="s">
        <v>3991</v>
      </c>
      <c r="N133" s="219"/>
      <c r="O133" s="219"/>
    </row>
    <row r="134" spans="1:15">
      <c r="A134" s="259">
        <v>134</v>
      </c>
      <c r="B134" s="260" t="s">
        <v>12358</v>
      </c>
      <c r="C134" s="260" t="s">
        <v>12359</v>
      </c>
      <c r="D134" s="219" t="s">
        <v>12360</v>
      </c>
      <c r="E134" s="261">
        <v>8897206878</v>
      </c>
      <c r="F134" s="261">
        <v>6301929645</v>
      </c>
      <c r="G134" s="219"/>
      <c r="H134" s="219" t="s">
        <v>12361</v>
      </c>
      <c r="I134" s="261">
        <v>9848155918</v>
      </c>
      <c r="J134" s="219" t="s">
        <v>12242</v>
      </c>
      <c r="K134" s="219" t="s">
        <v>2803</v>
      </c>
      <c r="L134" s="219"/>
      <c r="M134" s="219"/>
      <c r="N134" s="219"/>
      <c r="O134" s="219"/>
    </row>
    <row r="135" spans="1:15">
      <c r="A135" s="259">
        <v>135</v>
      </c>
      <c r="B135" s="260" t="s">
        <v>12362</v>
      </c>
      <c r="C135" s="260" t="s">
        <v>12363</v>
      </c>
      <c r="D135" s="219" t="s">
        <v>12364</v>
      </c>
      <c r="E135" s="261">
        <v>7337224624</v>
      </c>
      <c r="F135" s="261">
        <v>7032841839</v>
      </c>
      <c r="G135" s="219"/>
      <c r="H135" s="219" t="s">
        <v>12365</v>
      </c>
      <c r="I135" s="261">
        <v>7032841839</v>
      </c>
      <c r="J135" s="219" t="s">
        <v>4217</v>
      </c>
      <c r="K135" s="219"/>
      <c r="L135" s="219"/>
      <c r="M135" s="219"/>
      <c r="N135" s="219"/>
      <c r="O135" s="219"/>
    </row>
    <row r="136" spans="1:15">
      <c r="A136" s="259">
        <v>136</v>
      </c>
      <c r="B136" s="260" t="s">
        <v>12366</v>
      </c>
      <c r="C136" s="260" t="s">
        <v>12367</v>
      </c>
      <c r="D136" s="219" t="s">
        <v>12368</v>
      </c>
      <c r="E136" s="261">
        <v>7075267048</v>
      </c>
      <c r="F136" s="261">
        <v>9908106777</v>
      </c>
      <c r="G136" s="219"/>
      <c r="H136" s="219" t="s">
        <v>12369</v>
      </c>
      <c r="I136" s="261">
        <v>9908106777</v>
      </c>
      <c r="J136" s="219" t="s">
        <v>4217</v>
      </c>
      <c r="K136" s="219"/>
      <c r="L136" s="219" t="s">
        <v>4479</v>
      </c>
      <c r="M136" s="219"/>
      <c r="N136" s="219"/>
      <c r="O136" s="219" t="s">
        <v>4479</v>
      </c>
    </row>
    <row r="137" spans="1:15">
      <c r="A137" s="259">
        <v>137</v>
      </c>
      <c r="B137" s="260" t="s">
        <v>12370</v>
      </c>
      <c r="C137" s="260" t="s">
        <v>12371</v>
      </c>
      <c r="D137" s="219" t="s">
        <v>12372</v>
      </c>
      <c r="E137" s="261">
        <v>6300684788</v>
      </c>
      <c r="F137" s="261">
        <v>9177466675</v>
      </c>
      <c r="G137" s="219"/>
      <c r="H137" s="219" t="s">
        <v>12373</v>
      </c>
      <c r="I137" s="261">
        <v>9849523987</v>
      </c>
      <c r="J137" s="219" t="s">
        <v>7229</v>
      </c>
      <c r="K137" s="219"/>
      <c r="L137" s="219" t="s">
        <v>4479</v>
      </c>
      <c r="M137" s="219" t="s">
        <v>4479</v>
      </c>
      <c r="N137" s="219"/>
      <c r="O137" s="219" t="s">
        <v>4479</v>
      </c>
    </row>
    <row r="138" spans="1:15">
      <c r="A138" s="259">
        <v>138</v>
      </c>
      <c r="B138" s="260" t="s">
        <v>12374</v>
      </c>
      <c r="C138" s="260" t="s">
        <v>12375</v>
      </c>
      <c r="D138" s="219" t="s">
        <v>12376</v>
      </c>
      <c r="E138" s="261">
        <v>8008795548</v>
      </c>
      <c r="F138" s="261">
        <v>7993293529</v>
      </c>
      <c r="G138" s="219"/>
      <c r="H138" s="219" t="s">
        <v>12377</v>
      </c>
      <c r="I138" s="261">
        <v>7893797349</v>
      </c>
      <c r="J138" s="219" t="s">
        <v>2802</v>
      </c>
      <c r="K138" s="219"/>
      <c r="L138" s="219"/>
      <c r="M138" s="219"/>
      <c r="N138" s="219"/>
      <c r="O138" s="219"/>
    </row>
    <row r="139" spans="1:15">
      <c r="A139" s="259">
        <v>139</v>
      </c>
      <c r="B139" s="260" t="s">
        <v>12378</v>
      </c>
      <c r="C139" s="260" t="s">
        <v>12379</v>
      </c>
      <c r="D139" s="219" t="s">
        <v>12380</v>
      </c>
      <c r="E139" s="261">
        <v>9014982792</v>
      </c>
      <c r="F139" s="261">
        <v>9059797060</v>
      </c>
      <c r="G139" s="219"/>
      <c r="H139" s="219" t="s">
        <v>12381</v>
      </c>
      <c r="I139" s="261">
        <v>7382904585</v>
      </c>
      <c r="J139" s="219" t="s">
        <v>4217</v>
      </c>
      <c r="K139" s="219"/>
      <c r="L139" s="219"/>
      <c r="M139" s="219"/>
      <c r="N139" s="219"/>
      <c r="O139" s="219"/>
    </row>
    <row r="140" spans="1:15">
      <c r="A140" s="259">
        <v>140</v>
      </c>
      <c r="B140" s="260" t="s">
        <v>12382</v>
      </c>
      <c r="C140" s="260" t="s">
        <v>12383</v>
      </c>
      <c r="D140" s="219" t="s">
        <v>12384</v>
      </c>
      <c r="E140" s="261">
        <v>8985450996</v>
      </c>
      <c r="F140" s="261">
        <v>9908133963</v>
      </c>
      <c r="G140" s="219"/>
      <c r="H140" s="219" t="s">
        <v>12385</v>
      </c>
      <c r="I140" s="261">
        <v>9177083963</v>
      </c>
      <c r="J140" s="219" t="s">
        <v>11771</v>
      </c>
      <c r="K140" s="219" t="s">
        <v>2874</v>
      </c>
      <c r="L140" s="219" t="s">
        <v>4479</v>
      </c>
      <c r="M140" s="219" t="s">
        <v>4479</v>
      </c>
      <c r="N140" s="219" t="s">
        <v>4479</v>
      </c>
      <c r="O140" s="219" t="s">
        <v>4479</v>
      </c>
    </row>
    <row r="141" spans="1:15">
      <c r="A141" s="259">
        <v>141</v>
      </c>
      <c r="B141" s="260" t="s">
        <v>12386</v>
      </c>
      <c r="C141" s="260" t="s">
        <v>12387</v>
      </c>
      <c r="D141" s="219" t="s">
        <v>12388</v>
      </c>
      <c r="E141" s="261">
        <v>6281934523</v>
      </c>
      <c r="F141" s="261">
        <v>9989275711</v>
      </c>
      <c r="G141" s="219"/>
      <c r="H141" s="219" t="s">
        <v>12389</v>
      </c>
      <c r="I141" s="261">
        <v>9989275711</v>
      </c>
      <c r="J141" s="219" t="s">
        <v>7229</v>
      </c>
      <c r="K141" s="219" t="s">
        <v>2803</v>
      </c>
      <c r="L141" s="219" t="s">
        <v>4479</v>
      </c>
      <c r="M141" s="219" t="s">
        <v>4479</v>
      </c>
      <c r="N141" s="219"/>
      <c r="O141" s="219"/>
    </row>
    <row r="142" spans="1:15">
      <c r="A142" s="259">
        <v>142</v>
      </c>
      <c r="B142" s="260" t="s">
        <v>12390</v>
      </c>
      <c r="C142" s="260" t="s">
        <v>12391</v>
      </c>
      <c r="D142" s="219" t="s">
        <v>12392</v>
      </c>
      <c r="E142" s="261">
        <v>9550473727</v>
      </c>
      <c r="F142" s="261">
        <v>6301558552</v>
      </c>
      <c r="G142" s="219"/>
      <c r="H142" s="219" t="s">
        <v>12393</v>
      </c>
      <c r="I142" s="261">
        <v>9908382506</v>
      </c>
      <c r="J142" s="219" t="s">
        <v>12394</v>
      </c>
      <c r="K142" s="219"/>
      <c r="L142" s="219"/>
      <c r="M142" s="219"/>
      <c r="N142" s="219"/>
      <c r="O142" s="219"/>
    </row>
    <row r="143" spans="1:15">
      <c r="A143" s="259">
        <v>143</v>
      </c>
      <c r="B143" s="260" t="s">
        <v>12395</v>
      </c>
      <c r="C143" s="260" t="s">
        <v>12396</v>
      </c>
      <c r="D143" s="219" t="s">
        <v>12397</v>
      </c>
      <c r="E143" s="261">
        <v>6303960780</v>
      </c>
      <c r="F143" s="261">
        <v>9948059977</v>
      </c>
      <c r="G143" s="219"/>
      <c r="H143" s="219" t="s">
        <v>12398</v>
      </c>
      <c r="I143" s="261">
        <v>9948059977</v>
      </c>
      <c r="J143" s="219" t="s">
        <v>7029</v>
      </c>
      <c r="K143" s="219" t="s">
        <v>2803</v>
      </c>
      <c r="L143" s="219" t="s">
        <v>4479</v>
      </c>
      <c r="M143" s="219" t="s">
        <v>4479</v>
      </c>
      <c r="N143" s="219"/>
      <c r="O143" s="219" t="s">
        <v>4479</v>
      </c>
    </row>
    <row r="144" spans="1:15">
      <c r="A144" s="259">
        <v>144</v>
      </c>
      <c r="B144" s="260" t="s">
        <v>12399</v>
      </c>
      <c r="C144" s="260" t="s">
        <v>12400</v>
      </c>
      <c r="D144" s="219" t="s">
        <v>12401</v>
      </c>
      <c r="E144" s="261">
        <v>9110772670</v>
      </c>
      <c r="F144" s="261">
        <v>9963638314</v>
      </c>
      <c r="G144" s="219"/>
      <c r="H144" s="219" t="s">
        <v>12402</v>
      </c>
      <c r="I144" s="261">
        <v>9963638314</v>
      </c>
      <c r="J144" s="219" t="s">
        <v>12237</v>
      </c>
      <c r="K144" s="219"/>
      <c r="L144" s="219" t="s">
        <v>4479</v>
      </c>
      <c r="M144" s="219" t="s">
        <v>4479</v>
      </c>
      <c r="N144" s="219"/>
      <c r="O144" s="219"/>
    </row>
    <row r="145" spans="1:15">
      <c r="A145" s="259">
        <v>145</v>
      </c>
      <c r="B145" s="260" t="s">
        <v>12403</v>
      </c>
      <c r="C145" s="260" t="s">
        <v>12404</v>
      </c>
      <c r="D145" s="219" t="s">
        <v>12405</v>
      </c>
      <c r="E145" s="261">
        <v>6302046992</v>
      </c>
      <c r="F145" s="261">
        <v>9100052503</v>
      </c>
      <c r="G145" s="219"/>
      <c r="H145" s="219" t="s">
        <v>12406</v>
      </c>
      <c r="I145" s="261">
        <v>9848052503</v>
      </c>
      <c r="J145" s="219" t="s">
        <v>4217</v>
      </c>
      <c r="K145" s="219"/>
      <c r="L145" s="219"/>
      <c r="M145" s="219"/>
      <c r="N145" s="219"/>
      <c r="O145" s="219"/>
    </row>
    <row r="146" spans="1:15">
      <c r="A146" s="259">
        <v>146</v>
      </c>
      <c r="B146" s="260" t="s">
        <v>12407</v>
      </c>
      <c r="C146" s="260" t="s">
        <v>12408</v>
      </c>
      <c r="D146" s="219" t="s">
        <v>12409</v>
      </c>
      <c r="E146" s="261">
        <v>6303177351</v>
      </c>
      <c r="F146" s="219"/>
      <c r="G146" s="219"/>
      <c r="H146" s="219"/>
      <c r="I146" s="219"/>
      <c r="J146" s="219"/>
      <c r="K146" s="219"/>
      <c r="L146" s="219"/>
      <c r="M146" s="219"/>
      <c r="N146" s="219"/>
      <c r="O146" s="219"/>
    </row>
    <row r="147" spans="1:15">
      <c r="A147" s="259">
        <v>147</v>
      </c>
      <c r="B147" s="260" t="s">
        <v>12410</v>
      </c>
      <c r="C147" s="260" t="s">
        <v>12411</v>
      </c>
      <c r="D147" s="219" t="s">
        <v>12412</v>
      </c>
      <c r="E147" s="261">
        <v>9346273928</v>
      </c>
      <c r="F147" s="261">
        <v>9848744951</v>
      </c>
      <c r="G147" s="219"/>
      <c r="H147" s="219" t="s">
        <v>12413</v>
      </c>
      <c r="I147" s="261">
        <v>9848744951</v>
      </c>
      <c r="J147" s="219" t="s">
        <v>12414</v>
      </c>
      <c r="K147" s="219"/>
      <c r="L147" s="219"/>
      <c r="M147" s="219"/>
      <c r="N147" s="219"/>
      <c r="O147" s="260"/>
    </row>
    <row r="148" spans="1:15">
      <c r="A148" s="259">
        <v>148</v>
      </c>
      <c r="B148" s="260" t="s">
        <v>12415</v>
      </c>
      <c r="C148" s="260" t="s">
        <v>12416</v>
      </c>
      <c r="D148" s="219" t="s">
        <v>12417</v>
      </c>
      <c r="E148" s="261">
        <v>6303805453</v>
      </c>
      <c r="F148" s="261">
        <v>9494858367</v>
      </c>
      <c r="G148" s="219"/>
      <c r="H148" s="219" t="s">
        <v>12418</v>
      </c>
      <c r="I148" s="261">
        <v>9440048367</v>
      </c>
      <c r="J148" s="219" t="s">
        <v>12419</v>
      </c>
      <c r="K148" s="219" t="s">
        <v>2874</v>
      </c>
      <c r="L148" s="219" t="s">
        <v>4479</v>
      </c>
      <c r="M148" s="219" t="s">
        <v>4479</v>
      </c>
      <c r="N148" s="219" t="s">
        <v>4479</v>
      </c>
      <c r="O148" s="219" t="s">
        <v>4479</v>
      </c>
    </row>
    <row r="149" spans="1:15">
      <c r="A149" s="259">
        <v>149</v>
      </c>
      <c r="B149" s="260" t="s">
        <v>12420</v>
      </c>
      <c r="C149" s="260" t="s">
        <v>12421</v>
      </c>
      <c r="D149" s="219" t="s">
        <v>12422</v>
      </c>
      <c r="E149" s="261">
        <v>9346456570</v>
      </c>
      <c r="F149" s="261">
        <v>8328464420</v>
      </c>
      <c r="G149" s="219"/>
      <c r="H149" s="219" t="s">
        <v>12423</v>
      </c>
      <c r="I149" s="261">
        <v>9110343057</v>
      </c>
      <c r="J149" s="219" t="s">
        <v>2802</v>
      </c>
      <c r="K149" s="219" t="s">
        <v>2803</v>
      </c>
      <c r="L149" s="219" t="s">
        <v>4479</v>
      </c>
      <c r="M149" s="219" t="s">
        <v>4479</v>
      </c>
      <c r="N149" s="219"/>
      <c r="O149" s="219"/>
    </row>
    <row r="150" spans="1:15">
      <c r="A150" s="259">
        <v>150</v>
      </c>
      <c r="B150" s="260" t="s">
        <v>12424</v>
      </c>
      <c r="C150" s="260" t="s">
        <v>12425</v>
      </c>
      <c r="D150" s="219" t="s">
        <v>12426</v>
      </c>
      <c r="E150" s="261">
        <v>6301250518</v>
      </c>
      <c r="F150" s="261">
        <v>8790697308</v>
      </c>
      <c r="G150" s="219"/>
      <c r="H150" s="219" t="s">
        <v>12427</v>
      </c>
      <c r="I150" s="261">
        <v>9246835043</v>
      </c>
      <c r="J150" s="219" t="s">
        <v>12428</v>
      </c>
      <c r="K150" s="219"/>
      <c r="L150" s="219" t="s">
        <v>4479</v>
      </c>
      <c r="M150" s="219" t="s">
        <v>4479</v>
      </c>
      <c r="N150" s="219"/>
      <c r="O150" s="219"/>
    </row>
    <row r="151" spans="1:15">
      <c r="A151" s="259">
        <v>151</v>
      </c>
      <c r="B151" s="260" t="s">
        <v>12429</v>
      </c>
      <c r="C151" s="260" t="s">
        <v>12430</v>
      </c>
      <c r="D151" s="219" t="s">
        <v>12431</v>
      </c>
      <c r="E151" s="261">
        <v>8985236470</v>
      </c>
      <c r="F151" s="261">
        <v>9553099509</v>
      </c>
      <c r="G151" s="219"/>
      <c r="H151" s="219" t="s">
        <v>12432</v>
      </c>
      <c r="I151" s="261">
        <v>9441536470</v>
      </c>
      <c r="J151" s="219"/>
      <c r="K151" s="219"/>
      <c r="L151" s="219"/>
      <c r="M151" s="219"/>
      <c r="N151" s="219"/>
      <c r="O151" s="219"/>
    </row>
    <row r="152" spans="1:15">
      <c r="A152" s="259">
        <v>152</v>
      </c>
      <c r="B152" s="260" t="s">
        <v>12433</v>
      </c>
      <c r="C152" s="260" t="s">
        <v>12434</v>
      </c>
      <c r="D152" s="219" t="s">
        <v>12435</v>
      </c>
      <c r="E152" s="261">
        <v>9390643330</v>
      </c>
      <c r="F152" s="261">
        <v>9010190949</v>
      </c>
      <c r="G152" s="219"/>
      <c r="H152" s="219" t="s">
        <v>12436</v>
      </c>
      <c r="I152" s="261">
        <v>9010190949</v>
      </c>
      <c r="J152" s="219" t="s">
        <v>4658</v>
      </c>
      <c r="K152" s="219"/>
      <c r="L152" s="219"/>
      <c r="M152" s="219"/>
      <c r="N152" s="219"/>
      <c r="O152" s="219"/>
    </row>
    <row r="153" spans="1:15">
      <c r="A153" s="259">
        <v>153</v>
      </c>
      <c r="B153" s="260" t="s">
        <v>12437</v>
      </c>
      <c r="C153" s="260" t="s">
        <v>12438</v>
      </c>
      <c r="D153" s="219" t="s">
        <v>12439</v>
      </c>
      <c r="E153" s="261">
        <v>6281086759</v>
      </c>
      <c r="F153" s="219"/>
      <c r="G153" s="219"/>
      <c r="H153" s="219" t="s">
        <v>12440</v>
      </c>
      <c r="I153" s="261">
        <v>7842709763</v>
      </c>
      <c r="J153" s="219" t="s">
        <v>4658</v>
      </c>
      <c r="K153" s="219"/>
      <c r="L153" s="219"/>
      <c r="M153" s="219"/>
      <c r="N153" s="219"/>
      <c r="O153" s="219"/>
    </row>
    <row r="154" spans="1:15">
      <c r="A154" s="259">
        <v>154</v>
      </c>
      <c r="B154" s="260" t="s">
        <v>12441</v>
      </c>
      <c r="C154" s="260" t="s">
        <v>12442</v>
      </c>
      <c r="D154" s="219" t="s">
        <v>12443</v>
      </c>
      <c r="E154" s="261">
        <v>7993811359</v>
      </c>
      <c r="F154" s="261">
        <v>9912308853</v>
      </c>
      <c r="G154" s="219"/>
      <c r="H154" s="219" t="s">
        <v>12444</v>
      </c>
      <c r="I154" s="261">
        <v>7989843029</v>
      </c>
      <c r="J154" s="219" t="s">
        <v>2802</v>
      </c>
      <c r="K154" s="219"/>
      <c r="L154" s="219"/>
      <c r="M154" s="219"/>
      <c r="N154" s="219"/>
      <c r="O154" s="219"/>
    </row>
    <row r="155" spans="1:15">
      <c r="A155" s="259">
        <v>155</v>
      </c>
      <c r="B155" s="260" t="s">
        <v>12445</v>
      </c>
      <c r="C155" s="260" t="s">
        <v>12446</v>
      </c>
      <c r="D155" s="236" t="s">
        <v>12447</v>
      </c>
      <c r="E155" s="264">
        <v>9704022211</v>
      </c>
      <c r="F155" s="219"/>
      <c r="G155" s="219"/>
      <c r="H155" s="219" t="s">
        <v>12448</v>
      </c>
      <c r="I155" s="219"/>
      <c r="J155" s="219"/>
      <c r="K155" s="219"/>
      <c r="L155" s="219"/>
      <c r="M155" s="219"/>
      <c r="N155" s="219"/>
      <c r="O155" s="219"/>
    </row>
    <row r="156" spans="1:15">
      <c r="A156" s="259">
        <v>156</v>
      </c>
      <c r="B156" s="260" t="s">
        <v>12449</v>
      </c>
      <c r="C156" s="260" t="s">
        <v>12450</v>
      </c>
      <c r="D156" s="215" t="s">
        <v>12451</v>
      </c>
      <c r="E156" s="261">
        <v>9912235388</v>
      </c>
      <c r="F156" s="261">
        <v>6304193163</v>
      </c>
      <c r="G156" s="219"/>
      <c r="H156" s="219" t="s">
        <v>12452</v>
      </c>
      <c r="I156" s="261">
        <v>7569830199</v>
      </c>
      <c r="J156" s="219" t="s">
        <v>12453</v>
      </c>
      <c r="K156" s="219"/>
      <c r="L156" s="219"/>
      <c r="M156" s="219"/>
      <c r="N156" s="219"/>
      <c r="O156" s="219"/>
    </row>
    <row r="157" spans="1:15">
      <c r="A157" s="259">
        <v>157</v>
      </c>
      <c r="B157" s="260" t="s">
        <v>12454</v>
      </c>
      <c r="C157" s="260" t="s">
        <v>12455</v>
      </c>
      <c r="D157" s="219" t="s">
        <v>12456</v>
      </c>
      <c r="E157" s="261">
        <v>7075145679</v>
      </c>
      <c r="F157" s="261">
        <v>9490642637</v>
      </c>
      <c r="G157" s="219"/>
      <c r="H157" s="219" t="s">
        <v>12457</v>
      </c>
      <c r="I157" s="261">
        <v>9490642637</v>
      </c>
      <c r="J157" s="234"/>
      <c r="K157" s="234"/>
      <c r="L157" s="219"/>
      <c r="M157" s="219" t="s">
        <v>4300</v>
      </c>
      <c r="N157" s="219"/>
      <c r="O157" s="219"/>
    </row>
    <row r="158" spans="1:15">
      <c r="A158" s="259">
        <v>158</v>
      </c>
      <c r="B158" s="260" t="s">
        <v>12458</v>
      </c>
      <c r="C158" s="260" t="s">
        <v>12459</v>
      </c>
      <c r="D158" s="219" t="s">
        <v>12460</v>
      </c>
      <c r="E158" s="261">
        <v>8297724082</v>
      </c>
      <c r="F158" s="261">
        <v>8790888483</v>
      </c>
      <c r="G158" s="219"/>
      <c r="H158" s="219" t="s">
        <v>12461</v>
      </c>
      <c r="I158" s="261">
        <v>9963232816</v>
      </c>
      <c r="J158" s="219" t="s">
        <v>2802</v>
      </c>
      <c r="K158" s="219"/>
      <c r="L158" s="219" t="s">
        <v>4479</v>
      </c>
      <c r="M158" s="219" t="s">
        <v>4479</v>
      </c>
      <c r="N158" s="219" t="s">
        <v>4479</v>
      </c>
      <c r="O158" s="219" t="s">
        <v>4479</v>
      </c>
    </row>
    <row r="159" spans="1:15">
      <c r="A159" s="259">
        <v>159</v>
      </c>
      <c r="B159" s="260" t="s">
        <v>12462</v>
      </c>
      <c r="C159" s="260" t="s">
        <v>12463</v>
      </c>
      <c r="D159" s="219" t="s">
        <v>12464</v>
      </c>
      <c r="E159" s="261">
        <v>8464949960</v>
      </c>
      <c r="F159" s="261">
        <v>9346999960</v>
      </c>
      <c r="G159" s="219"/>
      <c r="H159" s="219" t="s">
        <v>12465</v>
      </c>
      <c r="I159" s="219"/>
      <c r="J159" s="219"/>
      <c r="K159" s="219"/>
      <c r="L159" s="219"/>
      <c r="M159" s="219"/>
      <c r="N159" s="219"/>
      <c r="O159" s="219"/>
    </row>
    <row r="160" spans="1:15">
      <c r="A160" s="259">
        <v>160</v>
      </c>
      <c r="B160" s="260" t="s">
        <v>12466</v>
      </c>
      <c r="C160" s="260" t="s">
        <v>12467</v>
      </c>
      <c r="D160" s="219" t="s">
        <v>12468</v>
      </c>
      <c r="E160" s="261">
        <v>9966033888</v>
      </c>
      <c r="F160" s="261">
        <v>9494133888</v>
      </c>
      <c r="G160" s="219"/>
      <c r="H160" s="219" t="s">
        <v>12469</v>
      </c>
      <c r="I160" s="261">
        <v>9059005888</v>
      </c>
      <c r="J160" s="219" t="s">
        <v>12193</v>
      </c>
      <c r="K160" s="219" t="s">
        <v>4535</v>
      </c>
      <c r="L160" s="219" t="s">
        <v>4479</v>
      </c>
      <c r="M160" s="219" t="s">
        <v>4479</v>
      </c>
      <c r="N160" s="219" t="s">
        <v>4479</v>
      </c>
      <c r="O160" s="219" t="s">
        <v>4479</v>
      </c>
    </row>
    <row r="161" spans="1:15">
      <c r="A161" s="259">
        <v>161</v>
      </c>
      <c r="B161" s="260" t="s">
        <v>12470</v>
      </c>
      <c r="C161" s="260" t="s">
        <v>12471</v>
      </c>
      <c r="D161" s="219" t="s">
        <v>12472</v>
      </c>
      <c r="E161" s="261">
        <v>9493823334</v>
      </c>
      <c r="F161" s="219"/>
      <c r="G161" s="219"/>
      <c r="H161" s="219" t="s">
        <v>12473</v>
      </c>
      <c r="I161" s="261">
        <v>9985126226</v>
      </c>
      <c r="J161" s="219" t="s">
        <v>3971</v>
      </c>
      <c r="K161" s="219" t="s">
        <v>4002</v>
      </c>
      <c r="L161" s="219" t="s">
        <v>4479</v>
      </c>
      <c r="M161" s="219" t="s">
        <v>4479</v>
      </c>
      <c r="N161" s="219" t="s">
        <v>4479</v>
      </c>
      <c r="O161" s="219" t="s">
        <v>4479</v>
      </c>
    </row>
    <row r="162" spans="1:15">
      <c r="A162" s="259">
        <v>162</v>
      </c>
      <c r="B162" s="260" t="s">
        <v>12474</v>
      </c>
      <c r="C162" s="260" t="s">
        <v>12475</v>
      </c>
      <c r="D162" s="219" t="s">
        <v>12476</v>
      </c>
      <c r="E162" s="261">
        <v>9347111305</v>
      </c>
      <c r="F162" s="261">
        <v>9440473563</v>
      </c>
      <c r="G162" s="219"/>
      <c r="H162" s="219" t="s">
        <v>12477</v>
      </c>
      <c r="I162" s="261">
        <v>9618690673</v>
      </c>
      <c r="J162" s="219" t="s">
        <v>12478</v>
      </c>
      <c r="K162" s="219"/>
      <c r="L162" s="219"/>
      <c r="M162" s="219"/>
      <c r="N162" s="219"/>
      <c r="O162" s="219" t="s">
        <v>5399</v>
      </c>
    </row>
    <row r="163" spans="1:15">
      <c r="A163" s="259">
        <v>163</v>
      </c>
      <c r="B163" s="260" t="s">
        <v>12479</v>
      </c>
      <c r="C163" s="260" t="s">
        <v>12480</v>
      </c>
      <c r="D163" s="219" t="s">
        <v>12481</v>
      </c>
      <c r="E163" s="261">
        <v>6301725706</v>
      </c>
      <c r="F163" s="261">
        <v>9705607158</v>
      </c>
      <c r="G163" s="219"/>
      <c r="H163" s="219" t="s">
        <v>12482</v>
      </c>
      <c r="I163" s="261">
        <v>9866066065</v>
      </c>
      <c r="J163" s="219"/>
      <c r="K163" s="219"/>
      <c r="L163" s="219"/>
      <c r="M163" s="219" t="s">
        <v>4300</v>
      </c>
      <c r="N163" s="219"/>
      <c r="O163" s="219"/>
    </row>
    <row r="164" spans="1:15">
      <c r="A164" s="259">
        <v>164</v>
      </c>
      <c r="B164" s="260" t="s">
        <v>12483</v>
      </c>
      <c r="C164" s="260" t="s">
        <v>12484</v>
      </c>
      <c r="D164" s="219" t="s">
        <v>12485</v>
      </c>
      <c r="E164" s="261">
        <v>9347731955</v>
      </c>
      <c r="F164" s="261">
        <v>6304407055</v>
      </c>
      <c r="G164" s="219"/>
      <c r="H164" s="219" t="s">
        <v>12486</v>
      </c>
      <c r="I164" s="261">
        <v>6281853848</v>
      </c>
      <c r="J164" s="219" t="s">
        <v>7029</v>
      </c>
      <c r="K164" s="219"/>
      <c r="L164" s="219" t="s">
        <v>4479</v>
      </c>
      <c r="M164" s="219" t="s">
        <v>4479</v>
      </c>
      <c r="N164" s="219" t="s">
        <v>4479</v>
      </c>
      <c r="O164" s="219" t="s">
        <v>4479</v>
      </c>
    </row>
    <row r="165" spans="1:15">
      <c r="A165" s="259">
        <v>165</v>
      </c>
      <c r="B165" s="260" t="s">
        <v>12487</v>
      </c>
      <c r="C165" s="260" t="s">
        <v>12488</v>
      </c>
      <c r="D165" s="219" t="s">
        <v>12489</v>
      </c>
      <c r="E165" s="261">
        <v>7680854765</v>
      </c>
      <c r="F165" s="261">
        <v>9640223494</v>
      </c>
      <c r="G165" s="219"/>
      <c r="H165" s="219" t="s">
        <v>12490</v>
      </c>
      <c r="I165" s="261">
        <v>9640223494</v>
      </c>
      <c r="J165" s="219" t="s">
        <v>2802</v>
      </c>
      <c r="K165" s="219"/>
      <c r="L165" s="219" t="s">
        <v>4479</v>
      </c>
      <c r="M165" s="219" t="s">
        <v>4479</v>
      </c>
      <c r="N165" s="219" t="s">
        <v>4479</v>
      </c>
      <c r="O165" s="219" t="s">
        <v>4479</v>
      </c>
    </row>
    <row r="166" spans="1:15">
      <c r="A166" s="259">
        <v>166</v>
      </c>
      <c r="B166" s="260" t="s">
        <v>12491</v>
      </c>
      <c r="C166" s="260" t="s">
        <v>12492</v>
      </c>
      <c r="D166" s="219" t="s">
        <v>12493</v>
      </c>
      <c r="E166" s="261">
        <v>6303088179</v>
      </c>
      <c r="F166" s="261">
        <v>7680854765</v>
      </c>
      <c r="G166" s="219"/>
      <c r="H166" s="219" t="s">
        <v>12494</v>
      </c>
      <c r="I166" s="261">
        <v>9705814802</v>
      </c>
      <c r="J166" s="219"/>
      <c r="K166" s="219"/>
      <c r="L166" s="219" t="s">
        <v>12331</v>
      </c>
      <c r="M166" s="219" t="s">
        <v>4300</v>
      </c>
      <c r="N166" s="219" t="s">
        <v>4479</v>
      </c>
      <c r="O166" s="219" t="s">
        <v>4479</v>
      </c>
    </row>
    <row r="167" spans="1:15">
      <c r="A167" s="259">
        <v>167</v>
      </c>
      <c r="B167" s="260" t="s">
        <v>12495</v>
      </c>
      <c r="C167" s="260" t="s">
        <v>12496</v>
      </c>
      <c r="D167" s="219" t="s">
        <v>12497</v>
      </c>
      <c r="E167" s="261">
        <v>9390719188</v>
      </c>
      <c r="F167" s="261">
        <v>8885343585</v>
      </c>
      <c r="G167" s="219"/>
      <c r="H167" s="219" t="s">
        <v>12498</v>
      </c>
      <c r="I167" s="261">
        <v>9492010885</v>
      </c>
      <c r="J167" s="219" t="s">
        <v>2802</v>
      </c>
      <c r="K167" s="219"/>
      <c r="L167" s="219" t="s">
        <v>4479</v>
      </c>
      <c r="M167" s="219" t="s">
        <v>4479</v>
      </c>
      <c r="N167" s="219" t="s">
        <v>4479</v>
      </c>
      <c r="O167" s="219" t="s">
        <v>4479</v>
      </c>
    </row>
    <row r="168" spans="1:15">
      <c r="A168" s="259">
        <v>168</v>
      </c>
      <c r="B168" s="260" t="s">
        <v>12499</v>
      </c>
      <c r="C168" s="260" t="s">
        <v>12500</v>
      </c>
      <c r="D168" s="219" t="s">
        <v>12501</v>
      </c>
      <c r="E168" s="261">
        <v>9391700721</v>
      </c>
      <c r="F168" s="261">
        <v>9491494210</v>
      </c>
      <c r="G168" s="219"/>
      <c r="H168" s="219" t="s">
        <v>12502</v>
      </c>
      <c r="I168" s="261">
        <v>8977956524</v>
      </c>
      <c r="J168" s="219" t="s">
        <v>8183</v>
      </c>
      <c r="K168" s="219" t="s">
        <v>3068</v>
      </c>
      <c r="L168" s="219" t="s">
        <v>4479</v>
      </c>
      <c r="M168" s="219" t="s">
        <v>4479</v>
      </c>
      <c r="N168" s="219" t="s">
        <v>4479</v>
      </c>
      <c r="O168" s="219" t="s">
        <v>4479</v>
      </c>
    </row>
    <row r="169" spans="1:15">
      <c r="A169" s="259">
        <v>169</v>
      </c>
      <c r="B169" s="260" t="s">
        <v>12503</v>
      </c>
      <c r="C169" s="260" t="s">
        <v>12504</v>
      </c>
      <c r="D169" s="268" t="s">
        <v>12505</v>
      </c>
      <c r="E169" s="264">
        <v>8500202987</v>
      </c>
      <c r="F169" s="261">
        <v>9959823359</v>
      </c>
      <c r="G169" s="219"/>
      <c r="H169" s="219" t="s">
        <v>12506</v>
      </c>
      <c r="I169" s="261">
        <v>9110560530</v>
      </c>
      <c r="J169" s="219" t="s">
        <v>6827</v>
      </c>
      <c r="K169" s="219" t="s">
        <v>2803</v>
      </c>
      <c r="L169" s="219" t="s">
        <v>4479</v>
      </c>
      <c r="M169" s="219" t="s">
        <v>4479</v>
      </c>
      <c r="N169" s="219" t="s">
        <v>4479</v>
      </c>
      <c r="O169" s="219" t="s">
        <v>4479</v>
      </c>
    </row>
    <row r="170" spans="1:15">
      <c r="A170" s="259">
        <v>170</v>
      </c>
      <c r="B170" s="260" t="s">
        <v>12507</v>
      </c>
      <c r="C170" s="260" t="s">
        <v>12508</v>
      </c>
      <c r="D170" s="215" t="s">
        <v>12509</v>
      </c>
      <c r="E170" s="261">
        <v>8688961022</v>
      </c>
      <c r="F170" s="261">
        <v>8247893013</v>
      </c>
      <c r="G170" s="219"/>
      <c r="H170" s="219" t="s">
        <v>12510</v>
      </c>
      <c r="I170" s="261">
        <v>9573185848</v>
      </c>
      <c r="J170" s="219" t="s">
        <v>6827</v>
      </c>
      <c r="K170" s="219" t="s">
        <v>2874</v>
      </c>
      <c r="L170" s="219"/>
      <c r="M170" s="219" t="s">
        <v>4300</v>
      </c>
      <c r="N170" s="219" t="s">
        <v>4479</v>
      </c>
      <c r="O170" s="219" t="s">
        <v>4479</v>
      </c>
    </row>
    <row r="171" spans="1:15">
      <c r="A171" s="259">
        <v>171</v>
      </c>
      <c r="B171" s="260" t="s">
        <v>12511</v>
      </c>
      <c r="C171" s="260" t="s">
        <v>12512</v>
      </c>
      <c r="D171" s="219" t="s">
        <v>12513</v>
      </c>
      <c r="E171" s="261">
        <v>8106821915</v>
      </c>
      <c r="F171" s="261">
        <v>8688516462</v>
      </c>
      <c r="G171" s="219"/>
      <c r="H171" s="219" t="s">
        <v>12514</v>
      </c>
      <c r="I171" s="261">
        <v>9701379208</v>
      </c>
      <c r="J171" s="219"/>
      <c r="K171" s="219"/>
      <c r="L171" s="219" t="s">
        <v>12515</v>
      </c>
      <c r="M171" s="219" t="s">
        <v>4300</v>
      </c>
      <c r="N171" s="219" t="s">
        <v>4479</v>
      </c>
      <c r="O171" s="219" t="s">
        <v>4479</v>
      </c>
    </row>
    <row r="172" spans="1:15">
      <c r="A172" s="259">
        <v>172</v>
      </c>
      <c r="B172" s="260" t="s">
        <v>12516</v>
      </c>
      <c r="C172" s="260" t="s">
        <v>12517</v>
      </c>
      <c r="D172" s="219" t="s">
        <v>12518</v>
      </c>
      <c r="E172" s="261">
        <v>9391940433</v>
      </c>
      <c r="F172" s="261">
        <v>8247256849</v>
      </c>
      <c r="G172" s="219"/>
      <c r="H172" s="219" t="s">
        <v>12519</v>
      </c>
      <c r="I172" s="261">
        <v>9247295876</v>
      </c>
      <c r="J172" s="219" t="s">
        <v>12520</v>
      </c>
      <c r="K172" s="219" t="s">
        <v>4002</v>
      </c>
      <c r="L172" s="219" t="s">
        <v>4479</v>
      </c>
      <c r="M172" s="219" t="s">
        <v>4479</v>
      </c>
      <c r="N172" s="219" t="s">
        <v>4479</v>
      </c>
      <c r="O172" s="219" t="s">
        <v>4479</v>
      </c>
    </row>
    <row r="173" spans="1:15">
      <c r="A173" s="259">
        <v>173</v>
      </c>
      <c r="B173" s="260" t="s">
        <v>12521</v>
      </c>
      <c r="C173" s="260" t="s">
        <v>12522</v>
      </c>
      <c r="D173" s="219" t="s">
        <v>12523</v>
      </c>
      <c r="E173" s="261">
        <v>9014002560</v>
      </c>
      <c r="F173" s="261">
        <v>9885490542</v>
      </c>
      <c r="G173" s="219"/>
      <c r="H173" s="219" t="s">
        <v>12524</v>
      </c>
      <c r="I173" s="261">
        <v>9885490542</v>
      </c>
      <c r="J173" s="219" t="s">
        <v>7029</v>
      </c>
      <c r="K173" s="219"/>
      <c r="L173" s="219" t="s">
        <v>4479</v>
      </c>
      <c r="M173" s="219" t="s">
        <v>4479</v>
      </c>
      <c r="N173" s="219"/>
      <c r="O173" s="219"/>
    </row>
    <row r="174" spans="1:15">
      <c r="A174" s="259">
        <v>174</v>
      </c>
      <c r="B174" s="260" t="s">
        <v>12525</v>
      </c>
      <c r="C174" s="260" t="s">
        <v>12526</v>
      </c>
      <c r="D174" s="219" t="s">
        <v>12527</v>
      </c>
      <c r="E174" s="261">
        <v>7601051005</v>
      </c>
      <c r="F174" s="261">
        <v>9247359896</v>
      </c>
      <c r="G174" s="219"/>
      <c r="H174" s="219" t="s">
        <v>12528</v>
      </c>
      <c r="I174" s="261">
        <v>9908326572</v>
      </c>
      <c r="J174" s="219" t="s">
        <v>2802</v>
      </c>
      <c r="K174" s="219"/>
      <c r="L174" s="219" t="s">
        <v>4479</v>
      </c>
      <c r="M174" s="219" t="s">
        <v>4479</v>
      </c>
      <c r="N174" s="219" t="s">
        <v>4479</v>
      </c>
      <c r="O174" s="219" t="s">
        <v>4479</v>
      </c>
    </row>
    <row r="175" spans="1:15">
      <c r="A175" s="259">
        <v>175</v>
      </c>
      <c r="B175" s="260" t="s">
        <v>12529</v>
      </c>
      <c r="C175" s="260" t="s">
        <v>12530</v>
      </c>
      <c r="D175" s="219" t="s">
        <v>12531</v>
      </c>
      <c r="E175" s="261">
        <v>9640055599</v>
      </c>
      <c r="F175" s="261">
        <v>9494442956</v>
      </c>
      <c r="G175" s="219"/>
      <c r="H175" s="219" t="s">
        <v>12532</v>
      </c>
      <c r="I175" s="261">
        <v>9494442956</v>
      </c>
      <c r="J175" s="219" t="s">
        <v>12533</v>
      </c>
      <c r="K175" s="219" t="s">
        <v>2803</v>
      </c>
      <c r="L175" s="219"/>
      <c r="M175" s="219"/>
      <c r="N175" s="219"/>
      <c r="O175" s="219"/>
    </row>
    <row r="176" spans="1:15">
      <c r="A176" s="259">
        <v>176</v>
      </c>
      <c r="B176" s="260" t="s">
        <v>12534</v>
      </c>
      <c r="C176" s="260" t="s">
        <v>12535</v>
      </c>
      <c r="D176" s="219" t="s">
        <v>12536</v>
      </c>
      <c r="E176" s="261">
        <v>6302192708</v>
      </c>
      <c r="F176" s="261">
        <v>8186803102</v>
      </c>
      <c r="G176" s="219"/>
      <c r="H176" s="219" t="s">
        <v>12537</v>
      </c>
      <c r="I176" s="261">
        <v>9705346893</v>
      </c>
      <c r="J176" s="219" t="s">
        <v>2802</v>
      </c>
      <c r="K176" s="219" t="s">
        <v>2803</v>
      </c>
      <c r="L176" s="219" t="s">
        <v>4479</v>
      </c>
      <c r="M176" s="219" t="s">
        <v>4479</v>
      </c>
      <c r="N176" s="219" t="s">
        <v>4479</v>
      </c>
      <c r="O176" s="219" t="s">
        <v>4479</v>
      </c>
    </row>
    <row r="177" spans="1:15">
      <c r="A177" s="259">
        <v>177</v>
      </c>
      <c r="B177" s="260" t="s">
        <v>12538</v>
      </c>
      <c r="C177" s="260" t="s">
        <v>12539</v>
      </c>
      <c r="D177" s="219" t="s">
        <v>12540</v>
      </c>
      <c r="E177" s="261">
        <v>8106537989</v>
      </c>
      <c r="F177" s="261">
        <v>9912995111</v>
      </c>
      <c r="G177" s="219"/>
      <c r="H177" s="219" t="s">
        <v>12541</v>
      </c>
      <c r="I177" s="261">
        <v>9701047989</v>
      </c>
      <c r="J177" s="219" t="s">
        <v>12542</v>
      </c>
      <c r="K177" s="219" t="s">
        <v>2803</v>
      </c>
      <c r="L177" s="219" t="s">
        <v>4479</v>
      </c>
      <c r="M177" s="219" t="s">
        <v>4479</v>
      </c>
      <c r="N177" s="219" t="s">
        <v>4479</v>
      </c>
      <c r="O177" s="219" t="s">
        <v>4479</v>
      </c>
    </row>
    <row r="178" spans="1:15">
      <c r="A178" s="259">
        <v>178</v>
      </c>
      <c r="B178" s="260" t="s">
        <v>12543</v>
      </c>
      <c r="C178" s="260" t="s">
        <v>12544</v>
      </c>
      <c r="D178" s="219" t="s">
        <v>12545</v>
      </c>
      <c r="E178" s="261">
        <v>9390309909</v>
      </c>
      <c r="F178" s="261">
        <v>8096327275</v>
      </c>
      <c r="G178" s="219"/>
      <c r="H178" s="219" t="s">
        <v>12546</v>
      </c>
      <c r="I178" s="261">
        <v>9398356885</v>
      </c>
      <c r="J178" s="219" t="s">
        <v>12547</v>
      </c>
      <c r="K178" s="219" t="s">
        <v>2874</v>
      </c>
      <c r="L178" s="219" t="s">
        <v>4479</v>
      </c>
      <c r="M178" s="219" t="s">
        <v>4479</v>
      </c>
      <c r="N178" s="219" t="s">
        <v>4479</v>
      </c>
      <c r="O178" s="219" t="s">
        <v>4479</v>
      </c>
    </row>
    <row r="179" spans="1:15">
      <c r="A179" s="259">
        <v>179</v>
      </c>
      <c r="B179" s="260" t="s">
        <v>12548</v>
      </c>
      <c r="C179" s="260" t="s">
        <v>12549</v>
      </c>
      <c r="D179" s="234" t="s">
        <v>12550</v>
      </c>
      <c r="E179" s="261">
        <v>7569987798</v>
      </c>
      <c r="F179" s="261">
        <v>6303260688</v>
      </c>
      <c r="G179" s="219"/>
      <c r="H179" s="219" t="s">
        <v>12551</v>
      </c>
      <c r="I179" s="261">
        <v>9966354898</v>
      </c>
      <c r="J179" s="219"/>
      <c r="K179" s="219"/>
      <c r="L179" s="219" t="s">
        <v>12552</v>
      </c>
      <c r="M179" s="219" t="s">
        <v>12553</v>
      </c>
      <c r="N179" s="219"/>
      <c r="O179" s="219" t="s">
        <v>4479</v>
      </c>
    </row>
    <row r="180" spans="1:15">
      <c r="A180" s="259">
        <v>180</v>
      </c>
      <c r="B180" s="260" t="s">
        <v>12554</v>
      </c>
      <c r="C180" s="260" t="s">
        <v>12555</v>
      </c>
      <c r="D180" s="219" t="s">
        <v>12556</v>
      </c>
      <c r="E180" s="261">
        <v>9014355641</v>
      </c>
      <c r="F180" s="261">
        <v>8919008761</v>
      </c>
      <c r="G180" s="219"/>
      <c r="H180" s="219" t="s">
        <v>12557</v>
      </c>
      <c r="I180" s="261">
        <v>8919008761</v>
      </c>
      <c r="J180" s="219" t="s">
        <v>12558</v>
      </c>
      <c r="K180" s="219" t="s">
        <v>2803</v>
      </c>
      <c r="L180" s="219" t="s">
        <v>4479</v>
      </c>
      <c r="M180" s="219" t="s">
        <v>4479</v>
      </c>
      <c r="N180" s="219" t="s">
        <v>4479</v>
      </c>
      <c r="O180" s="219" t="s">
        <v>4479</v>
      </c>
    </row>
    <row r="181" spans="1:15">
      <c r="A181" s="259">
        <v>181</v>
      </c>
      <c r="B181" s="260" t="s">
        <v>12559</v>
      </c>
      <c r="C181" s="260" t="s">
        <v>12560</v>
      </c>
      <c r="D181" s="219" t="s">
        <v>12561</v>
      </c>
      <c r="E181" s="261">
        <v>9381082650</v>
      </c>
      <c r="F181" s="261">
        <v>7981538539</v>
      </c>
      <c r="G181" s="219"/>
      <c r="H181" s="219" t="s">
        <v>12562</v>
      </c>
      <c r="I181" s="261">
        <v>9866607882</v>
      </c>
      <c r="J181" s="219" t="s">
        <v>6827</v>
      </c>
      <c r="K181" s="219" t="s">
        <v>2874</v>
      </c>
      <c r="L181" s="219" t="s">
        <v>4479</v>
      </c>
      <c r="M181" s="219" t="s">
        <v>4479</v>
      </c>
      <c r="N181" s="219" t="s">
        <v>4479</v>
      </c>
      <c r="O181" s="219" t="s">
        <v>4479</v>
      </c>
    </row>
    <row r="182" spans="1:15">
      <c r="A182" s="259">
        <v>182</v>
      </c>
      <c r="B182" s="260" t="s">
        <v>12563</v>
      </c>
      <c r="C182" s="260" t="s">
        <v>12564</v>
      </c>
      <c r="D182" s="219" t="s">
        <v>12565</v>
      </c>
      <c r="E182" s="261">
        <v>9391944677</v>
      </c>
      <c r="F182" s="261">
        <v>9490630452</v>
      </c>
      <c r="G182" s="219"/>
      <c r="H182" s="219" t="s">
        <v>12566</v>
      </c>
      <c r="I182" s="261">
        <v>9490630452</v>
      </c>
      <c r="J182" s="219" t="s">
        <v>6827</v>
      </c>
      <c r="K182" s="219" t="s">
        <v>2874</v>
      </c>
      <c r="L182" s="219" t="s">
        <v>4479</v>
      </c>
      <c r="M182" s="219" t="s">
        <v>4479</v>
      </c>
      <c r="N182" s="219" t="s">
        <v>4479</v>
      </c>
      <c r="O182" s="219" t="s">
        <v>4479</v>
      </c>
    </row>
    <row r="183" spans="1:15">
      <c r="A183" s="259">
        <v>183</v>
      </c>
      <c r="B183" s="260" t="s">
        <v>12567</v>
      </c>
      <c r="C183" s="260" t="s">
        <v>12568</v>
      </c>
      <c r="D183" s="219" t="s">
        <v>12569</v>
      </c>
      <c r="E183" s="261">
        <v>6281427035</v>
      </c>
      <c r="F183" s="219"/>
      <c r="G183" s="219"/>
      <c r="H183" s="219" t="s">
        <v>12570</v>
      </c>
      <c r="I183" s="261">
        <v>9849141712</v>
      </c>
      <c r="J183" s="219" t="s">
        <v>4217</v>
      </c>
      <c r="K183" s="219"/>
      <c r="L183" s="219" t="s">
        <v>4479</v>
      </c>
      <c r="M183" s="219" t="s">
        <v>4479</v>
      </c>
      <c r="N183" s="219" t="s">
        <v>4479</v>
      </c>
      <c r="O183" s="219" t="s">
        <v>4479</v>
      </c>
    </row>
    <row r="184" spans="1:15">
      <c r="A184" s="259">
        <v>184</v>
      </c>
      <c r="B184" s="260" t="s">
        <v>12571</v>
      </c>
      <c r="C184" s="260" t="s">
        <v>12572</v>
      </c>
      <c r="D184" s="219" t="s">
        <v>12573</v>
      </c>
      <c r="E184" s="261">
        <v>7989458445</v>
      </c>
      <c r="F184" s="219"/>
      <c r="G184" s="219"/>
      <c r="H184" s="219" t="s">
        <v>12574</v>
      </c>
      <c r="I184" s="261">
        <v>9491338869</v>
      </c>
      <c r="J184" s="219" t="s">
        <v>12575</v>
      </c>
      <c r="K184" s="219"/>
      <c r="L184" s="219"/>
      <c r="M184" s="219" t="s">
        <v>4479</v>
      </c>
      <c r="N184" s="219" t="s">
        <v>4479</v>
      </c>
      <c r="O184" s="219" t="s">
        <v>4479</v>
      </c>
    </row>
    <row r="185" spans="1:15">
      <c r="A185" s="259">
        <v>185</v>
      </c>
      <c r="B185" s="260" t="s">
        <v>12576</v>
      </c>
      <c r="C185" s="260" t="s">
        <v>12577</v>
      </c>
      <c r="D185" s="219" t="s">
        <v>12578</v>
      </c>
      <c r="E185" s="261">
        <v>9390966903</v>
      </c>
      <c r="F185" s="261">
        <v>8247501066</v>
      </c>
      <c r="G185" s="219"/>
      <c r="H185" s="219" t="s">
        <v>12579</v>
      </c>
      <c r="I185" s="261">
        <v>9291300099</v>
      </c>
      <c r="J185" s="219" t="s">
        <v>2802</v>
      </c>
      <c r="K185" s="219"/>
      <c r="L185" s="219" t="s">
        <v>4479</v>
      </c>
      <c r="M185" s="219" t="s">
        <v>4479</v>
      </c>
      <c r="N185" s="219" t="s">
        <v>4479</v>
      </c>
      <c r="O185" s="219" t="s">
        <v>4479</v>
      </c>
    </row>
    <row r="186" spans="1:15">
      <c r="A186" s="259">
        <v>186</v>
      </c>
      <c r="B186" s="260" t="s">
        <v>12580</v>
      </c>
      <c r="C186" s="260" t="s">
        <v>12581</v>
      </c>
      <c r="D186" s="219" t="s">
        <v>12582</v>
      </c>
      <c r="E186" s="261">
        <v>6281276045</v>
      </c>
      <c r="F186" s="219"/>
      <c r="G186" s="219"/>
      <c r="H186" s="219" t="s">
        <v>12583</v>
      </c>
      <c r="I186" s="261">
        <v>9440652546</v>
      </c>
      <c r="J186" s="219" t="s">
        <v>12584</v>
      </c>
      <c r="K186" s="219" t="s">
        <v>4002</v>
      </c>
      <c r="L186" s="219" t="s">
        <v>4479</v>
      </c>
      <c r="M186" s="219" t="s">
        <v>4479</v>
      </c>
      <c r="N186" s="219" t="s">
        <v>4479</v>
      </c>
      <c r="O186" s="219" t="s">
        <v>4479</v>
      </c>
    </row>
    <row r="187" spans="1:15">
      <c r="A187" s="259">
        <v>187</v>
      </c>
      <c r="B187" s="260" t="s">
        <v>12585</v>
      </c>
      <c r="C187" s="260" t="s">
        <v>12586</v>
      </c>
      <c r="D187" s="219"/>
      <c r="E187" s="219"/>
      <c r="F187" s="219"/>
      <c r="G187" s="219"/>
      <c r="H187" s="219"/>
      <c r="I187" s="219"/>
      <c r="J187" s="219"/>
      <c r="K187" s="219"/>
      <c r="L187" s="219"/>
      <c r="M187" s="219"/>
      <c r="N187" s="219"/>
      <c r="O187" s="219"/>
    </row>
    <row r="188" spans="1:15">
      <c r="A188" s="259">
        <v>188</v>
      </c>
      <c r="B188" s="260" t="s">
        <v>12587</v>
      </c>
      <c r="C188" s="260" t="s">
        <v>12588</v>
      </c>
      <c r="D188" s="219" t="s">
        <v>12589</v>
      </c>
      <c r="E188" s="261">
        <v>8309780770</v>
      </c>
      <c r="F188" s="219"/>
      <c r="G188" s="219"/>
      <c r="H188" s="219" t="s">
        <v>12590</v>
      </c>
      <c r="I188" s="261">
        <v>6300093984</v>
      </c>
      <c r="J188" s="219" t="s">
        <v>2802</v>
      </c>
      <c r="K188" s="219"/>
      <c r="L188" s="219" t="s">
        <v>4479</v>
      </c>
      <c r="M188" s="219" t="s">
        <v>4479</v>
      </c>
      <c r="N188" s="219" t="s">
        <v>4479</v>
      </c>
      <c r="O188" s="219" t="s">
        <v>4479</v>
      </c>
    </row>
    <row r="189" spans="1:15">
      <c r="A189" s="259">
        <v>189</v>
      </c>
      <c r="B189" s="260" t="s">
        <v>12591</v>
      </c>
      <c r="C189" s="260" t="s">
        <v>12592</v>
      </c>
      <c r="D189" s="219" t="s">
        <v>12593</v>
      </c>
      <c r="E189" s="261">
        <v>7893381689</v>
      </c>
      <c r="F189" s="261">
        <v>9248902492</v>
      </c>
      <c r="G189" s="219"/>
      <c r="H189" s="219" t="s">
        <v>12594</v>
      </c>
      <c r="I189" s="261">
        <v>9849527634</v>
      </c>
      <c r="J189" s="219" t="s">
        <v>2802</v>
      </c>
      <c r="K189" s="219"/>
      <c r="L189" s="219" t="s">
        <v>4479</v>
      </c>
      <c r="M189" s="219" t="s">
        <v>4479</v>
      </c>
      <c r="N189" s="219" t="s">
        <v>4479</v>
      </c>
      <c r="O189" s="219" t="s">
        <v>4479</v>
      </c>
    </row>
    <row r="190" spans="1:15">
      <c r="A190" s="259">
        <v>190</v>
      </c>
      <c r="B190" s="260" t="s">
        <v>12595</v>
      </c>
      <c r="C190" s="260" t="s">
        <v>12596</v>
      </c>
      <c r="D190" s="219" t="s">
        <v>12597</v>
      </c>
      <c r="E190" s="261">
        <v>9493601181</v>
      </c>
      <c r="F190" s="261">
        <v>9397601181</v>
      </c>
      <c r="G190" s="219"/>
      <c r="H190" s="219" t="s">
        <v>12598</v>
      </c>
      <c r="I190" s="261">
        <v>9397601181</v>
      </c>
      <c r="J190" s="219" t="s">
        <v>11943</v>
      </c>
      <c r="K190" s="219"/>
      <c r="L190" s="219"/>
      <c r="M190" s="219"/>
      <c r="N190" s="219"/>
      <c r="O190" s="219"/>
    </row>
    <row r="191" spans="1:15">
      <c r="A191" s="259">
        <v>191</v>
      </c>
      <c r="B191" s="260" t="s">
        <v>12599</v>
      </c>
      <c r="C191" s="260" t="s">
        <v>12600</v>
      </c>
      <c r="D191" s="219" t="s">
        <v>12601</v>
      </c>
      <c r="E191" s="261">
        <v>9550935667</v>
      </c>
      <c r="F191" s="261">
        <v>9949400657</v>
      </c>
      <c r="G191" s="219"/>
      <c r="H191" s="219" t="s">
        <v>12602</v>
      </c>
      <c r="I191" s="261">
        <v>9989856447</v>
      </c>
      <c r="J191" s="219" t="s">
        <v>2802</v>
      </c>
      <c r="K191" s="219"/>
      <c r="L191" s="219" t="s">
        <v>4479</v>
      </c>
      <c r="M191" s="219" t="s">
        <v>4479</v>
      </c>
      <c r="N191" s="219" t="s">
        <v>4479</v>
      </c>
      <c r="O191" s="219" t="s">
        <v>4479</v>
      </c>
    </row>
    <row r="192" spans="1:15">
      <c r="A192" s="259">
        <v>192</v>
      </c>
      <c r="B192" s="260" t="s">
        <v>12603</v>
      </c>
      <c r="C192" s="260" t="s">
        <v>12604</v>
      </c>
      <c r="D192" s="219" t="s">
        <v>12605</v>
      </c>
      <c r="E192" s="261">
        <v>9866715356</v>
      </c>
      <c r="F192" s="261">
        <v>9391944677</v>
      </c>
      <c r="G192" s="219"/>
      <c r="H192" s="219" t="s">
        <v>12606</v>
      </c>
      <c r="I192" s="261">
        <v>9849483354</v>
      </c>
      <c r="J192" s="219" t="s">
        <v>2802</v>
      </c>
      <c r="K192" s="219"/>
      <c r="L192" s="219" t="s">
        <v>4479</v>
      </c>
      <c r="M192" s="219" t="s">
        <v>4479</v>
      </c>
      <c r="N192" s="219" t="s">
        <v>4479</v>
      </c>
      <c r="O192" s="219" t="s">
        <v>4479</v>
      </c>
    </row>
    <row r="193" spans="1:15">
      <c r="A193" s="259">
        <v>193</v>
      </c>
      <c r="B193" s="260" t="s">
        <v>12607</v>
      </c>
      <c r="C193" s="260" t="s">
        <v>12608</v>
      </c>
      <c r="D193" s="219" t="s">
        <v>12609</v>
      </c>
      <c r="E193" s="261">
        <v>9701785897</v>
      </c>
      <c r="F193" s="219"/>
      <c r="G193" s="219"/>
      <c r="H193" s="219" t="s">
        <v>12610</v>
      </c>
      <c r="I193" s="261">
        <v>9491795227</v>
      </c>
      <c r="J193" s="219" t="s">
        <v>2802</v>
      </c>
      <c r="K193" s="219"/>
      <c r="L193" s="219"/>
      <c r="M193" s="219"/>
      <c r="N193" s="219"/>
      <c r="O193" s="219"/>
    </row>
    <row r="194" spans="1:15">
      <c r="A194" s="259">
        <v>194</v>
      </c>
      <c r="B194" s="260" t="s">
        <v>12611</v>
      </c>
      <c r="C194" s="260" t="s">
        <v>12612</v>
      </c>
      <c r="D194" s="219" t="s">
        <v>12613</v>
      </c>
      <c r="E194" s="261">
        <v>8688454465</v>
      </c>
      <c r="F194" s="261">
        <v>7032957328</v>
      </c>
      <c r="G194" s="219"/>
      <c r="H194" s="219" t="s">
        <v>12614</v>
      </c>
      <c r="I194" s="261">
        <v>9948238334</v>
      </c>
      <c r="J194" s="219" t="s">
        <v>2802</v>
      </c>
      <c r="K194" s="219"/>
      <c r="L194" s="219" t="s">
        <v>4479</v>
      </c>
      <c r="M194" s="219" t="s">
        <v>4479</v>
      </c>
      <c r="N194" s="219" t="s">
        <v>4479</v>
      </c>
      <c r="O194" s="219" t="s">
        <v>4479</v>
      </c>
    </row>
    <row r="195" spans="1:15">
      <c r="A195" s="259">
        <v>195</v>
      </c>
      <c r="B195" s="260" t="s">
        <v>12615</v>
      </c>
      <c r="C195" s="260" t="s">
        <v>12616</v>
      </c>
      <c r="D195" s="219" t="s">
        <v>12617</v>
      </c>
      <c r="E195" s="261">
        <v>9398626678</v>
      </c>
      <c r="F195" s="261">
        <v>9951372397</v>
      </c>
      <c r="G195" s="219"/>
      <c r="H195" s="219" t="s">
        <v>12618</v>
      </c>
      <c r="I195" s="219"/>
      <c r="J195" s="219" t="s">
        <v>12193</v>
      </c>
      <c r="K195" s="219" t="s">
        <v>4391</v>
      </c>
      <c r="L195" s="219"/>
      <c r="M195" s="219"/>
      <c r="N195" s="219"/>
      <c r="O195" s="219"/>
    </row>
    <row r="196" spans="1:15">
      <c r="A196" s="259">
        <v>196</v>
      </c>
      <c r="B196" s="260" t="s">
        <v>12619</v>
      </c>
      <c r="C196" s="260" t="s">
        <v>12620</v>
      </c>
      <c r="D196" s="219" t="s">
        <v>12621</v>
      </c>
      <c r="E196" s="261">
        <v>8179571085</v>
      </c>
      <c r="F196" s="261">
        <v>9441080959</v>
      </c>
      <c r="G196" s="219"/>
      <c r="H196" s="219" t="s">
        <v>12622</v>
      </c>
      <c r="I196" s="261">
        <v>9441080959</v>
      </c>
      <c r="J196" s="219" t="s">
        <v>7229</v>
      </c>
      <c r="K196" s="219"/>
      <c r="L196" s="219" t="s">
        <v>4479</v>
      </c>
      <c r="M196" s="219" t="s">
        <v>4300</v>
      </c>
      <c r="N196" s="219" t="s">
        <v>11992</v>
      </c>
      <c r="O196" s="219" t="s">
        <v>4479</v>
      </c>
    </row>
    <row r="197" spans="1:15">
      <c r="A197" s="259">
        <v>197</v>
      </c>
      <c r="B197" s="260" t="s">
        <v>12623</v>
      </c>
      <c r="C197" s="260" t="s">
        <v>12624</v>
      </c>
      <c r="D197" s="219" t="s">
        <v>12625</v>
      </c>
      <c r="E197" s="261">
        <v>7396363851</v>
      </c>
      <c r="F197" s="261">
        <v>7396363851</v>
      </c>
      <c r="G197" s="219"/>
      <c r="H197" s="219" t="s">
        <v>12626</v>
      </c>
      <c r="I197" s="261">
        <v>8985295861</v>
      </c>
      <c r="J197" s="219" t="s">
        <v>2802</v>
      </c>
      <c r="K197" s="219"/>
      <c r="L197" s="219" t="s">
        <v>4479</v>
      </c>
      <c r="M197" s="219" t="s">
        <v>4479</v>
      </c>
      <c r="N197" s="219" t="s">
        <v>4479</v>
      </c>
      <c r="O197" s="219"/>
    </row>
    <row r="198" spans="1:15">
      <c r="A198" s="259">
        <v>198</v>
      </c>
      <c r="B198" s="260" t="s">
        <v>12627</v>
      </c>
      <c r="C198" s="260" t="s">
        <v>12628</v>
      </c>
      <c r="D198" s="219" t="s">
        <v>12629</v>
      </c>
      <c r="E198" s="261">
        <v>7013195826</v>
      </c>
      <c r="F198" s="261">
        <v>9490573400</v>
      </c>
      <c r="G198" s="219"/>
      <c r="H198" s="219" t="s">
        <v>12630</v>
      </c>
      <c r="I198" s="261">
        <v>9885121888</v>
      </c>
      <c r="J198" s="219" t="s">
        <v>2802</v>
      </c>
      <c r="K198" s="219"/>
      <c r="L198" s="219" t="s">
        <v>4479</v>
      </c>
      <c r="M198" s="219" t="s">
        <v>4479</v>
      </c>
      <c r="N198" s="219" t="s">
        <v>4479</v>
      </c>
      <c r="O198" s="219"/>
    </row>
    <row r="199" spans="1:15">
      <c r="A199" s="259">
        <v>199</v>
      </c>
      <c r="B199" s="260" t="s">
        <v>12631</v>
      </c>
      <c r="C199" s="260" t="s">
        <v>12632</v>
      </c>
      <c r="D199" s="219" t="s">
        <v>12633</v>
      </c>
      <c r="E199" s="261">
        <v>7671823119</v>
      </c>
      <c r="F199" s="219"/>
      <c r="G199" s="219"/>
      <c r="H199" s="219" t="s">
        <v>12634</v>
      </c>
      <c r="I199" s="261">
        <v>9014181285</v>
      </c>
      <c r="J199" s="219" t="s">
        <v>12635</v>
      </c>
      <c r="K199" s="219" t="s">
        <v>2803</v>
      </c>
      <c r="L199" s="219" t="s">
        <v>4479</v>
      </c>
      <c r="M199" s="219" t="s">
        <v>4479</v>
      </c>
      <c r="N199" s="219" t="s">
        <v>4479</v>
      </c>
      <c r="O199" s="219" t="s">
        <v>4479</v>
      </c>
    </row>
    <row r="200" spans="1:15">
      <c r="A200" s="259">
        <v>200</v>
      </c>
      <c r="B200" s="260" t="s">
        <v>12636</v>
      </c>
      <c r="C200" s="260" t="s">
        <v>12637</v>
      </c>
      <c r="D200" s="219" t="s">
        <v>12638</v>
      </c>
      <c r="E200" s="261">
        <v>9390034041</v>
      </c>
      <c r="F200" s="219"/>
      <c r="G200" s="219"/>
      <c r="H200" s="219" t="s">
        <v>12639</v>
      </c>
      <c r="I200" s="219"/>
      <c r="J200" s="219" t="s">
        <v>7587</v>
      </c>
      <c r="K200" s="219"/>
      <c r="L200" s="219" t="s">
        <v>4479</v>
      </c>
      <c r="M200" s="219" t="s">
        <v>4479</v>
      </c>
      <c r="N200" s="219" t="s">
        <v>4479</v>
      </c>
      <c r="O200" s="219" t="s">
        <v>4479</v>
      </c>
    </row>
    <row r="201" spans="1:15">
      <c r="A201" s="259">
        <v>201</v>
      </c>
      <c r="B201" s="260" t="s">
        <v>12640</v>
      </c>
      <c r="C201" s="260" t="s">
        <v>12641</v>
      </c>
      <c r="D201" s="219" t="s">
        <v>12642</v>
      </c>
      <c r="E201" s="261">
        <v>9390841129</v>
      </c>
      <c r="F201" s="261">
        <v>9866686280</v>
      </c>
      <c r="G201" s="219"/>
      <c r="H201" s="219" t="s">
        <v>12643</v>
      </c>
      <c r="I201" s="261">
        <v>9849682756</v>
      </c>
      <c r="J201" s="219" t="s">
        <v>2802</v>
      </c>
      <c r="K201" s="219"/>
      <c r="L201" s="219" t="s">
        <v>4479</v>
      </c>
      <c r="M201" s="219" t="s">
        <v>4479</v>
      </c>
      <c r="N201" s="219" t="s">
        <v>4479</v>
      </c>
      <c r="O201" s="219" t="s">
        <v>4479</v>
      </c>
    </row>
    <row r="202" spans="1:15">
      <c r="A202" s="259">
        <v>202</v>
      </c>
      <c r="B202" s="260" t="s">
        <v>12644</v>
      </c>
      <c r="C202" s="260" t="s">
        <v>12645</v>
      </c>
      <c r="D202" s="219" t="s">
        <v>12646</v>
      </c>
      <c r="E202" s="261">
        <v>7660939024</v>
      </c>
      <c r="F202" s="261">
        <v>7095879530</v>
      </c>
      <c r="G202" s="219"/>
      <c r="H202" s="219" t="s">
        <v>12647</v>
      </c>
      <c r="I202" s="261">
        <v>9849849054</v>
      </c>
      <c r="J202" s="219" t="s">
        <v>2802</v>
      </c>
      <c r="K202" s="219" t="s">
        <v>2803</v>
      </c>
      <c r="L202" s="219" t="s">
        <v>4479</v>
      </c>
      <c r="M202" s="219" t="s">
        <v>4479</v>
      </c>
      <c r="N202" s="219" t="s">
        <v>4479</v>
      </c>
      <c r="O202" s="219" t="s">
        <v>4479</v>
      </c>
    </row>
    <row r="203" spans="1:15">
      <c r="A203" s="259">
        <v>203</v>
      </c>
      <c r="B203" s="260" t="s">
        <v>12648</v>
      </c>
      <c r="C203" s="260" t="s">
        <v>12649</v>
      </c>
      <c r="D203" s="219" t="s">
        <v>12650</v>
      </c>
      <c r="E203" s="261">
        <v>6300494810</v>
      </c>
      <c r="F203" s="261">
        <v>9441177954</v>
      </c>
      <c r="G203" s="219"/>
      <c r="H203" s="219" t="s">
        <v>12651</v>
      </c>
      <c r="I203" s="261">
        <v>9441177954</v>
      </c>
      <c r="J203" s="219" t="s">
        <v>12652</v>
      </c>
      <c r="K203" s="219" t="s">
        <v>2803</v>
      </c>
      <c r="L203" s="219" t="s">
        <v>4479</v>
      </c>
      <c r="M203" s="219" t="s">
        <v>4479</v>
      </c>
      <c r="N203" s="219"/>
      <c r="O203" s="219"/>
    </row>
    <row r="204" spans="1:15">
      <c r="A204" s="259">
        <v>204</v>
      </c>
      <c r="B204" s="260" t="s">
        <v>12653</v>
      </c>
      <c r="C204" s="260" t="s">
        <v>12654</v>
      </c>
      <c r="D204" s="219" t="s">
        <v>12655</v>
      </c>
      <c r="E204" s="261">
        <v>7569588542</v>
      </c>
      <c r="F204" s="261">
        <v>9866253057</v>
      </c>
      <c r="G204" s="219"/>
      <c r="H204" s="219" t="s">
        <v>12656</v>
      </c>
      <c r="I204" s="261">
        <v>7989665779</v>
      </c>
      <c r="J204" s="219" t="s">
        <v>12657</v>
      </c>
      <c r="K204" s="219" t="s">
        <v>3630</v>
      </c>
      <c r="L204" s="219" t="s">
        <v>4479</v>
      </c>
      <c r="M204" s="219" t="s">
        <v>4479</v>
      </c>
      <c r="N204" s="219" t="s">
        <v>4479</v>
      </c>
      <c r="O204" s="219" t="s">
        <v>4479</v>
      </c>
    </row>
    <row r="205" spans="1:15">
      <c r="A205" s="259">
        <v>205</v>
      </c>
      <c r="B205" s="260" t="s">
        <v>12658</v>
      </c>
      <c r="C205" s="260" t="s">
        <v>12659</v>
      </c>
      <c r="D205" s="219" t="s">
        <v>12660</v>
      </c>
      <c r="E205" s="261">
        <v>9390217715</v>
      </c>
      <c r="F205" s="219"/>
      <c r="G205" s="166"/>
      <c r="H205" s="236" t="s">
        <v>12661</v>
      </c>
      <c r="I205" s="264">
        <v>9440923038</v>
      </c>
      <c r="J205" s="219" t="s">
        <v>5425</v>
      </c>
      <c r="K205" s="219"/>
      <c r="L205" s="219"/>
      <c r="M205" s="219"/>
      <c r="N205" s="219"/>
      <c r="O205" s="219"/>
    </row>
    <row r="206" spans="1:15">
      <c r="A206" s="259">
        <v>206</v>
      </c>
      <c r="B206" s="260" t="s">
        <v>12662</v>
      </c>
      <c r="C206" s="260" t="s">
        <v>12663</v>
      </c>
      <c r="D206" s="219" t="s">
        <v>12664</v>
      </c>
      <c r="E206" s="261">
        <v>9370110720</v>
      </c>
      <c r="F206" s="261">
        <v>9158720162</v>
      </c>
      <c r="G206" s="215"/>
      <c r="H206" s="215" t="s">
        <v>12665</v>
      </c>
      <c r="I206" s="261">
        <v>9518509353</v>
      </c>
      <c r="J206" s="219" t="s">
        <v>8974</v>
      </c>
      <c r="K206" s="219"/>
      <c r="L206" s="219" t="s">
        <v>4479</v>
      </c>
      <c r="M206" s="219" t="s">
        <v>4479</v>
      </c>
      <c r="N206" s="219" t="s">
        <v>4479</v>
      </c>
      <c r="O206" s="219" t="s">
        <v>4479</v>
      </c>
    </row>
    <row r="207" spans="1:15">
      <c r="A207" s="259">
        <v>207</v>
      </c>
      <c r="B207" s="260" t="s">
        <v>12666</v>
      </c>
      <c r="C207" s="260" t="s">
        <v>12667</v>
      </c>
      <c r="D207" s="219" t="s">
        <v>12668</v>
      </c>
      <c r="E207" s="261">
        <v>8688383766</v>
      </c>
      <c r="F207" s="219"/>
      <c r="G207" s="166"/>
      <c r="H207" s="269" t="s">
        <v>12669</v>
      </c>
      <c r="I207" s="270">
        <v>9912731625</v>
      </c>
      <c r="J207" s="166"/>
      <c r="K207" s="226"/>
      <c r="L207" s="219" t="s">
        <v>4479</v>
      </c>
      <c r="M207" s="219" t="s">
        <v>4479</v>
      </c>
      <c r="N207" s="219" t="s">
        <v>4479</v>
      </c>
      <c r="O207" s="219" t="s">
        <v>12670</v>
      </c>
    </row>
    <row r="208" spans="1:15">
      <c r="A208" s="259">
        <v>208</v>
      </c>
      <c r="B208" s="260" t="s">
        <v>12671</v>
      </c>
      <c r="C208" s="260" t="s">
        <v>12672</v>
      </c>
      <c r="D208" s="219" t="s">
        <v>12673</v>
      </c>
      <c r="E208" s="261">
        <v>7386998103</v>
      </c>
      <c r="F208" s="219"/>
      <c r="G208" s="215"/>
      <c r="H208" s="215" t="s">
        <v>12674</v>
      </c>
      <c r="I208" s="267">
        <v>9491735008</v>
      </c>
      <c r="J208" s="215" t="s">
        <v>12675</v>
      </c>
      <c r="K208" s="219"/>
      <c r="L208" s="219"/>
      <c r="M208" s="219"/>
      <c r="N208" s="219"/>
      <c r="O208" s="219"/>
    </row>
    <row r="209" spans="1:15">
      <c r="A209" s="259">
        <v>209</v>
      </c>
      <c r="B209" s="260" t="s">
        <v>12676</v>
      </c>
      <c r="C209" s="260" t="s">
        <v>12677</v>
      </c>
      <c r="D209" s="219" t="s">
        <v>12678</v>
      </c>
      <c r="E209" s="261">
        <v>7893251137</v>
      </c>
      <c r="F209" s="219"/>
      <c r="G209" s="219"/>
      <c r="H209" s="219" t="s">
        <v>12679</v>
      </c>
      <c r="I209" s="261">
        <v>7794835343</v>
      </c>
      <c r="J209" s="219" t="s">
        <v>4217</v>
      </c>
      <c r="K209" s="219"/>
      <c r="L209" s="219"/>
      <c r="M209" s="219"/>
      <c r="N209" s="219"/>
      <c r="O209" s="219"/>
    </row>
    <row r="210" spans="1:15">
      <c r="A210" s="259">
        <v>210</v>
      </c>
      <c r="B210" s="260" t="s">
        <v>12680</v>
      </c>
      <c r="C210" s="260" t="s">
        <v>12681</v>
      </c>
      <c r="D210" s="219" t="s">
        <v>12682</v>
      </c>
      <c r="E210" s="261">
        <v>9390416860</v>
      </c>
      <c r="F210" s="219"/>
      <c r="G210" s="219"/>
      <c r="H210" s="219" t="s">
        <v>12683</v>
      </c>
      <c r="I210" s="261">
        <v>9502100922</v>
      </c>
      <c r="J210" s="219" t="s">
        <v>12684</v>
      </c>
      <c r="K210" s="219"/>
      <c r="L210" s="219"/>
      <c r="M210" s="219"/>
      <c r="N210" s="219"/>
      <c r="O210" s="219"/>
    </row>
    <row r="211" spans="1:15">
      <c r="A211" s="259">
        <v>211</v>
      </c>
      <c r="B211" s="260" t="s">
        <v>12685</v>
      </c>
      <c r="C211" s="260" t="s">
        <v>12686</v>
      </c>
      <c r="D211" s="219" t="s">
        <v>12687</v>
      </c>
      <c r="E211" s="261">
        <v>6301028225</v>
      </c>
      <c r="F211" s="261">
        <v>7780704277</v>
      </c>
      <c r="G211" s="219"/>
      <c r="H211" s="219" t="s">
        <v>12688</v>
      </c>
      <c r="I211" s="261">
        <v>8374703339</v>
      </c>
      <c r="J211" s="219" t="s">
        <v>8974</v>
      </c>
      <c r="K211" s="219"/>
      <c r="L211" s="219" t="s">
        <v>4479</v>
      </c>
      <c r="M211" s="219" t="s">
        <v>4479</v>
      </c>
      <c r="N211" s="219"/>
      <c r="O211" s="219" t="s">
        <v>4479</v>
      </c>
    </row>
    <row r="212" spans="1:15">
      <c r="A212" s="259">
        <v>212</v>
      </c>
      <c r="B212" s="260" t="s">
        <v>12689</v>
      </c>
      <c r="C212" s="260" t="s">
        <v>12690</v>
      </c>
      <c r="D212" s="219" t="s">
        <v>12691</v>
      </c>
      <c r="E212" s="261">
        <v>6302968494</v>
      </c>
      <c r="F212" s="261">
        <v>7780299547</v>
      </c>
      <c r="G212" s="219"/>
      <c r="H212" s="219" t="s">
        <v>12692</v>
      </c>
      <c r="I212" s="261">
        <v>9966604793</v>
      </c>
      <c r="J212" s="219"/>
      <c r="K212" s="219"/>
      <c r="L212" s="219"/>
      <c r="M212" s="219"/>
      <c r="N212" s="219"/>
      <c r="O212" s="219"/>
    </row>
    <row r="213" spans="1:15">
      <c r="A213" s="259">
        <v>213</v>
      </c>
      <c r="B213" s="260" t="s">
        <v>12693</v>
      </c>
      <c r="C213" s="260" t="s">
        <v>12694</v>
      </c>
      <c r="D213" s="219" t="s">
        <v>12695</v>
      </c>
      <c r="E213" s="261">
        <v>6304898808</v>
      </c>
      <c r="F213" s="261">
        <v>6300543107</v>
      </c>
      <c r="G213" s="219"/>
      <c r="H213" s="219" t="s">
        <v>12696</v>
      </c>
      <c r="I213" s="261">
        <v>9248344640</v>
      </c>
      <c r="J213" s="219" t="s">
        <v>7229</v>
      </c>
      <c r="K213" s="219"/>
      <c r="L213" s="219" t="s">
        <v>4479</v>
      </c>
      <c r="M213" s="219" t="s">
        <v>4479</v>
      </c>
      <c r="N213" s="219" t="s">
        <v>4479</v>
      </c>
      <c r="O213" s="219" t="s">
        <v>4479</v>
      </c>
    </row>
    <row r="214" spans="1:15">
      <c r="A214" s="259">
        <v>214</v>
      </c>
      <c r="B214" s="260" t="s">
        <v>12697</v>
      </c>
      <c r="C214" s="260" t="s">
        <v>12698</v>
      </c>
      <c r="D214" s="219" t="s">
        <v>12699</v>
      </c>
      <c r="E214" s="261">
        <v>9100502455</v>
      </c>
      <c r="F214" s="261">
        <v>6302272453</v>
      </c>
      <c r="G214" s="219"/>
      <c r="H214" s="219" t="s">
        <v>12700</v>
      </c>
      <c r="I214" s="261">
        <v>9000852808</v>
      </c>
      <c r="J214" s="219" t="s">
        <v>12414</v>
      </c>
      <c r="K214" s="219" t="s">
        <v>2803</v>
      </c>
      <c r="L214" s="219" t="s">
        <v>4479</v>
      </c>
      <c r="M214" s="219" t="s">
        <v>4479</v>
      </c>
      <c r="N214" s="219" t="s">
        <v>4479</v>
      </c>
      <c r="O214" s="219" t="s">
        <v>4479</v>
      </c>
    </row>
    <row r="215" spans="1:15">
      <c r="A215" s="259">
        <v>215</v>
      </c>
      <c r="B215" s="260" t="s">
        <v>12701</v>
      </c>
      <c r="C215" s="260" t="s">
        <v>12702</v>
      </c>
      <c r="D215" s="219" t="s">
        <v>12703</v>
      </c>
      <c r="E215" s="261">
        <v>9059232428</v>
      </c>
      <c r="F215" s="261">
        <v>9030316893</v>
      </c>
      <c r="G215" s="219"/>
      <c r="H215" s="219" t="s">
        <v>12704</v>
      </c>
      <c r="I215" s="261">
        <v>9247498515</v>
      </c>
      <c r="J215" s="219" t="s">
        <v>12542</v>
      </c>
      <c r="K215" s="219" t="s">
        <v>2803</v>
      </c>
      <c r="L215" s="219" t="s">
        <v>4479</v>
      </c>
      <c r="M215" s="219" t="s">
        <v>4479</v>
      </c>
      <c r="N215" s="219" t="s">
        <v>4479</v>
      </c>
      <c r="O215" s="219" t="s">
        <v>4479</v>
      </c>
    </row>
    <row r="216" spans="1:15">
      <c r="A216" s="259">
        <v>216</v>
      </c>
      <c r="B216" s="260" t="s">
        <v>12705</v>
      </c>
      <c r="C216" s="260" t="s">
        <v>12706</v>
      </c>
      <c r="D216" s="219" t="s">
        <v>12707</v>
      </c>
      <c r="E216" s="261">
        <v>9121361172</v>
      </c>
      <c r="F216" s="261">
        <v>9390663824</v>
      </c>
      <c r="G216" s="219"/>
      <c r="H216" s="219" t="s">
        <v>12708</v>
      </c>
      <c r="I216" s="261">
        <v>9966853781</v>
      </c>
      <c r="J216" s="219" t="s">
        <v>2802</v>
      </c>
      <c r="K216" s="219" t="s">
        <v>2803</v>
      </c>
      <c r="L216" s="219" t="s">
        <v>4479</v>
      </c>
      <c r="M216" s="219" t="s">
        <v>4479</v>
      </c>
      <c r="N216" s="219" t="s">
        <v>4479</v>
      </c>
      <c r="O216" s="219" t="s">
        <v>4479</v>
      </c>
    </row>
    <row r="217" spans="1:15">
      <c r="A217" s="259">
        <v>217</v>
      </c>
      <c r="B217" s="260" t="s">
        <v>12709</v>
      </c>
      <c r="C217" s="260" t="s">
        <v>12710</v>
      </c>
      <c r="D217" s="219" t="s">
        <v>12711</v>
      </c>
      <c r="E217" s="261">
        <v>9676263589</v>
      </c>
      <c r="F217" s="219"/>
      <c r="G217" s="219"/>
      <c r="H217" s="219" t="s">
        <v>12712</v>
      </c>
      <c r="I217" s="261">
        <v>9676263589</v>
      </c>
      <c r="J217" s="219" t="s">
        <v>7029</v>
      </c>
      <c r="K217" s="219"/>
      <c r="L217" s="219"/>
      <c r="M217" s="219"/>
      <c r="N217" s="219"/>
      <c r="O217" s="219"/>
    </row>
    <row r="218" spans="1:15">
      <c r="A218" s="259">
        <v>218</v>
      </c>
      <c r="B218" s="260" t="s">
        <v>12713</v>
      </c>
      <c r="C218" s="260" t="s">
        <v>12714</v>
      </c>
      <c r="D218" s="219" t="s">
        <v>12715</v>
      </c>
      <c r="E218" s="261">
        <v>9550052569</v>
      </c>
      <c r="F218" s="261">
        <v>9492663399</v>
      </c>
      <c r="G218" s="219"/>
      <c r="H218" s="219" t="s">
        <v>12716</v>
      </c>
      <c r="I218" s="261">
        <v>9492663399</v>
      </c>
      <c r="J218" s="219"/>
      <c r="K218" s="219"/>
      <c r="L218" s="219"/>
      <c r="M218" s="219"/>
      <c r="N218" s="219"/>
      <c r="O218" s="219"/>
    </row>
    <row r="219" spans="1:15">
      <c r="A219" s="259">
        <v>219</v>
      </c>
      <c r="B219" s="260" t="s">
        <v>12717</v>
      </c>
      <c r="C219" s="260" t="s">
        <v>12718</v>
      </c>
      <c r="D219" s="219" t="s">
        <v>12719</v>
      </c>
      <c r="E219" s="261">
        <v>8688918966</v>
      </c>
      <c r="F219" s="219"/>
      <c r="G219" s="219"/>
      <c r="H219" s="219" t="s">
        <v>12720</v>
      </c>
      <c r="I219" s="261">
        <v>9949484373</v>
      </c>
      <c r="J219" s="219" t="s">
        <v>12237</v>
      </c>
      <c r="K219" s="219"/>
      <c r="L219" s="219" t="s">
        <v>4479</v>
      </c>
      <c r="M219" s="219" t="s">
        <v>4479</v>
      </c>
      <c r="N219" s="219" t="s">
        <v>4479</v>
      </c>
      <c r="O219" s="219" t="s">
        <v>4479</v>
      </c>
    </row>
    <row r="220" spans="1:15">
      <c r="A220" s="259">
        <v>220</v>
      </c>
      <c r="B220" s="260" t="s">
        <v>12721</v>
      </c>
      <c r="C220" s="260" t="s">
        <v>12722</v>
      </c>
      <c r="D220" s="219" t="s">
        <v>12723</v>
      </c>
      <c r="E220" s="261">
        <v>9110376515</v>
      </c>
      <c r="F220" s="219"/>
      <c r="G220" s="219"/>
      <c r="H220" s="219" t="s">
        <v>12724</v>
      </c>
      <c r="I220" s="261">
        <v>9052174709</v>
      </c>
      <c r="J220" s="219" t="s">
        <v>12725</v>
      </c>
      <c r="K220" s="219"/>
      <c r="L220" s="219"/>
      <c r="M220" s="219"/>
      <c r="N220" s="219"/>
      <c r="O220" s="219"/>
    </row>
    <row r="221" spans="1:15">
      <c r="A221" s="259">
        <v>221</v>
      </c>
      <c r="B221" s="260" t="s">
        <v>12726</v>
      </c>
      <c r="C221" s="260" t="s">
        <v>12727</v>
      </c>
      <c r="D221" s="219" t="s">
        <v>12728</v>
      </c>
      <c r="E221" s="261">
        <v>7601056546</v>
      </c>
      <c r="F221" s="166"/>
      <c r="G221" s="166"/>
      <c r="H221" s="166" t="s">
        <v>12729</v>
      </c>
      <c r="I221" s="264">
        <v>7981212329</v>
      </c>
      <c r="J221" s="219" t="s">
        <v>2802</v>
      </c>
      <c r="K221" s="219"/>
      <c r="L221" s="236" t="s">
        <v>4479</v>
      </c>
      <c r="M221" s="236" t="s">
        <v>4479</v>
      </c>
      <c r="N221" s="236" t="s">
        <v>4479</v>
      </c>
      <c r="O221" s="226" t="s">
        <v>4479</v>
      </c>
    </row>
    <row r="222" spans="1:15">
      <c r="A222" s="259">
        <v>222</v>
      </c>
      <c r="B222" s="260" t="s">
        <v>12730</v>
      </c>
      <c r="C222" s="260" t="s">
        <v>12731</v>
      </c>
      <c r="D222" s="219" t="s">
        <v>12732</v>
      </c>
      <c r="E222" s="261">
        <v>9059577153</v>
      </c>
      <c r="F222" s="215"/>
      <c r="G222" s="215"/>
      <c r="H222" s="215" t="s">
        <v>12733</v>
      </c>
      <c r="I222" s="261">
        <v>9912848725</v>
      </c>
      <c r="J222" s="219" t="s">
        <v>2802</v>
      </c>
      <c r="K222" s="219"/>
      <c r="L222" s="215"/>
      <c r="M222" s="215"/>
      <c r="N222" s="215"/>
      <c r="O222" s="219"/>
    </row>
    <row r="223" spans="1:15">
      <c r="A223" s="259">
        <v>223</v>
      </c>
      <c r="B223" s="260" t="s">
        <v>12734</v>
      </c>
      <c r="C223" s="260" t="s">
        <v>12735</v>
      </c>
      <c r="D223" s="219" t="s">
        <v>12736</v>
      </c>
      <c r="E223" s="261">
        <v>9390029195</v>
      </c>
      <c r="F223" s="261">
        <v>6300421558</v>
      </c>
      <c r="G223" s="219"/>
      <c r="H223" s="219" t="s">
        <v>12737</v>
      </c>
      <c r="I223" s="261">
        <v>9640182117</v>
      </c>
      <c r="J223" s="219" t="s">
        <v>4479</v>
      </c>
      <c r="K223" s="219" t="s">
        <v>4479</v>
      </c>
      <c r="L223" s="219" t="s">
        <v>4479</v>
      </c>
      <c r="M223" s="219" t="s">
        <v>4479</v>
      </c>
      <c r="N223" s="219" t="s">
        <v>4479</v>
      </c>
      <c r="O223" s="219" t="s">
        <v>4479</v>
      </c>
    </row>
    <row r="224" spans="1:15">
      <c r="A224" s="259">
        <v>224</v>
      </c>
      <c r="B224" s="260" t="s">
        <v>12738</v>
      </c>
      <c r="C224" s="260" t="s">
        <v>12739</v>
      </c>
      <c r="D224" s="219" t="s">
        <v>12740</v>
      </c>
      <c r="E224" s="261">
        <v>9963074404</v>
      </c>
      <c r="F224" s="261">
        <v>7569588542</v>
      </c>
      <c r="G224" s="219"/>
      <c r="H224" s="219" t="s">
        <v>12741</v>
      </c>
      <c r="I224" s="261">
        <v>8179184404</v>
      </c>
      <c r="J224" s="219" t="s">
        <v>4479</v>
      </c>
      <c r="K224" s="219" t="s">
        <v>4479</v>
      </c>
      <c r="L224" s="219" t="s">
        <v>4479</v>
      </c>
      <c r="M224" s="219" t="s">
        <v>4479</v>
      </c>
      <c r="N224" s="219" t="s">
        <v>4479</v>
      </c>
      <c r="O224" s="219" t="s">
        <v>4479</v>
      </c>
    </row>
    <row r="225" spans="1:15">
      <c r="A225" s="259">
        <v>225</v>
      </c>
      <c r="B225" s="260" t="s">
        <v>12742</v>
      </c>
      <c r="C225" s="260" t="s">
        <v>12743</v>
      </c>
      <c r="D225" s="219" t="s">
        <v>12744</v>
      </c>
      <c r="E225" s="261">
        <v>9966793992</v>
      </c>
      <c r="F225" s="261">
        <v>9290736531</v>
      </c>
      <c r="G225" s="219"/>
      <c r="H225" s="219" t="s">
        <v>12745</v>
      </c>
      <c r="I225" s="261">
        <v>7382415715</v>
      </c>
      <c r="J225" s="219" t="s">
        <v>2802</v>
      </c>
      <c r="K225" s="219"/>
      <c r="L225" s="219"/>
      <c r="M225" s="219"/>
      <c r="N225" s="219"/>
      <c r="O225" s="219"/>
    </row>
    <row r="226" spans="1:15">
      <c r="A226" s="259">
        <v>226</v>
      </c>
      <c r="B226" s="260" t="s">
        <v>12746</v>
      </c>
      <c r="C226" s="260" t="s">
        <v>12747</v>
      </c>
      <c r="D226" s="219" t="s">
        <v>12748</v>
      </c>
      <c r="E226" s="261">
        <v>9985120358</v>
      </c>
      <c r="F226" s="261">
        <v>9949566045</v>
      </c>
      <c r="G226" s="219"/>
      <c r="H226" s="219" t="s">
        <v>12749</v>
      </c>
      <c r="I226" s="261">
        <v>9949566046</v>
      </c>
      <c r="J226" s="219" t="s">
        <v>2802</v>
      </c>
      <c r="K226" s="219" t="s">
        <v>2803</v>
      </c>
      <c r="L226" s="219" t="s">
        <v>4479</v>
      </c>
      <c r="M226" s="219" t="s">
        <v>4479</v>
      </c>
      <c r="N226" s="219" t="s">
        <v>4479</v>
      </c>
      <c r="O226" s="219" t="s">
        <v>4479</v>
      </c>
    </row>
    <row r="227" spans="1:15">
      <c r="A227" s="259">
        <v>227</v>
      </c>
      <c r="B227" s="260" t="s">
        <v>12750</v>
      </c>
      <c r="C227" s="260" t="s">
        <v>12751</v>
      </c>
      <c r="D227" s="219" t="s">
        <v>12752</v>
      </c>
      <c r="E227" s="261">
        <v>7995410897</v>
      </c>
      <c r="F227" s="261">
        <v>9059417874</v>
      </c>
      <c r="G227" s="219"/>
      <c r="H227" s="219" t="s">
        <v>12753</v>
      </c>
      <c r="I227" s="261">
        <v>9247553894</v>
      </c>
      <c r="J227" s="219" t="s">
        <v>12754</v>
      </c>
      <c r="K227" s="219" t="s">
        <v>2874</v>
      </c>
      <c r="L227" s="219" t="s">
        <v>4479</v>
      </c>
      <c r="M227" s="219" t="s">
        <v>4479</v>
      </c>
      <c r="N227" s="219" t="s">
        <v>4479</v>
      </c>
      <c r="O227" s="219" t="s">
        <v>4479</v>
      </c>
    </row>
    <row r="228" spans="1:15">
      <c r="A228" s="259">
        <v>228</v>
      </c>
      <c r="B228" s="260" t="s">
        <v>12755</v>
      </c>
      <c r="C228" s="260" t="s">
        <v>12756</v>
      </c>
      <c r="D228" s="219" t="s">
        <v>12757</v>
      </c>
      <c r="E228" s="261">
        <v>9390184839</v>
      </c>
      <c r="F228" s="261">
        <v>7702084676</v>
      </c>
      <c r="G228" s="219"/>
      <c r="H228" s="219" t="s">
        <v>12758</v>
      </c>
      <c r="I228" s="261">
        <v>8919448163</v>
      </c>
      <c r="J228" s="219" t="s">
        <v>12759</v>
      </c>
      <c r="K228" s="219" t="s">
        <v>2803</v>
      </c>
      <c r="L228" s="219" t="s">
        <v>4479</v>
      </c>
      <c r="M228" s="219" t="s">
        <v>4479</v>
      </c>
      <c r="N228" s="219" t="s">
        <v>4479</v>
      </c>
      <c r="O228" s="219" t="s">
        <v>4479</v>
      </c>
    </row>
    <row r="229" spans="1:15">
      <c r="A229" s="259">
        <v>229</v>
      </c>
      <c r="B229" s="260" t="s">
        <v>12760</v>
      </c>
      <c r="C229" s="260" t="s">
        <v>12761</v>
      </c>
      <c r="D229" s="219" t="s">
        <v>12762</v>
      </c>
      <c r="E229" s="261">
        <v>6302077694</v>
      </c>
      <c r="F229" s="219"/>
      <c r="G229" s="219"/>
      <c r="H229" s="219" t="s">
        <v>12763</v>
      </c>
      <c r="I229" s="261">
        <v>9885397779</v>
      </c>
      <c r="J229" s="219" t="s">
        <v>12764</v>
      </c>
      <c r="K229" s="219" t="s">
        <v>2803</v>
      </c>
      <c r="L229" s="219" t="s">
        <v>4479</v>
      </c>
      <c r="M229" s="219" t="s">
        <v>4479</v>
      </c>
      <c r="N229" s="219" t="s">
        <v>4479</v>
      </c>
      <c r="O229" s="219" t="s">
        <v>4479</v>
      </c>
    </row>
    <row r="230" spans="1:15">
      <c r="A230" s="259">
        <v>230</v>
      </c>
      <c r="B230" s="260" t="s">
        <v>12765</v>
      </c>
      <c r="C230" s="260" t="s">
        <v>12766</v>
      </c>
      <c r="D230" s="219" t="s">
        <v>12767</v>
      </c>
      <c r="E230" s="261">
        <v>7569907708</v>
      </c>
      <c r="F230" s="219"/>
      <c r="G230" s="219"/>
      <c r="H230" s="219" t="s">
        <v>12768</v>
      </c>
      <c r="I230" s="261">
        <v>9110305956</v>
      </c>
      <c r="J230" s="219" t="s">
        <v>12769</v>
      </c>
      <c r="K230" s="219" t="s">
        <v>2874</v>
      </c>
      <c r="L230" s="219"/>
      <c r="M230" s="219"/>
      <c r="N230" s="219"/>
      <c r="O230" s="219"/>
    </row>
    <row r="231" spans="1:15">
      <c r="A231" s="259">
        <v>231</v>
      </c>
      <c r="B231" s="260" t="s">
        <v>12770</v>
      </c>
      <c r="C231" s="260" t="s">
        <v>12771</v>
      </c>
      <c r="D231" s="219" t="s">
        <v>12772</v>
      </c>
      <c r="E231" s="261">
        <v>9133760780</v>
      </c>
      <c r="F231" s="219"/>
      <c r="G231" s="219"/>
      <c r="H231" s="219" t="s">
        <v>12773</v>
      </c>
      <c r="I231" s="261">
        <v>9848588139</v>
      </c>
      <c r="J231" s="219" t="s">
        <v>2795</v>
      </c>
      <c r="K231" s="219"/>
      <c r="L231" s="219"/>
      <c r="M231" s="219"/>
      <c r="N231" s="219"/>
      <c r="O231" s="219"/>
    </row>
    <row r="232" spans="1:15">
      <c r="A232" s="259">
        <v>232</v>
      </c>
      <c r="B232" s="260" t="s">
        <v>12774</v>
      </c>
      <c r="C232" s="260" t="s">
        <v>12775</v>
      </c>
      <c r="D232" s="219" t="s">
        <v>12776</v>
      </c>
      <c r="E232" s="261">
        <v>9440948651</v>
      </c>
      <c r="F232" s="261">
        <v>8500518530</v>
      </c>
      <c r="G232" s="219"/>
      <c r="H232" s="219" t="s">
        <v>12777</v>
      </c>
      <c r="I232" s="261">
        <v>9989905789</v>
      </c>
      <c r="J232" s="219" t="s">
        <v>4534</v>
      </c>
      <c r="K232" s="219"/>
      <c r="L232" s="219"/>
      <c r="M232" s="219"/>
      <c r="N232" s="219"/>
      <c r="O232" s="219" t="s">
        <v>4479</v>
      </c>
    </row>
    <row r="233" spans="1:15">
      <c r="A233" s="259">
        <v>233</v>
      </c>
      <c r="B233" s="260" t="s">
        <v>12778</v>
      </c>
      <c r="C233" s="260" t="s">
        <v>12779</v>
      </c>
      <c r="D233" s="219" t="s">
        <v>12780</v>
      </c>
      <c r="E233" s="261">
        <v>9390584388</v>
      </c>
      <c r="F233" s="219"/>
      <c r="G233" s="219"/>
      <c r="H233" s="219" t="s">
        <v>12781</v>
      </c>
      <c r="I233" s="261">
        <v>9441548188</v>
      </c>
      <c r="J233" s="219" t="s">
        <v>2802</v>
      </c>
      <c r="K233" s="219" t="s">
        <v>2803</v>
      </c>
      <c r="L233" s="219" t="s">
        <v>4479</v>
      </c>
      <c r="M233" s="219" t="s">
        <v>4479</v>
      </c>
      <c r="N233" s="219" t="s">
        <v>4479</v>
      </c>
      <c r="O233" s="219" t="s">
        <v>4479</v>
      </c>
    </row>
    <row r="234" spans="1:15">
      <c r="A234" s="259">
        <v>234</v>
      </c>
      <c r="B234" s="260" t="s">
        <v>12782</v>
      </c>
      <c r="C234" s="260" t="s">
        <v>12783</v>
      </c>
      <c r="D234" s="219" t="s">
        <v>12784</v>
      </c>
      <c r="E234" s="261">
        <v>7032830192</v>
      </c>
      <c r="F234" s="219"/>
      <c r="G234" s="219"/>
      <c r="H234" s="219" t="s">
        <v>12785</v>
      </c>
      <c r="I234" s="261">
        <v>9492376471</v>
      </c>
      <c r="J234" s="219" t="s">
        <v>12786</v>
      </c>
      <c r="K234" s="219" t="s">
        <v>2803</v>
      </c>
      <c r="L234" s="219"/>
      <c r="M234" s="219"/>
      <c r="N234" s="219"/>
      <c r="O234" s="219"/>
    </row>
    <row r="235" spans="1:15">
      <c r="A235" s="259">
        <v>235</v>
      </c>
      <c r="B235" s="260" t="s">
        <v>12787</v>
      </c>
      <c r="C235" s="260" t="s">
        <v>12788</v>
      </c>
      <c r="D235" s="219" t="s">
        <v>12789</v>
      </c>
      <c r="E235" s="261">
        <v>9347483540</v>
      </c>
      <c r="F235" s="219"/>
      <c r="G235" s="219"/>
      <c r="H235" s="219" t="s">
        <v>12790</v>
      </c>
      <c r="I235" s="261">
        <v>6301008497</v>
      </c>
      <c r="J235" s="219" t="s">
        <v>12791</v>
      </c>
      <c r="K235" s="219"/>
      <c r="L235" s="219"/>
      <c r="M235" s="219"/>
      <c r="N235" s="219"/>
      <c r="O235" s="219"/>
    </row>
    <row r="236" spans="1:15">
      <c r="A236" s="259">
        <v>236</v>
      </c>
      <c r="B236" s="260" t="s">
        <v>12792</v>
      </c>
      <c r="C236" s="260" t="s">
        <v>12793</v>
      </c>
      <c r="D236" s="219" t="s">
        <v>12794</v>
      </c>
      <c r="E236" s="261">
        <v>8919106220</v>
      </c>
      <c r="F236" s="219"/>
      <c r="G236" s="219"/>
      <c r="H236" s="219" t="s">
        <v>12795</v>
      </c>
      <c r="I236" s="261">
        <v>9676705025</v>
      </c>
      <c r="J236" s="219" t="s">
        <v>12796</v>
      </c>
      <c r="K236" s="219" t="s">
        <v>4535</v>
      </c>
      <c r="L236" s="219"/>
      <c r="M236" s="219"/>
      <c r="N236" s="219"/>
      <c r="O236" s="219"/>
    </row>
    <row r="237" spans="1:15">
      <c r="A237" s="259">
        <v>237</v>
      </c>
      <c r="B237" s="260" t="s">
        <v>12797</v>
      </c>
      <c r="C237" s="260" t="s">
        <v>12798</v>
      </c>
      <c r="D237" s="219" t="s">
        <v>12799</v>
      </c>
      <c r="E237" s="261">
        <v>6300355971</v>
      </c>
      <c r="F237" s="219"/>
      <c r="G237" s="219"/>
      <c r="H237" s="219" t="s">
        <v>12800</v>
      </c>
      <c r="I237" s="261">
        <v>9959514680</v>
      </c>
      <c r="J237" s="219" t="s">
        <v>12801</v>
      </c>
      <c r="K237" s="219"/>
      <c r="L237" s="219"/>
      <c r="M237" s="219"/>
      <c r="N237" s="219"/>
      <c r="O237" s="219"/>
    </row>
    <row r="238" spans="1:15">
      <c r="A238" s="259">
        <v>238</v>
      </c>
      <c r="B238" s="260" t="s">
        <v>12802</v>
      </c>
      <c r="C238" s="260" t="s">
        <v>12803</v>
      </c>
      <c r="D238" s="219" t="s">
        <v>12804</v>
      </c>
      <c r="E238" s="261">
        <v>6301306855</v>
      </c>
      <c r="F238" s="219"/>
      <c r="G238" s="219"/>
      <c r="H238" s="219" t="s">
        <v>12805</v>
      </c>
      <c r="I238" s="261">
        <v>9866082058</v>
      </c>
      <c r="J238" s="219" t="s">
        <v>9359</v>
      </c>
      <c r="K238" s="219"/>
      <c r="L238" s="311"/>
      <c r="M238" s="312"/>
      <c r="N238" s="312"/>
      <c r="O238" s="313"/>
    </row>
    <row r="239" spans="1:15">
      <c r="A239" s="259">
        <v>239</v>
      </c>
      <c r="B239" s="260" t="s">
        <v>12806</v>
      </c>
      <c r="C239" s="260" t="s">
        <v>12807</v>
      </c>
      <c r="D239" s="219" t="s">
        <v>12808</v>
      </c>
      <c r="E239" s="261">
        <v>9000395970</v>
      </c>
      <c r="F239" s="219"/>
      <c r="G239" s="219"/>
      <c r="H239" s="219" t="s">
        <v>12809</v>
      </c>
      <c r="I239" s="261">
        <v>9908988404</v>
      </c>
      <c r="J239" s="219" t="s">
        <v>12810</v>
      </c>
      <c r="K239" s="219"/>
      <c r="L239" s="219"/>
      <c r="M239" s="219"/>
      <c r="N239" s="219"/>
      <c r="O239" s="219"/>
    </row>
    <row r="240" spans="1:15">
      <c r="A240" s="259">
        <v>240</v>
      </c>
      <c r="B240" s="260" t="s">
        <v>12811</v>
      </c>
      <c r="C240" s="260" t="s">
        <v>12812</v>
      </c>
      <c r="D240" s="219" t="s">
        <v>12813</v>
      </c>
      <c r="E240" s="261">
        <v>8639427454</v>
      </c>
      <c r="F240" s="219"/>
      <c r="G240" s="219"/>
      <c r="H240" s="219" t="s">
        <v>12814</v>
      </c>
      <c r="I240" s="261">
        <v>9885689567</v>
      </c>
      <c r="J240" s="219" t="s">
        <v>12815</v>
      </c>
      <c r="K240" s="219" t="s">
        <v>2803</v>
      </c>
      <c r="L240" s="219" t="s">
        <v>4479</v>
      </c>
      <c r="M240" s="219" t="s">
        <v>4479</v>
      </c>
      <c r="N240" s="219" t="s">
        <v>4479</v>
      </c>
      <c r="O240" s="219" t="s">
        <v>4479</v>
      </c>
    </row>
    <row r="241" spans="1:15">
      <c r="A241" s="259">
        <v>241</v>
      </c>
      <c r="B241" s="260" t="s">
        <v>12816</v>
      </c>
      <c r="C241" s="260" t="s">
        <v>12817</v>
      </c>
      <c r="D241" s="219" t="s">
        <v>12818</v>
      </c>
      <c r="E241" s="261">
        <v>6281667597</v>
      </c>
      <c r="F241" s="219"/>
      <c r="G241" s="219"/>
      <c r="H241" s="219" t="s">
        <v>12819</v>
      </c>
      <c r="I241" s="261">
        <v>9441070312</v>
      </c>
      <c r="J241" s="219" t="s">
        <v>12820</v>
      </c>
      <c r="K241" s="219"/>
      <c r="L241" s="219" t="s">
        <v>4479</v>
      </c>
      <c r="M241" s="219" t="s">
        <v>4479</v>
      </c>
      <c r="N241" s="219" t="s">
        <v>4479</v>
      </c>
      <c r="O241" s="219" t="s">
        <v>4479</v>
      </c>
    </row>
    <row r="242" spans="1:15">
      <c r="A242" s="259">
        <v>242</v>
      </c>
      <c r="B242" s="260" t="s">
        <v>12821</v>
      </c>
      <c r="C242" s="260" t="s">
        <v>12822</v>
      </c>
      <c r="D242" s="219" t="s">
        <v>12823</v>
      </c>
      <c r="E242" s="261">
        <v>9700019302</v>
      </c>
      <c r="F242" s="219"/>
      <c r="G242" s="219"/>
      <c r="H242" s="219" t="s">
        <v>12824</v>
      </c>
      <c r="I242" s="261">
        <v>9849029301</v>
      </c>
      <c r="J242" s="219" t="s">
        <v>2802</v>
      </c>
      <c r="K242" s="219"/>
      <c r="L242" s="219"/>
      <c r="M242" s="219"/>
      <c r="N242" s="219"/>
      <c r="O242" s="219"/>
    </row>
    <row r="243" spans="1:15">
      <c r="A243" s="259">
        <v>243</v>
      </c>
      <c r="B243" s="260" t="s">
        <v>12825</v>
      </c>
      <c r="C243" s="260" t="s">
        <v>12826</v>
      </c>
      <c r="D243" s="219" t="s">
        <v>12827</v>
      </c>
      <c r="E243" s="261">
        <v>9347935682</v>
      </c>
      <c r="F243" s="219"/>
      <c r="G243" s="219"/>
      <c r="H243" s="219" t="s">
        <v>12828</v>
      </c>
      <c r="I243" s="261">
        <v>9490521631</v>
      </c>
      <c r="J243" s="219" t="s">
        <v>2802</v>
      </c>
      <c r="K243" s="219"/>
      <c r="L243" s="219"/>
      <c r="M243" s="219"/>
      <c r="N243" s="219"/>
      <c r="O243" s="219"/>
    </row>
    <row r="244" spans="1:15">
      <c r="A244" s="259">
        <v>244</v>
      </c>
      <c r="B244" s="260" t="s">
        <v>12829</v>
      </c>
      <c r="C244" s="260" t="s">
        <v>12830</v>
      </c>
      <c r="D244" s="219" t="s">
        <v>12831</v>
      </c>
      <c r="E244" s="261">
        <v>6309803984</v>
      </c>
      <c r="F244" s="219"/>
      <c r="G244" s="219"/>
      <c r="H244" s="219" t="s">
        <v>12832</v>
      </c>
      <c r="I244" s="261">
        <v>9603329939</v>
      </c>
      <c r="J244" s="219" t="s">
        <v>2802</v>
      </c>
      <c r="K244" s="219"/>
      <c r="L244" s="219"/>
      <c r="M244" s="219"/>
      <c r="N244" s="219"/>
      <c r="O244" s="219"/>
    </row>
    <row r="245" spans="1:15">
      <c r="A245" s="259">
        <v>245</v>
      </c>
      <c r="B245" s="260" t="s">
        <v>12833</v>
      </c>
      <c r="C245" s="260" t="s">
        <v>12834</v>
      </c>
      <c r="D245" s="219" t="s">
        <v>12835</v>
      </c>
      <c r="E245" s="261">
        <v>8106200887</v>
      </c>
      <c r="F245" s="261">
        <v>9030101898</v>
      </c>
      <c r="G245" s="219"/>
      <c r="H245" s="219" t="s">
        <v>12836</v>
      </c>
      <c r="I245" s="261">
        <v>9490793655</v>
      </c>
      <c r="J245" s="219" t="s">
        <v>4479</v>
      </c>
      <c r="K245" s="219" t="s">
        <v>4479</v>
      </c>
      <c r="L245" s="219" t="s">
        <v>4479</v>
      </c>
      <c r="M245" s="219" t="s">
        <v>4479</v>
      </c>
      <c r="N245" s="219" t="s">
        <v>4479</v>
      </c>
      <c r="O245" s="219" t="s">
        <v>4479</v>
      </c>
    </row>
    <row r="246" spans="1:15">
      <c r="A246" s="259">
        <v>246</v>
      </c>
      <c r="B246" s="260" t="s">
        <v>12837</v>
      </c>
      <c r="C246" s="260" t="s">
        <v>12838</v>
      </c>
      <c r="D246" s="219" t="s">
        <v>12839</v>
      </c>
      <c r="E246" s="261">
        <v>8341599679</v>
      </c>
      <c r="F246" s="261">
        <v>9491502839</v>
      </c>
      <c r="G246" s="219"/>
      <c r="H246" s="219" t="s">
        <v>12840</v>
      </c>
      <c r="I246" s="261">
        <v>9030805259</v>
      </c>
      <c r="J246" s="219" t="s">
        <v>2802</v>
      </c>
      <c r="K246" s="219"/>
      <c r="L246" s="219" t="s">
        <v>4479</v>
      </c>
      <c r="M246" s="219" t="s">
        <v>4479</v>
      </c>
      <c r="N246" s="219" t="s">
        <v>4479</v>
      </c>
      <c r="O246" s="219" t="s">
        <v>4479</v>
      </c>
    </row>
    <row r="247" spans="1:15">
      <c r="A247" s="259">
        <v>247</v>
      </c>
      <c r="B247" s="260" t="s">
        <v>12841</v>
      </c>
      <c r="C247" s="260" t="s">
        <v>12842</v>
      </c>
      <c r="D247" s="219" t="s">
        <v>12843</v>
      </c>
      <c r="E247" s="261">
        <v>7794949866</v>
      </c>
      <c r="F247" s="261">
        <v>9160504155</v>
      </c>
      <c r="G247" s="219"/>
      <c r="H247" s="219" t="s">
        <v>12844</v>
      </c>
      <c r="I247" s="261">
        <v>7893299229</v>
      </c>
      <c r="J247" s="219" t="s">
        <v>2802</v>
      </c>
      <c r="K247" s="219" t="s">
        <v>4579</v>
      </c>
      <c r="L247" s="219" t="s">
        <v>4479</v>
      </c>
      <c r="M247" s="219" t="s">
        <v>4510</v>
      </c>
      <c r="N247" s="219" t="s">
        <v>4479</v>
      </c>
      <c r="O247" s="219" t="s">
        <v>4479</v>
      </c>
    </row>
    <row r="248" spans="1:15">
      <c r="A248" s="259">
        <v>248</v>
      </c>
      <c r="B248" s="260" t="s">
        <v>12845</v>
      </c>
      <c r="C248" s="260" t="s">
        <v>12846</v>
      </c>
      <c r="D248" s="219" t="s">
        <v>12847</v>
      </c>
      <c r="E248" s="261">
        <v>6302215342</v>
      </c>
      <c r="F248" s="261">
        <v>8096785465</v>
      </c>
      <c r="G248" s="219"/>
      <c r="H248" s="219" t="s">
        <v>12848</v>
      </c>
      <c r="I248" s="261">
        <v>9059963022</v>
      </c>
      <c r="J248" s="219"/>
      <c r="K248" s="219"/>
      <c r="L248" s="219" t="s">
        <v>4479</v>
      </c>
      <c r="M248" s="219" t="s">
        <v>4479</v>
      </c>
      <c r="N248" s="219" t="s">
        <v>4479</v>
      </c>
      <c r="O248" s="219" t="s">
        <v>4479</v>
      </c>
    </row>
    <row r="249" spans="1:15">
      <c r="A249" s="259">
        <v>249</v>
      </c>
      <c r="B249" s="260" t="s">
        <v>12849</v>
      </c>
      <c r="C249" s="260" t="s">
        <v>12850</v>
      </c>
      <c r="D249" s="219" t="s">
        <v>12851</v>
      </c>
      <c r="E249" s="261">
        <v>9014238841</v>
      </c>
      <c r="F249" s="261">
        <v>7995528879</v>
      </c>
      <c r="G249" s="219"/>
      <c r="H249" s="219" t="s">
        <v>12852</v>
      </c>
      <c r="I249" s="261">
        <v>9951209537</v>
      </c>
      <c r="J249" s="219" t="s">
        <v>7029</v>
      </c>
      <c r="K249" s="219"/>
      <c r="L249" s="219" t="s">
        <v>4479</v>
      </c>
      <c r="M249" s="219" t="s">
        <v>4479</v>
      </c>
      <c r="N249" s="219" t="s">
        <v>4479</v>
      </c>
      <c r="O249" s="219" t="s">
        <v>4479</v>
      </c>
    </row>
    <row r="250" spans="1:15">
      <c r="A250" s="259">
        <v>250</v>
      </c>
      <c r="B250" s="260" t="s">
        <v>12853</v>
      </c>
      <c r="C250" s="260" t="s">
        <v>12854</v>
      </c>
      <c r="D250" s="219" t="s">
        <v>12855</v>
      </c>
      <c r="E250" s="261">
        <v>8179293475</v>
      </c>
      <c r="F250" s="261">
        <v>9553940931</v>
      </c>
      <c r="G250" s="219"/>
      <c r="H250" s="219" t="s">
        <v>12856</v>
      </c>
      <c r="I250" s="261">
        <v>9177756326</v>
      </c>
      <c r="J250" s="219" t="s">
        <v>12857</v>
      </c>
      <c r="K250" s="219" t="s">
        <v>11822</v>
      </c>
      <c r="L250" s="219" t="s">
        <v>4479</v>
      </c>
      <c r="M250" s="219" t="s">
        <v>4479</v>
      </c>
      <c r="N250" s="219" t="s">
        <v>4479</v>
      </c>
      <c r="O250" s="219" t="s">
        <v>12670</v>
      </c>
    </row>
    <row r="251" spans="1:15">
      <c r="A251" s="259">
        <v>251</v>
      </c>
      <c r="B251" s="260" t="s">
        <v>12858</v>
      </c>
      <c r="C251" s="260" t="s">
        <v>12859</v>
      </c>
      <c r="D251" s="219" t="s">
        <v>12860</v>
      </c>
      <c r="E251" s="261">
        <v>9391385323</v>
      </c>
      <c r="F251" s="261">
        <v>9440756958</v>
      </c>
      <c r="G251" s="219"/>
      <c r="H251" s="219" t="s">
        <v>12861</v>
      </c>
      <c r="I251" s="261">
        <v>9440756958</v>
      </c>
      <c r="J251" s="219" t="s">
        <v>12862</v>
      </c>
      <c r="K251" s="219" t="s">
        <v>4002</v>
      </c>
      <c r="L251" s="219" t="s">
        <v>4479</v>
      </c>
      <c r="M251" s="219" t="s">
        <v>4479</v>
      </c>
      <c r="N251" s="219" t="s">
        <v>4479</v>
      </c>
      <c r="O251" s="219" t="s">
        <v>4479</v>
      </c>
    </row>
    <row r="252" spans="1:15">
      <c r="A252" s="259">
        <v>252</v>
      </c>
      <c r="B252" s="260" t="s">
        <v>12863</v>
      </c>
      <c r="C252" s="260" t="s">
        <v>12864</v>
      </c>
      <c r="D252" s="219" t="s">
        <v>12865</v>
      </c>
      <c r="E252" s="261">
        <v>9603939969</v>
      </c>
      <c r="F252" s="219"/>
      <c r="G252" s="219"/>
      <c r="H252" s="219" t="s">
        <v>12866</v>
      </c>
      <c r="I252" s="219"/>
      <c r="J252" s="219"/>
      <c r="K252" s="219"/>
      <c r="L252" s="219"/>
      <c r="M252" s="219"/>
      <c r="N252" s="219"/>
      <c r="O252" s="219"/>
    </row>
    <row r="253" spans="1:15">
      <c r="A253" s="259">
        <v>253</v>
      </c>
      <c r="B253" s="260" t="s">
        <v>12867</v>
      </c>
      <c r="C253" s="260" t="s">
        <v>12868</v>
      </c>
      <c r="D253" s="219" t="s">
        <v>12869</v>
      </c>
      <c r="E253" s="261">
        <v>7780681762</v>
      </c>
      <c r="F253" s="261">
        <v>9849531854</v>
      </c>
      <c r="G253" s="219"/>
      <c r="H253" s="219" t="s">
        <v>12870</v>
      </c>
      <c r="I253" s="261">
        <v>9849531854</v>
      </c>
      <c r="J253" s="219" t="s">
        <v>6302</v>
      </c>
      <c r="K253" s="219" t="s">
        <v>4579</v>
      </c>
      <c r="L253" s="219" t="s">
        <v>4479</v>
      </c>
      <c r="M253" s="219" t="s">
        <v>4479</v>
      </c>
      <c r="N253" s="219" t="s">
        <v>4479</v>
      </c>
      <c r="O253" s="219" t="s">
        <v>4479</v>
      </c>
    </row>
    <row r="254" spans="1:15">
      <c r="A254" s="259">
        <v>254</v>
      </c>
      <c r="B254" s="260" t="s">
        <v>12871</v>
      </c>
      <c r="C254" s="260" t="s">
        <v>12872</v>
      </c>
      <c r="D254" s="219" t="s">
        <v>12873</v>
      </c>
      <c r="E254" s="261">
        <v>9704175823</v>
      </c>
      <c r="F254" s="261">
        <v>9491670225</v>
      </c>
      <c r="G254" s="219"/>
      <c r="H254" s="219" t="s">
        <v>12874</v>
      </c>
      <c r="I254" s="261">
        <v>9440215260</v>
      </c>
      <c r="J254" s="219" t="s">
        <v>4044</v>
      </c>
      <c r="K254" s="219"/>
      <c r="L254" s="219" t="s">
        <v>4479</v>
      </c>
      <c r="M254" s="219" t="s">
        <v>4479</v>
      </c>
      <c r="N254" s="219" t="s">
        <v>4479</v>
      </c>
      <c r="O254" s="219" t="s">
        <v>12670</v>
      </c>
    </row>
    <row r="255" spans="1:15">
      <c r="A255" s="259">
        <v>255</v>
      </c>
      <c r="B255" s="260" t="s">
        <v>12875</v>
      </c>
      <c r="C255" s="260" t="s">
        <v>12876</v>
      </c>
      <c r="D255" s="219" t="s">
        <v>12877</v>
      </c>
      <c r="E255" s="261">
        <v>7997591619</v>
      </c>
      <c r="F255" s="261">
        <v>8186934059</v>
      </c>
      <c r="G255" s="219"/>
      <c r="H255" s="219" t="s">
        <v>12878</v>
      </c>
      <c r="I255" s="261">
        <v>9160907239</v>
      </c>
      <c r="J255" s="166"/>
      <c r="K255" s="226"/>
      <c r="L255" s="219" t="s">
        <v>4479</v>
      </c>
      <c r="M255" s="219" t="s">
        <v>4479</v>
      </c>
      <c r="N255" s="219" t="s">
        <v>11992</v>
      </c>
      <c r="O255" s="219" t="s">
        <v>12670</v>
      </c>
    </row>
    <row r="256" spans="1:15">
      <c r="A256" s="259">
        <v>256</v>
      </c>
      <c r="B256" s="260" t="s">
        <v>12879</v>
      </c>
      <c r="C256" s="260" t="s">
        <v>12880</v>
      </c>
      <c r="D256" s="219" t="s">
        <v>12881</v>
      </c>
      <c r="E256" s="261">
        <v>9676231360</v>
      </c>
      <c r="F256" s="261">
        <v>7093274213</v>
      </c>
      <c r="G256" s="219"/>
      <c r="H256" s="219" t="s">
        <v>12882</v>
      </c>
      <c r="I256" s="261">
        <v>7093274213</v>
      </c>
      <c r="J256" s="215" t="s">
        <v>12348</v>
      </c>
      <c r="K256" s="219"/>
      <c r="L256" s="219" t="s">
        <v>4479</v>
      </c>
      <c r="M256" s="219" t="s">
        <v>4300</v>
      </c>
      <c r="N256" s="219" t="s">
        <v>4479</v>
      </c>
      <c r="O256" s="219" t="s">
        <v>12670</v>
      </c>
    </row>
    <row r="257" spans="1:15">
      <c r="A257" s="259">
        <v>257</v>
      </c>
      <c r="B257" s="260" t="s">
        <v>12883</v>
      </c>
      <c r="C257" s="260" t="s">
        <v>12884</v>
      </c>
      <c r="D257" s="219" t="s">
        <v>12885</v>
      </c>
      <c r="E257" s="261">
        <v>6309324533</v>
      </c>
      <c r="F257" s="261">
        <v>8498024425</v>
      </c>
      <c r="G257" s="219"/>
      <c r="H257" s="219" t="s">
        <v>12886</v>
      </c>
      <c r="I257" s="261">
        <v>8374642200</v>
      </c>
      <c r="J257" s="219" t="s">
        <v>4217</v>
      </c>
      <c r="K257" s="219"/>
      <c r="L257" s="219" t="s">
        <v>4479</v>
      </c>
      <c r="M257" s="219" t="s">
        <v>4479</v>
      </c>
      <c r="N257" s="219" t="s">
        <v>4479</v>
      </c>
      <c r="O257" s="219" t="s">
        <v>4479</v>
      </c>
    </row>
    <row r="258" spans="1:15">
      <c r="A258" s="259">
        <v>258</v>
      </c>
      <c r="B258" s="260" t="s">
        <v>12887</v>
      </c>
      <c r="C258" s="260" t="s">
        <v>12888</v>
      </c>
      <c r="D258" s="219" t="s">
        <v>12889</v>
      </c>
      <c r="E258" s="261">
        <v>6304315755</v>
      </c>
      <c r="F258" s="261">
        <v>9247135262</v>
      </c>
      <c r="G258" s="219"/>
      <c r="H258" s="219" t="s">
        <v>12890</v>
      </c>
      <c r="I258" s="261">
        <v>9247135262</v>
      </c>
      <c r="J258" s="219" t="s">
        <v>2802</v>
      </c>
      <c r="K258" s="219" t="s">
        <v>2803</v>
      </c>
      <c r="L258" s="219" t="s">
        <v>4479</v>
      </c>
      <c r="M258" s="219" t="s">
        <v>4479</v>
      </c>
      <c r="N258" s="219" t="s">
        <v>4479</v>
      </c>
      <c r="O258" s="219" t="s">
        <v>12670</v>
      </c>
    </row>
    <row r="259" spans="1:15">
      <c r="A259" s="259">
        <v>259</v>
      </c>
      <c r="B259" s="260" t="s">
        <v>12891</v>
      </c>
      <c r="C259" s="260" t="s">
        <v>12892</v>
      </c>
      <c r="D259" s="219" t="s">
        <v>12893</v>
      </c>
      <c r="E259" s="261">
        <v>8074979489</v>
      </c>
      <c r="F259" s="219"/>
      <c r="G259" s="219"/>
      <c r="H259" s="219" t="s">
        <v>12894</v>
      </c>
      <c r="I259" s="261">
        <v>9963294912</v>
      </c>
      <c r="J259" s="219" t="s">
        <v>12895</v>
      </c>
      <c r="K259" s="219"/>
      <c r="L259" s="219" t="s">
        <v>4479</v>
      </c>
      <c r="M259" s="219" t="s">
        <v>4479</v>
      </c>
      <c r="N259" s="219" t="s">
        <v>4479</v>
      </c>
      <c r="O259" s="219" t="s">
        <v>12670</v>
      </c>
    </row>
    <row r="260" spans="1:15">
      <c r="A260" s="259">
        <v>260</v>
      </c>
      <c r="B260" s="260" t="s">
        <v>12896</v>
      </c>
      <c r="C260" s="260" t="s">
        <v>12897</v>
      </c>
      <c r="D260" s="219" t="s">
        <v>12898</v>
      </c>
      <c r="E260" s="261">
        <v>8688566399</v>
      </c>
      <c r="F260" s="219"/>
      <c r="G260" s="219"/>
      <c r="H260" s="219" t="s">
        <v>12899</v>
      </c>
      <c r="I260" s="261">
        <v>9985145557</v>
      </c>
      <c r="J260" s="219"/>
      <c r="K260" s="219"/>
      <c r="L260" s="219" t="s">
        <v>4479</v>
      </c>
      <c r="M260" s="219" t="s">
        <v>4479</v>
      </c>
      <c r="N260" s="219" t="s">
        <v>4479</v>
      </c>
      <c r="O260" s="219" t="s">
        <v>12670</v>
      </c>
    </row>
    <row r="261" spans="1:15">
      <c r="A261" s="259">
        <v>261</v>
      </c>
      <c r="B261" s="260" t="s">
        <v>12900</v>
      </c>
      <c r="C261" s="260" t="s">
        <v>12901</v>
      </c>
      <c r="D261" s="219" t="s">
        <v>12902</v>
      </c>
      <c r="E261" s="261">
        <v>8247216688</v>
      </c>
      <c r="F261" s="261">
        <v>9912892974</v>
      </c>
      <c r="G261" s="219"/>
      <c r="H261" s="219" t="s">
        <v>12903</v>
      </c>
      <c r="I261" s="261">
        <v>9951788354</v>
      </c>
      <c r="J261" s="219" t="s">
        <v>2802</v>
      </c>
      <c r="K261" s="219"/>
      <c r="L261" s="219" t="s">
        <v>4479</v>
      </c>
      <c r="M261" s="219" t="s">
        <v>4479</v>
      </c>
      <c r="N261" s="219" t="s">
        <v>4479</v>
      </c>
      <c r="O261" s="219" t="s">
        <v>12670</v>
      </c>
    </row>
    <row r="262" spans="1:15">
      <c r="A262" s="259">
        <v>262</v>
      </c>
      <c r="B262" s="260" t="s">
        <v>12904</v>
      </c>
      <c r="C262" s="260" t="s">
        <v>12905</v>
      </c>
      <c r="D262" s="219" t="s">
        <v>12906</v>
      </c>
      <c r="E262" s="261">
        <v>8790798929</v>
      </c>
      <c r="F262" s="261">
        <v>9346752699</v>
      </c>
      <c r="G262" s="219"/>
      <c r="H262" s="219" t="s">
        <v>12907</v>
      </c>
      <c r="I262" s="261">
        <v>9515504929</v>
      </c>
      <c r="J262" s="219"/>
      <c r="K262" s="219"/>
      <c r="L262" s="219" t="s">
        <v>4479</v>
      </c>
      <c r="M262" s="219" t="s">
        <v>4479</v>
      </c>
      <c r="N262" s="219" t="s">
        <v>11992</v>
      </c>
      <c r="O262" s="219" t="s">
        <v>12670</v>
      </c>
    </row>
    <row r="263" spans="1:15">
      <c r="A263" s="259">
        <v>263</v>
      </c>
      <c r="B263" s="260" t="s">
        <v>12908</v>
      </c>
      <c r="C263" s="260" t="s">
        <v>12909</v>
      </c>
      <c r="D263" s="219" t="s">
        <v>12910</v>
      </c>
      <c r="E263" s="261">
        <v>6304384915</v>
      </c>
      <c r="F263" s="219"/>
      <c r="G263" s="219"/>
      <c r="H263" s="219" t="s">
        <v>12911</v>
      </c>
      <c r="I263" s="261">
        <v>9848816909</v>
      </c>
      <c r="J263" s="219" t="s">
        <v>12912</v>
      </c>
      <c r="K263" s="219"/>
      <c r="L263" s="219"/>
      <c r="M263" s="219"/>
      <c r="N263" s="219"/>
      <c r="O263" s="219"/>
    </row>
    <row r="264" spans="1:15">
      <c r="A264" s="259">
        <v>264</v>
      </c>
      <c r="B264" s="260" t="s">
        <v>12913</v>
      </c>
      <c r="C264" s="260" t="s">
        <v>12914</v>
      </c>
      <c r="D264" s="219" t="s">
        <v>12915</v>
      </c>
      <c r="E264" s="261">
        <v>9848447136</v>
      </c>
      <c r="F264" s="261">
        <v>9000616397</v>
      </c>
      <c r="G264" s="219"/>
      <c r="H264" s="271"/>
      <c r="I264" s="219"/>
      <c r="J264" s="219"/>
      <c r="K264" s="219"/>
      <c r="L264" s="219"/>
      <c r="M264" s="219"/>
      <c r="N264" s="219"/>
      <c r="O264" s="219"/>
    </row>
    <row r="265" spans="1:15">
      <c r="A265" s="259">
        <v>265</v>
      </c>
      <c r="B265" s="260" t="s">
        <v>12916</v>
      </c>
      <c r="C265" s="260" t="s">
        <v>12917</v>
      </c>
      <c r="D265" s="219" t="s">
        <v>12918</v>
      </c>
      <c r="E265" s="261">
        <v>8978953751</v>
      </c>
      <c r="F265" s="261">
        <v>8688113574</v>
      </c>
      <c r="G265" s="219"/>
      <c r="H265" s="219" t="s">
        <v>12919</v>
      </c>
      <c r="I265" s="261">
        <v>9959004800</v>
      </c>
      <c r="J265" s="219" t="s">
        <v>8974</v>
      </c>
      <c r="K265" s="219"/>
      <c r="L265" s="219" t="s">
        <v>4479</v>
      </c>
      <c r="M265" s="219" t="s">
        <v>4479</v>
      </c>
      <c r="N265" s="219" t="s">
        <v>4479</v>
      </c>
      <c r="O265" s="219" t="s">
        <v>4479</v>
      </c>
    </row>
    <row r="266" spans="1:15">
      <c r="A266" s="259">
        <v>266</v>
      </c>
      <c r="B266" s="260" t="s">
        <v>12920</v>
      </c>
      <c r="C266" s="260" t="s">
        <v>12921</v>
      </c>
      <c r="D266" s="219" t="s">
        <v>12922</v>
      </c>
      <c r="E266" s="261">
        <v>9346681617</v>
      </c>
      <c r="F266" s="261">
        <v>9542891536</v>
      </c>
      <c r="G266" s="219"/>
      <c r="H266" s="219" t="s">
        <v>12923</v>
      </c>
      <c r="I266" s="261">
        <v>9553565705</v>
      </c>
      <c r="J266" s="219" t="s">
        <v>8974</v>
      </c>
      <c r="K266" s="219"/>
      <c r="L266" s="219"/>
      <c r="M266" s="219"/>
      <c r="N266" s="219"/>
      <c r="O266" s="219"/>
    </row>
    <row r="267" spans="1:15">
      <c r="A267" s="259">
        <v>267</v>
      </c>
      <c r="B267" s="260" t="s">
        <v>12924</v>
      </c>
      <c r="C267" s="260" t="s">
        <v>12925</v>
      </c>
      <c r="D267" s="219" t="s">
        <v>12926</v>
      </c>
      <c r="E267" s="261">
        <v>9347720296</v>
      </c>
      <c r="F267" s="219"/>
      <c r="G267" s="219"/>
      <c r="H267" s="219" t="s">
        <v>12927</v>
      </c>
      <c r="I267" s="261">
        <v>6281939396</v>
      </c>
      <c r="J267" s="219" t="s">
        <v>2802</v>
      </c>
      <c r="K267" s="219" t="s">
        <v>2803</v>
      </c>
      <c r="L267" s="219"/>
      <c r="M267" s="219"/>
      <c r="N267" s="219"/>
      <c r="O267" s="219"/>
    </row>
    <row r="268" spans="1:15">
      <c r="A268" s="259">
        <v>268</v>
      </c>
      <c r="B268" s="260" t="s">
        <v>12928</v>
      </c>
      <c r="C268" s="260" t="s">
        <v>12929</v>
      </c>
      <c r="D268" s="219" t="s">
        <v>12930</v>
      </c>
      <c r="E268" s="261">
        <v>8431488806</v>
      </c>
      <c r="F268" s="261">
        <v>6305804011</v>
      </c>
      <c r="G268" s="219"/>
      <c r="H268" s="219" t="s">
        <v>12931</v>
      </c>
      <c r="I268" s="261">
        <v>7981744900</v>
      </c>
      <c r="J268" s="219" t="s">
        <v>2802</v>
      </c>
      <c r="K268" s="219" t="s">
        <v>2803</v>
      </c>
      <c r="L268" s="219" t="s">
        <v>4479</v>
      </c>
      <c r="M268" s="219" t="s">
        <v>4479</v>
      </c>
      <c r="N268" s="219" t="s">
        <v>4479</v>
      </c>
      <c r="O268" s="219" t="s">
        <v>4479</v>
      </c>
    </row>
    <row r="269" spans="1:15">
      <c r="A269" s="259">
        <v>269</v>
      </c>
      <c r="B269" s="260" t="s">
        <v>12932</v>
      </c>
      <c r="C269" s="260" t="s">
        <v>12933</v>
      </c>
      <c r="D269" s="219" t="s">
        <v>12934</v>
      </c>
      <c r="E269" s="261">
        <v>8096740356</v>
      </c>
      <c r="F269" s="261">
        <v>9542592384</v>
      </c>
      <c r="G269" s="219"/>
      <c r="H269" s="219" t="s">
        <v>12935</v>
      </c>
      <c r="I269" s="261">
        <v>8374393842</v>
      </c>
      <c r="J269" s="219" t="s">
        <v>12936</v>
      </c>
      <c r="K269" s="219" t="s">
        <v>3068</v>
      </c>
      <c r="L269" s="219" t="s">
        <v>4479</v>
      </c>
      <c r="M269" s="219" t="s">
        <v>4479</v>
      </c>
      <c r="N269" s="219" t="s">
        <v>4479</v>
      </c>
      <c r="O269" s="219" t="s">
        <v>4479</v>
      </c>
    </row>
    <row r="270" spans="1:15">
      <c r="A270" s="259">
        <v>270</v>
      </c>
      <c r="B270" s="260" t="s">
        <v>12937</v>
      </c>
      <c r="C270" s="260" t="s">
        <v>12938</v>
      </c>
      <c r="D270" s="219" t="s">
        <v>12939</v>
      </c>
      <c r="E270" s="219"/>
      <c r="F270" s="219"/>
      <c r="G270" s="219"/>
      <c r="H270" s="219"/>
      <c r="I270" s="219"/>
      <c r="J270" s="219"/>
      <c r="K270" s="219"/>
      <c r="L270" s="219"/>
      <c r="M270" s="219"/>
      <c r="N270" s="219"/>
      <c r="O270" s="219"/>
    </row>
    <row r="271" spans="1:15">
      <c r="A271" s="259">
        <v>271</v>
      </c>
      <c r="B271" s="260" t="s">
        <v>12940</v>
      </c>
      <c r="C271" s="260" t="s">
        <v>12941</v>
      </c>
      <c r="D271" s="219" t="s">
        <v>12942</v>
      </c>
      <c r="E271" s="261">
        <v>7396159774</v>
      </c>
      <c r="F271" s="261">
        <v>9032514331</v>
      </c>
      <c r="G271" s="219"/>
      <c r="H271" s="219" t="s">
        <v>12943</v>
      </c>
      <c r="I271" s="261">
        <v>9948950191</v>
      </c>
      <c r="J271" s="219" t="s">
        <v>2802</v>
      </c>
      <c r="K271" s="219" t="s">
        <v>4579</v>
      </c>
      <c r="L271" s="219"/>
      <c r="M271" s="219"/>
      <c r="N271" s="219"/>
      <c r="O271" s="219"/>
    </row>
    <row r="272" spans="1:15">
      <c r="A272" s="259">
        <v>272</v>
      </c>
      <c r="B272" s="260" t="s">
        <v>12944</v>
      </c>
      <c r="C272" s="260" t="s">
        <v>12945</v>
      </c>
      <c r="D272" s="219" t="s">
        <v>12946</v>
      </c>
      <c r="E272" s="261">
        <v>9000811319</v>
      </c>
      <c r="F272" s="219"/>
      <c r="G272" s="219"/>
      <c r="H272" s="219" t="s">
        <v>12947</v>
      </c>
      <c r="I272" s="261">
        <v>9963529444</v>
      </c>
      <c r="J272" s="219" t="s">
        <v>2802</v>
      </c>
      <c r="K272" s="219" t="s">
        <v>2803</v>
      </c>
      <c r="L272" s="219" t="s">
        <v>12948</v>
      </c>
      <c r="M272" s="219" t="s">
        <v>4300</v>
      </c>
      <c r="N272" s="219" t="s">
        <v>4479</v>
      </c>
      <c r="O272" s="219" t="s">
        <v>4479</v>
      </c>
    </row>
    <row r="273" spans="1:15">
      <c r="A273" s="259">
        <v>273</v>
      </c>
      <c r="B273" s="260" t="s">
        <v>12949</v>
      </c>
      <c r="C273" s="260" t="s">
        <v>12950</v>
      </c>
      <c r="D273" s="219" t="s">
        <v>12951</v>
      </c>
      <c r="E273" s="261">
        <v>6301274137</v>
      </c>
      <c r="F273" s="261">
        <v>9849235149</v>
      </c>
      <c r="G273" s="219"/>
      <c r="H273" s="219" t="s">
        <v>12952</v>
      </c>
      <c r="I273" s="261">
        <v>9849235149</v>
      </c>
      <c r="J273" s="219" t="s">
        <v>6764</v>
      </c>
      <c r="K273" s="219"/>
      <c r="L273" s="219"/>
      <c r="M273" s="219"/>
      <c r="N273" s="219"/>
      <c r="O273" s="219"/>
    </row>
    <row r="274" spans="1:15">
      <c r="A274" s="259">
        <v>274</v>
      </c>
      <c r="B274" s="260" t="s">
        <v>12953</v>
      </c>
      <c r="C274" s="260" t="s">
        <v>12954</v>
      </c>
      <c r="D274" s="219" t="s">
        <v>12955</v>
      </c>
      <c r="E274" s="261">
        <v>8977035158</v>
      </c>
      <c r="F274" s="261">
        <v>8555059299</v>
      </c>
      <c r="G274" s="219"/>
      <c r="H274" s="219" t="s">
        <v>12956</v>
      </c>
      <c r="I274" s="261">
        <v>9866742696</v>
      </c>
      <c r="J274" s="219" t="s">
        <v>2802</v>
      </c>
      <c r="K274" s="219" t="s">
        <v>4579</v>
      </c>
      <c r="L274" s="219" t="s">
        <v>4479</v>
      </c>
      <c r="M274" s="219" t="s">
        <v>4479</v>
      </c>
      <c r="N274" s="219" t="s">
        <v>4479</v>
      </c>
      <c r="O274" s="219" t="s">
        <v>4479</v>
      </c>
    </row>
    <row r="275" spans="1:15">
      <c r="A275" s="259">
        <v>275</v>
      </c>
      <c r="B275" s="260" t="s">
        <v>12957</v>
      </c>
      <c r="C275" s="260" t="s">
        <v>12958</v>
      </c>
      <c r="D275" s="219" t="s">
        <v>12959</v>
      </c>
      <c r="E275" s="261">
        <v>9398373642</v>
      </c>
      <c r="F275" s="219"/>
      <c r="G275" s="219"/>
      <c r="H275" s="219" t="s">
        <v>12960</v>
      </c>
      <c r="I275" s="261">
        <v>9553108017</v>
      </c>
      <c r="J275" s="219" t="s">
        <v>2802</v>
      </c>
      <c r="K275" s="219" t="s">
        <v>4579</v>
      </c>
      <c r="L275" s="219" t="s">
        <v>4479</v>
      </c>
      <c r="M275" s="219" t="s">
        <v>4479</v>
      </c>
      <c r="N275" s="219" t="s">
        <v>4479</v>
      </c>
      <c r="O275" s="219" t="s">
        <v>4479</v>
      </c>
    </row>
    <row r="276" spans="1:15">
      <c r="A276" s="259">
        <v>276</v>
      </c>
      <c r="B276" s="260" t="s">
        <v>12961</v>
      </c>
      <c r="C276" s="260" t="s">
        <v>12962</v>
      </c>
      <c r="D276" s="260" t="s">
        <v>12963</v>
      </c>
      <c r="E276" s="272">
        <v>8106887392</v>
      </c>
      <c r="F276" s="219"/>
      <c r="G276" s="166"/>
      <c r="H276" s="166" t="s">
        <v>12964</v>
      </c>
      <c r="I276" s="254">
        <v>9010136843</v>
      </c>
      <c r="J276" s="8" t="s">
        <v>12912</v>
      </c>
      <c r="K276" s="273"/>
      <c r="L276" s="260" t="s">
        <v>4479</v>
      </c>
      <c r="M276" s="260" t="s">
        <v>4479</v>
      </c>
      <c r="N276" s="260" t="s">
        <v>4479</v>
      </c>
      <c r="O276" s="260" t="s">
        <v>12670</v>
      </c>
    </row>
    <row r="277" spans="1:15">
      <c r="A277" s="259">
        <v>277</v>
      </c>
      <c r="B277" s="260" t="s">
        <v>12965</v>
      </c>
      <c r="C277" s="260" t="s">
        <v>12966</v>
      </c>
      <c r="D277" s="219" t="s">
        <v>12967</v>
      </c>
      <c r="E277" s="261">
        <v>7330750493</v>
      </c>
      <c r="F277" s="261">
        <v>9000935745</v>
      </c>
      <c r="G277" s="215"/>
      <c r="H277" s="215" t="s">
        <v>12968</v>
      </c>
      <c r="I277" s="267">
        <v>9866635745</v>
      </c>
      <c r="J277" s="215" t="s">
        <v>6696</v>
      </c>
      <c r="K277" s="219"/>
      <c r="L277" s="219"/>
      <c r="M277" s="219"/>
      <c r="N277" s="219"/>
      <c r="O277" s="219"/>
    </row>
    <row r="278" spans="1:15">
      <c r="A278" s="259">
        <v>278</v>
      </c>
      <c r="B278" s="260" t="s">
        <v>12969</v>
      </c>
      <c r="C278" s="260" t="s">
        <v>12970</v>
      </c>
      <c r="D278" s="219" t="s">
        <v>12971</v>
      </c>
      <c r="E278" s="261">
        <v>7893854934</v>
      </c>
      <c r="F278" s="261">
        <v>9110525526</v>
      </c>
      <c r="G278" s="219"/>
      <c r="H278" s="219" t="s">
        <v>12972</v>
      </c>
      <c r="I278" s="261">
        <v>9492344934</v>
      </c>
      <c r="J278" s="219" t="s">
        <v>12973</v>
      </c>
      <c r="K278" s="219" t="s">
        <v>2803</v>
      </c>
      <c r="L278" s="219" t="s">
        <v>4479</v>
      </c>
      <c r="M278" s="219" t="s">
        <v>4479</v>
      </c>
      <c r="N278" s="219"/>
      <c r="O278" s="219"/>
    </row>
    <row r="279" spans="1:15">
      <c r="A279" s="259">
        <v>279</v>
      </c>
      <c r="B279" s="260" t="s">
        <v>12974</v>
      </c>
      <c r="C279" s="260" t="s">
        <v>12975</v>
      </c>
      <c r="D279" s="219" t="s">
        <v>12976</v>
      </c>
      <c r="E279" s="261">
        <v>8341435834</v>
      </c>
      <c r="F279" s="261">
        <v>9182272239</v>
      </c>
      <c r="G279" s="219"/>
      <c r="H279" s="219" t="s">
        <v>12977</v>
      </c>
      <c r="I279" s="261">
        <v>8341435834</v>
      </c>
      <c r="J279" s="219" t="s">
        <v>12978</v>
      </c>
      <c r="K279" s="219" t="s">
        <v>2803</v>
      </c>
      <c r="L279" s="219" t="s">
        <v>4479</v>
      </c>
      <c r="M279" s="219" t="s">
        <v>4479</v>
      </c>
      <c r="N279" s="219" t="s">
        <v>4479</v>
      </c>
      <c r="O279" s="219"/>
    </row>
    <row r="280" spans="1:15">
      <c r="A280" s="259">
        <v>280</v>
      </c>
      <c r="B280" s="260" t="s">
        <v>12979</v>
      </c>
      <c r="C280" s="260" t="s">
        <v>12980</v>
      </c>
      <c r="D280" s="219" t="s">
        <v>12981</v>
      </c>
      <c r="E280" s="261">
        <v>8688479540</v>
      </c>
      <c r="F280" s="219"/>
      <c r="G280" s="219"/>
      <c r="H280" s="219" t="s">
        <v>12982</v>
      </c>
      <c r="I280" s="261">
        <v>8008158444</v>
      </c>
      <c r="J280" s="219" t="s">
        <v>11771</v>
      </c>
      <c r="K280" s="219" t="s">
        <v>2874</v>
      </c>
      <c r="L280" s="219"/>
      <c r="M280" s="219" t="s">
        <v>4300</v>
      </c>
      <c r="N280" s="219" t="s">
        <v>4479</v>
      </c>
      <c r="O280" s="219" t="s">
        <v>12670</v>
      </c>
    </row>
    <row r="281" spans="1:15">
      <c r="A281" s="259">
        <v>281</v>
      </c>
      <c r="B281" s="260" t="s">
        <v>12983</v>
      </c>
      <c r="C281" s="260" t="s">
        <v>12984</v>
      </c>
      <c r="D281" s="219" t="s">
        <v>12985</v>
      </c>
      <c r="E281" s="261">
        <v>7288061219</v>
      </c>
      <c r="F281" s="261">
        <v>8179125318</v>
      </c>
      <c r="G281" s="219"/>
      <c r="H281" s="219" t="s">
        <v>12986</v>
      </c>
      <c r="I281" s="261">
        <v>8985327795</v>
      </c>
      <c r="J281" s="219" t="s">
        <v>12987</v>
      </c>
      <c r="K281" s="219" t="s">
        <v>4002</v>
      </c>
      <c r="L281" s="219"/>
      <c r="M281" s="219"/>
      <c r="N281" s="219"/>
      <c r="O281" s="219"/>
    </row>
    <row r="282" spans="1:15">
      <c r="A282" s="259">
        <v>282</v>
      </c>
      <c r="B282" s="260" t="s">
        <v>12988</v>
      </c>
      <c r="C282" s="260" t="s">
        <v>12989</v>
      </c>
      <c r="D282" s="219" t="s">
        <v>12990</v>
      </c>
      <c r="E282" s="261">
        <v>9705663103</v>
      </c>
      <c r="F282" s="219"/>
      <c r="G282" s="219"/>
      <c r="H282" s="219" t="s">
        <v>12991</v>
      </c>
      <c r="I282" s="219"/>
      <c r="J282" s="219"/>
      <c r="K282" s="219"/>
      <c r="L282" s="219"/>
      <c r="M282" s="219"/>
      <c r="N282" s="219"/>
      <c r="O282" s="219"/>
    </row>
    <row r="283" spans="1:15">
      <c r="A283" s="259">
        <v>283</v>
      </c>
      <c r="B283" s="260" t="s">
        <v>12992</v>
      </c>
      <c r="C283" s="260" t="s">
        <v>12993</v>
      </c>
      <c r="D283" s="219"/>
      <c r="E283" s="219"/>
      <c r="F283" s="219"/>
      <c r="G283" s="219"/>
      <c r="H283" s="219"/>
      <c r="I283" s="219"/>
      <c r="J283" s="219"/>
      <c r="K283" s="219"/>
      <c r="L283" s="219"/>
      <c r="M283" s="219"/>
      <c r="N283" s="219"/>
      <c r="O283" s="219"/>
    </row>
    <row r="284" spans="1:15">
      <c r="A284" s="259">
        <v>284</v>
      </c>
      <c r="B284" s="260" t="s">
        <v>12994</v>
      </c>
      <c r="C284" s="260" t="s">
        <v>12995</v>
      </c>
      <c r="D284" s="219" t="s">
        <v>12996</v>
      </c>
      <c r="E284" s="261">
        <v>8247565889</v>
      </c>
      <c r="F284" s="261">
        <v>9440763051</v>
      </c>
      <c r="G284" s="219"/>
      <c r="H284" s="219" t="s">
        <v>12997</v>
      </c>
      <c r="I284" s="219"/>
      <c r="J284" s="219"/>
      <c r="K284" s="219"/>
      <c r="L284" s="219"/>
      <c r="M284" s="219"/>
      <c r="N284" s="219"/>
      <c r="O284" s="219"/>
    </row>
    <row r="285" spans="1:15">
      <c r="A285" s="259">
        <v>285</v>
      </c>
      <c r="B285" s="260" t="s">
        <v>12998</v>
      </c>
      <c r="C285" s="260" t="s">
        <v>12999</v>
      </c>
      <c r="D285" s="219" t="s">
        <v>13000</v>
      </c>
      <c r="E285" s="261">
        <v>8074383392</v>
      </c>
      <c r="F285" s="219"/>
      <c r="G285" s="219"/>
      <c r="H285" s="219" t="s">
        <v>13001</v>
      </c>
      <c r="I285" s="261">
        <v>6300093984</v>
      </c>
      <c r="J285" s="219" t="s">
        <v>6764</v>
      </c>
      <c r="K285" s="219"/>
      <c r="L285" s="219" t="s">
        <v>4479</v>
      </c>
      <c r="M285" s="219" t="s">
        <v>4479</v>
      </c>
      <c r="N285" s="219"/>
      <c r="O285" s="219" t="s">
        <v>12670</v>
      </c>
    </row>
    <row r="286" spans="1:15">
      <c r="A286" s="259">
        <v>286</v>
      </c>
      <c r="B286" s="260" t="s">
        <v>13002</v>
      </c>
      <c r="C286" s="260" t="s">
        <v>13003</v>
      </c>
      <c r="D286" s="219" t="s">
        <v>13004</v>
      </c>
      <c r="E286" s="261">
        <v>6303118585</v>
      </c>
      <c r="F286" s="219"/>
      <c r="G286" s="219"/>
      <c r="H286" s="219" t="s">
        <v>13005</v>
      </c>
      <c r="I286" s="261">
        <v>8340053585</v>
      </c>
      <c r="J286" s="219"/>
      <c r="K286" s="234"/>
      <c r="L286" s="219" t="s">
        <v>13006</v>
      </c>
      <c r="M286" s="219" t="s">
        <v>4300</v>
      </c>
      <c r="N286" s="219" t="s">
        <v>13007</v>
      </c>
      <c r="O286" s="219" t="s">
        <v>12670</v>
      </c>
    </row>
    <row r="287" spans="1:15">
      <c r="A287" s="259">
        <v>287</v>
      </c>
      <c r="B287" s="260" t="s">
        <v>13008</v>
      </c>
      <c r="C287" s="260" t="s">
        <v>13009</v>
      </c>
      <c r="D287" s="219" t="s">
        <v>13010</v>
      </c>
      <c r="E287" s="261">
        <v>7816033256</v>
      </c>
      <c r="F287" s="261">
        <v>9121630981</v>
      </c>
      <c r="G287" s="219"/>
      <c r="H287" s="219" t="s">
        <v>13011</v>
      </c>
      <c r="I287" s="261">
        <v>9666721714</v>
      </c>
      <c r="J287" s="219" t="s">
        <v>13012</v>
      </c>
      <c r="K287" s="219" t="s">
        <v>2803</v>
      </c>
      <c r="L287" s="219" t="s">
        <v>4479</v>
      </c>
      <c r="M287" s="219" t="s">
        <v>4479</v>
      </c>
      <c r="N287" s="219"/>
      <c r="O287" s="219"/>
    </row>
    <row r="288" spans="1:15">
      <c r="A288" s="259">
        <v>288</v>
      </c>
      <c r="B288" s="260" t="s">
        <v>13013</v>
      </c>
      <c r="C288" s="260" t="s">
        <v>13014</v>
      </c>
      <c r="D288" s="219" t="s">
        <v>13015</v>
      </c>
      <c r="E288" s="261">
        <v>8688047136</v>
      </c>
      <c r="F288" s="219"/>
      <c r="G288" s="219"/>
      <c r="H288" s="219" t="s">
        <v>13016</v>
      </c>
      <c r="I288" s="261">
        <v>9573156459</v>
      </c>
      <c r="J288" s="219" t="s">
        <v>2802</v>
      </c>
      <c r="K288" s="219"/>
      <c r="L288" s="219" t="s">
        <v>4479</v>
      </c>
      <c r="M288" s="219" t="s">
        <v>4479</v>
      </c>
      <c r="N288" s="219"/>
      <c r="O288" s="219"/>
    </row>
    <row r="289" spans="1:15">
      <c r="A289" s="259">
        <v>289</v>
      </c>
      <c r="B289" s="260" t="s">
        <v>13017</v>
      </c>
      <c r="C289" s="260" t="s">
        <v>13018</v>
      </c>
      <c r="D289" s="219" t="s">
        <v>13019</v>
      </c>
      <c r="E289" s="261">
        <v>8978066312</v>
      </c>
      <c r="F289" s="219"/>
      <c r="G289" s="219"/>
      <c r="H289" s="219" t="s">
        <v>13020</v>
      </c>
      <c r="I289" s="261">
        <v>9010655466</v>
      </c>
      <c r="J289" s="219" t="s">
        <v>13021</v>
      </c>
      <c r="K289" s="219" t="s">
        <v>2874</v>
      </c>
      <c r="L289" s="219" t="s">
        <v>4479</v>
      </c>
      <c r="M289" s="219" t="s">
        <v>4479</v>
      </c>
      <c r="N289" s="219"/>
      <c r="O289" s="219" t="s">
        <v>12670</v>
      </c>
    </row>
    <row r="290" spans="1:15">
      <c r="A290" s="259">
        <v>290</v>
      </c>
      <c r="B290" s="260" t="s">
        <v>13022</v>
      </c>
      <c r="C290" s="260" t="s">
        <v>13023</v>
      </c>
      <c r="D290" s="219" t="s">
        <v>13024</v>
      </c>
      <c r="E290" s="261">
        <v>8106904742</v>
      </c>
      <c r="F290" s="261">
        <v>9390507977</v>
      </c>
      <c r="G290" s="219"/>
      <c r="H290" s="219" t="s">
        <v>13025</v>
      </c>
      <c r="I290" s="261">
        <v>8143180741</v>
      </c>
      <c r="J290" s="219" t="s">
        <v>13026</v>
      </c>
      <c r="K290" s="219" t="s">
        <v>13027</v>
      </c>
      <c r="L290" s="219" t="s">
        <v>4479</v>
      </c>
      <c r="M290" s="219"/>
      <c r="N290" s="219"/>
      <c r="O290" s="219" t="s">
        <v>12670</v>
      </c>
    </row>
    <row r="291" spans="1:15">
      <c r="A291" s="259">
        <v>291</v>
      </c>
      <c r="B291" s="260" t="s">
        <v>13028</v>
      </c>
      <c r="C291" s="260" t="s">
        <v>13029</v>
      </c>
      <c r="D291" s="219" t="s">
        <v>13030</v>
      </c>
      <c r="E291" s="261">
        <v>9848854872</v>
      </c>
      <c r="F291" s="261">
        <v>9182688796</v>
      </c>
      <c r="G291" s="219"/>
      <c r="H291" s="219" t="s">
        <v>13031</v>
      </c>
      <c r="I291" s="261">
        <v>8522859666</v>
      </c>
      <c r="J291" s="219" t="s">
        <v>12193</v>
      </c>
      <c r="K291" s="219" t="s">
        <v>2803</v>
      </c>
      <c r="L291" s="219" t="s">
        <v>4479</v>
      </c>
      <c r="M291" s="219" t="s">
        <v>4300</v>
      </c>
      <c r="N291" s="219"/>
      <c r="O291" s="219" t="s">
        <v>12670</v>
      </c>
    </row>
    <row r="292" spans="1:15">
      <c r="A292" s="259">
        <v>292</v>
      </c>
      <c r="B292" s="260" t="s">
        <v>13032</v>
      </c>
      <c r="C292" s="260" t="s">
        <v>13033</v>
      </c>
      <c r="D292" s="219" t="s">
        <v>13034</v>
      </c>
      <c r="E292" s="261">
        <v>7671835530</v>
      </c>
      <c r="F292" s="219"/>
      <c r="G292" s="219"/>
      <c r="H292" s="219" t="s">
        <v>13035</v>
      </c>
      <c r="I292" s="261">
        <v>7780592390</v>
      </c>
      <c r="J292" s="219" t="s">
        <v>4217</v>
      </c>
      <c r="K292" s="219"/>
      <c r="L292" s="219" t="s">
        <v>4479</v>
      </c>
      <c r="M292" s="219" t="s">
        <v>4479</v>
      </c>
      <c r="N292" s="219"/>
      <c r="O292" s="219"/>
    </row>
    <row r="293" spans="1:15">
      <c r="A293" s="259">
        <v>293</v>
      </c>
      <c r="B293" s="260" t="s">
        <v>13036</v>
      </c>
      <c r="C293" s="260" t="s">
        <v>13037</v>
      </c>
      <c r="D293" s="219" t="s">
        <v>13038</v>
      </c>
      <c r="E293" s="261">
        <v>6304250388</v>
      </c>
      <c r="F293" s="261">
        <v>6281467678</v>
      </c>
      <c r="G293" s="219"/>
      <c r="H293" s="219" t="s">
        <v>13039</v>
      </c>
      <c r="I293" s="261">
        <v>9347238880</v>
      </c>
      <c r="J293" s="219" t="s">
        <v>2802</v>
      </c>
      <c r="K293" s="219"/>
      <c r="L293" s="219" t="s">
        <v>4479</v>
      </c>
      <c r="M293" s="219" t="s">
        <v>4479</v>
      </c>
      <c r="N293" s="219"/>
      <c r="O293" s="219" t="s">
        <v>12670</v>
      </c>
    </row>
    <row r="294" spans="1:15">
      <c r="A294" s="259">
        <v>294</v>
      </c>
      <c r="B294" s="260" t="s">
        <v>13040</v>
      </c>
      <c r="C294" s="260" t="s">
        <v>13041</v>
      </c>
      <c r="D294" s="219" t="s">
        <v>13042</v>
      </c>
      <c r="E294" s="261">
        <v>9346652966</v>
      </c>
      <c r="F294" s="261">
        <v>9704124429</v>
      </c>
      <c r="G294" s="219"/>
      <c r="H294" s="219" t="s">
        <v>13043</v>
      </c>
      <c r="I294" s="261">
        <v>9059742853</v>
      </c>
      <c r="J294" s="166" t="s">
        <v>2802</v>
      </c>
      <c r="K294" s="166"/>
      <c r="L294" s="226" t="s">
        <v>4479</v>
      </c>
      <c r="M294" s="219" t="s">
        <v>4479</v>
      </c>
      <c r="N294" s="219"/>
      <c r="O294" s="219"/>
    </row>
    <row r="295" spans="1:15">
      <c r="A295" s="259">
        <v>295</v>
      </c>
      <c r="B295" s="260" t="s">
        <v>13044</v>
      </c>
      <c r="C295" s="260" t="s">
        <v>13045</v>
      </c>
      <c r="D295" s="219" t="s">
        <v>13046</v>
      </c>
      <c r="E295" s="261">
        <v>8688220887</v>
      </c>
      <c r="F295" s="219"/>
      <c r="G295" s="219"/>
      <c r="H295" s="219"/>
      <c r="I295" s="261">
        <v>8019878081</v>
      </c>
      <c r="J295" s="215" t="s">
        <v>2802</v>
      </c>
      <c r="K295" s="215"/>
      <c r="L295" s="219" t="s">
        <v>4479</v>
      </c>
      <c r="M295" s="219" t="s">
        <v>4479</v>
      </c>
      <c r="N295" s="219"/>
      <c r="O295" s="219" t="s">
        <v>12670</v>
      </c>
    </row>
    <row r="296" spans="1:15">
      <c r="A296" s="259">
        <v>296</v>
      </c>
      <c r="B296" s="260" t="s">
        <v>13047</v>
      </c>
      <c r="C296" s="260" t="s">
        <v>13048</v>
      </c>
      <c r="D296" s="219" t="s">
        <v>13049</v>
      </c>
      <c r="E296" s="261">
        <v>9059341325</v>
      </c>
      <c r="F296" s="219"/>
      <c r="G296" s="219"/>
      <c r="H296" s="219" t="s">
        <v>13050</v>
      </c>
      <c r="I296" s="261">
        <v>9440078984</v>
      </c>
      <c r="J296" s="219" t="s">
        <v>2802</v>
      </c>
      <c r="K296" s="219"/>
      <c r="L296" s="219" t="s">
        <v>4479</v>
      </c>
      <c r="M296" s="219" t="s">
        <v>4479</v>
      </c>
      <c r="N296" s="219"/>
      <c r="O296" s="219" t="s">
        <v>12670</v>
      </c>
    </row>
    <row r="297" spans="1:15">
      <c r="A297" s="259">
        <v>297</v>
      </c>
      <c r="B297" s="260" t="s">
        <v>13051</v>
      </c>
      <c r="C297" s="260" t="s">
        <v>13052</v>
      </c>
      <c r="D297" s="219" t="s">
        <v>13053</v>
      </c>
      <c r="E297" s="261">
        <v>7675078766</v>
      </c>
      <c r="F297" s="219"/>
      <c r="G297" s="219"/>
      <c r="H297" s="219" t="s">
        <v>13054</v>
      </c>
      <c r="I297" s="261">
        <v>8179987186</v>
      </c>
      <c r="J297" s="219"/>
      <c r="K297" s="219"/>
      <c r="L297" s="219"/>
      <c r="M297" s="219"/>
      <c r="N297" s="219"/>
      <c r="O297" s="219" t="s">
        <v>12670</v>
      </c>
    </row>
    <row r="298" spans="1:15">
      <c r="A298" s="259">
        <v>298</v>
      </c>
      <c r="B298" s="260" t="s">
        <v>13055</v>
      </c>
      <c r="C298" s="260" t="s">
        <v>13056</v>
      </c>
      <c r="D298" s="219"/>
      <c r="E298" s="219"/>
      <c r="F298" s="219"/>
      <c r="G298" s="219"/>
      <c r="H298" s="219"/>
      <c r="I298" s="219"/>
      <c r="J298" s="219"/>
      <c r="K298" s="219"/>
      <c r="L298" s="219"/>
      <c r="M298" s="219"/>
      <c r="N298" s="219"/>
      <c r="O298" s="219"/>
    </row>
    <row r="299" spans="1:15">
      <c r="A299" s="259">
        <v>299</v>
      </c>
      <c r="B299" s="260" t="s">
        <v>13057</v>
      </c>
      <c r="C299" s="260" t="s">
        <v>13058</v>
      </c>
      <c r="D299" s="219" t="s">
        <v>13059</v>
      </c>
      <c r="E299" s="261">
        <v>8886699856</v>
      </c>
      <c r="F299" s="219"/>
      <c r="G299" s="219"/>
      <c r="H299" s="219" t="s">
        <v>13060</v>
      </c>
      <c r="I299" s="219"/>
      <c r="J299" s="219" t="s">
        <v>6827</v>
      </c>
      <c r="K299" s="219" t="s">
        <v>2803</v>
      </c>
      <c r="L299" s="219"/>
      <c r="M299" s="219"/>
      <c r="N299" s="219"/>
      <c r="O299" s="219"/>
    </row>
    <row r="300" spans="1:15">
      <c r="A300" s="259">
        <v>300</v>
      </c>
      <c r="B300" s="260" t="s">
        <v>13061</v>
      </c>
      <c r="C300" s="260" t="s">
        <v>13062</v>
      </c>
      <c r="D300" s="219" t="s">
        <v>13063</v>
      </c>
      <c r="E300" s="261">
        <v>9121429158</v>
      </c>
      <c r="F300" s="261">
        <v>7780491473</v>
      </c>
      <c r="G300" s="166"/>
      <c r="H300" s="274" t="s">
        <v>13064</v>
      </c>
      <c r="I300" s="275">
        <v>9652529158</v>
      </c>
      <c r="J300" s="166" t="s">
        <v>2802</v>
      </c>
      <c r="K300" s="226"/>
      <c r="L300" s="219" t="s">
        <v>4479</v>
      </c>
      <c r="M300" s="219" t="s">
        <v>4479</v>
      </c>
      <c r="N300" s="219"/>
      <c r="O300" s="219" t="s">
        <v>12670</v>
      </c>
    </row>
    <row r="301" spans="1:15">
      <c r="A301" s="259">
        <v>301</v>
      </c>
      <c r="B301" s="260" t="s">
        <v>13065</v>
      </c>
      <c r="C301" s="260" t="s">
        <v>13066</v>
      </c>
      <c r="D301" s="219" t="s">
        <v>13067</v>
      </c>
      <c r="E301" s="261">
        <v>9347925928</v>
      </c>
      <c r="F301" s="261">
        <v>8801675555</v>
      </c>
      <c r="G301" s="215"/>
      <c r="H301" s="215" t="s">
        <v>13068</v>
      </c>
      <c r="I301" s="267">
        <v>8333835555</v>
      </c>
      <c r="J301" s="215" t="s">
        <v>2802</v>
      </c>
      <c r="K301" s="219"/>
      <c r="L301" s="219"/>
      <c r="M301" s="219"/>
      <c r="N301" s="219"/>
      <c r="O301" s="219"/>
    </row>
    <row r="302" spans="1:15">
      <c r="A302" s="259">
        <v>302</v>
      </c>
      <c r="B302" s="260" t="s">
        <v>13069</v>
      </c>
      <c r="C302" s="260" t="s">
        <v>13070</v>
      </c>
      <c r="D302" s="219" t="s">
        <v>13071</v>
      </c>
      <c r="E302" s="261">
        <v>7032137967</v>
      </c>
      <c r="F302" s="261">
        <v>756997719</v>
      </c>
      <c r="G302" s="219"/>
      <c r="H302" s="219" t="s">
        <v>13072</v>
      </c>
      <c r="I302" s="261">
        <v>9989288636</v>
      </c>
      <c r="J302" s="219"/>
      <c r="K302" s="219"/>
      <c r="L302" s="219"/>
      <c r="M302" s="219"/>
      <c r="N302" s="219"/>
      <c r="O302" s="219"/>
    </row>
    <row r="303" spans="1:15">
      <c r="A303" s="259">
        <v>303</v>
      </c>
      <c r="B303" s="260" t="s">
        <v>13073</v>
      </c>
      <c r="C303" s="260" t="s">
        <v>13074</v>
      </c>
      <c r="D303" s="219" t="s">
        <v>13075</v>
      </c>
      <c r="E303" s="261">
        <v>9390518568</v>
      </c>
      <c r="F303" s="219"/>
      <c r="G303" s="219"/>
      <c r="H303" s="219" t="s">
        <v>13076</v>
      </c>
      <c r="I303" s="261">
        <v>9963071851</v>
      </c>
      <c r="J303" s="219"/>
      <c r="K303" s="219"/>
      <c r="L303" s="219" t="s">
        <v>4479</v>
      </c>
      <c r="M303" s="219" t="s">
        <v>4479</v>
      </c>
      <c r="N303" s="219"/>
      <c r="O303" s="219" t="s">
        <v>12670</v>
      </c>
    </row>
    <row r="304" spans="1:15">
      <c r="A304" s="259">
        <v>304</v>
      </c>
      <c r="B304" s="260" t="s">
        <v>13077</v>
      </c>
      <c r="C304" s="260" t="s">
        <v>13078</v>
      </c>
      <c r="D304" s="219" t="s">
        <v>13079</v>
      </c>
      <c r="E304" s="261">
        <v>8328479749</v>
      </c>
      <c r="F304" s="219"/>
      <c r="G304" s="219"/>
      <c r="H304" s="219" t="s">
        <v>13080</v>
      </c>
      <c r="I304" s="261">
        <v>9866379569</v>
      </c>
      <c r="J304" s="219" t="s">
        <v>4044</v>
      </c>
      <c r="K304" s="219"/>
      <c r="L304" s="219"/>
      <c r="M304" s="219"/>
      <c r="N304" s="219"/>
      <c r="O304" s="219"/>
    </row>
    <row r="305" spans="1:15">
      <c r="A305" s="259">
        <v>305</v>
      </c>
      <c r="B305" s="260" t="s">
        <v>13081</v>
      </c>
      <c r="C305" s="260" t="s">
        <v>13082</v>
      </c>
      <c r="D305" s="219" t="s">
        <v>13083</v>
      </c>
      <c r="E305" s="261">
        <v>9573060820</v>
      </c>
      <c r="F305" s="219"/>
      <c r="G305" s="166"/>
      <c r="H305" s="270" t="s">
        <v>13084</v>
      </c>
      <c r="I305" s="270">
        <v>8555084364</v>
      </c>
      <c r="J305" s="166" t="s">
        <v>13085</v>
      </c>
      <c r="K305" s="226"/>
      <c r="L305" s="219" t="s">
        <v>4479</v>
      </c>
      <c r="M305" s="219" t="s">
        <v>4479</v>
      </c>
      <c r="N305" s="219"/>
      <c r="O305" s="219" t="s">
        <v>12670</v>
      </c>
    </row>
    <row r="306" spans="1:15">
      <c r="A306" s="259">
        <v>306</v>
      </c>
      <c r="B306" s="260" t="s">
        <v>13086</v>
      </c>
      <c r="C306" s="260" t="s">
        <v>13087</v>
      </c>
      <c r="D306" s="268" t="s">
        <v>13088</v>
      </c>
      <c r="E306" s="264">
        <v>9014543164</v>
      </c>
      <c r="F306" s="219"/>
      <c r="G306" s="215"/>
      <c r="H306" s="215" t="s">
        <v>13089</v>
      </c>
      <c r="I306" s="267">
        <v>9885585569</v>
      </c>
      <c r="J306" s="215" t="s">
        <v>11858</v>
      </c>
      <c r="K306" s="219"/>
      <c r="L306" s="219"/>
      <c r="M306" s="219"/>
      <c r="N306" s="219"/>
      <c r="O306" s="219"/>
    </row>
    <row r="307" spans="1:15">
      <c r="A307" s="259">
        <v>307</v>
      </c>
      <c r="B307" s="260" t="s">
        <v>13090</v>
      </c>
      <c r="C307" s="260" t="s">
        <v>13091</v>
      </c>
      <c r="D307" s="215" t="s">
        <v>13092</v>
      </c>
      <c r="E307" s="261">
        <v>8309664579</v>
      </c>
      <c r="F307" s="261">
        <v>9515564558</v>
      </c>
      <c r="G307" s="219"/>
      <c r="H307" s="219" t="s">
        <v>13093</v>
      </c>
      <c r="I307" s="261">
        <v>9849491978</v>
      </c>
      <c r="J307" s="219" t="s">
        <v>2802</v>
      </c>
      <c r="K307" s="219" t="s">
        <v>2803</v>
      </c>
      <c r="L307" s="219" t="s">
        <v>4479</v>
      </c>
      <c r="M307" s="219" t="s">
        <v>4479</v>
      </c>
      <c r="N307" s="219"/>
      <c r="O307" s="219"/>
    </row>
    <row r="308" spans="1:15">
      <c r="A308" s="259">
        <v>308</v>
      </c>
      <c r="B308" s="260" t="s">
        <v>13094</v>
      </c>
      <c r="C308" s="260" t="s">
        <v>13095</v>
      </c>
      <c r="D308" s="219" t="s">
        <v>13096</v>
      </c>
      <c r="E308" s="261">
        <v>8179950232</v>
      </c>
      <c r="F308" s="261">
        <v>9705785824</v>
      </c>
      <c r="G308" s="219"/>
      <c r="H308" s="219" t="s">
        <v>13097</v>
      </c>
      <c r="I308" s="219"/>
      <c r="J308" s="250"/>
      <c r="K308" s="219"/>
      <c r="L308" s="219" t="s">
        <v>4479</v>
      </c>
      <c r="M308" s="219" t="s">
        <v>4479</v>
      </c>
      <c r="N308" s="219" t="s">
        <v>13007</v>
      </c>
      <c r="O308" s="219"/>
    </row>
    <row r="309" spans="1:15">
      <c r="A309" s="259">
        <v>309</v>
      </c>
      <c r="B309" s="260" t="s">
        <v>13098</v>
      </c>
      <c r="C309" s="260" t="s">
        <v>13099</v>
      </c>
      <c r="D309" s="219" t="s">
        <v>13100</v>
      </c>
      <c r="E309" s="261">
        <v>6303780113</v>
      </c>
      <c r="F309" s="261">
        <v>9441077723</v>
      </c>
      <c r="G309" s="219"/>
      <c r="H309" s="219" t="s">
        <v>13101</v>
      </c>
      <c r="I309" s="261">
        <v>9866258149</v>
      </c>
      <c r="J309" s="219" t="s">
        <v>13102</v>
      </c>
      <c r="K309" s="219" t="s">
        <v>4002</v>
      </c>
      <c r="L309" s="219"/>
      <c r="M309" s="219"/>
      <c r="N309" s="219"/>
      <c r="O309" s="219"/>
    </row>
    <row r="310" spans="1:15">
      <c r="A310" s="259">
        <v>310</v>
      </c>
      <c r="B310" s="260" t="s">
        <v>13103</v>
      </c>
      <c r="C310" s="260" t="s">
        <v>13104</v>
      </c>
      <c r="D310" s="219" t="s">
        <v>13105</v>
      </c>
      <c r="E310" s="261">
        <v>9390540675</v>
      </c>
      <c r="F310" s="219"/>
      <c r="G310" s="219"/>
      <c r="H310" s="219" t="s">
        <v>13106</v>
      </c>
      <c r="I310" s="261">
        <v>9912114927</v>
      </c>
      <c r="J310" s="219" t="s">
        <v>2802</v>
      </c>
      <c r="K310" s="219" t="s">
        <v>2803</v>
      </c>
      <c r="L310" s="219" t="s">
        <v>4479</v>
      </c>
      <c r="M310" s="219" t="s">
        <v>4479</v>
      </c>
      <c r="N310" s="219" t="s">
        <v>4479</v>
      </c>
      <c r="O310" s="219" t="s">
        <v>12670</v>
      </c>
    </row>
    <row r="311" spans="1:15">
      <c r="A311" s="259">
        <v>311</v>
      </c>
      <c r="B311" s="260" t="s">
        <v>13107</v>
      </c>
      <c r="C311" s="260" t="s">
        <v>13108</v>
      </c>
      <c r="D311" s="219" t="s">
        <v>13109</v>
      </c>
      <c r="E311" s="261">
        <v>7671915267</v>
      </c>
      <c r="F311" s="261">
        <v>7661920739</v>
      </c>
      <c r="G311" s="219"/>
      <c r="H311" s="219" t="s">
        <v>13110</v>
      </c>
      <c r="I311" s="261">
        <v>9866157754</v>
      </c>
      <c r="J311" s="219" t="s">
        <v>4044</v>
      </c>
      <c r="K311" s="219" t="s">
        <v>2803</v>
      </c>
      <c r="L311" s="219" t="s">
        <v>4479</v>
      </c>
      <c r="M311" s="219" t="s">
        <v>4479</v>
      </c>
      <c r="N311" s="219" t="s">
        <v>4479</v>
      </c>
      <c r="O311" s="219" t="s">
        <v>12670</v>
      </c>
    </row>
    <row r="312" spans="1:15">
      <c r="A312" s="259">
        <v>312</v>
      </c>
      <c r="B312" s="260" t="s">
        <v>13111</v>
      </c>
      <c r="C312" s="260" t="s">
        <v>13112</v>
      </c>
      <c r="D312" s="219" t="s">
        <v>13113</v>
      </c>
      <c r="E312" s="261">
        <v>8341804238</v>
      </c>
      <c r="F312" s="261">
        <v>8374363966</v>
      </c>
      <c r="G312" s="219"/>
      <c r="H312" s="219" t="s">
        <v>13114</v>
      </c>
      <c r="I312" s="261">
        <v>9177758311</v>
      </c>
      <c r="J312" s="219" t="s">
        <v>13115</v>
      </c>
      <c r="K312" s="219"/>
      <c r="L312" s="219"/>
      <c r="M312" s="219"/>
      <c r="N312" s="219"/>
      <c r="O312" s="219"/>
    </row>
    <row r="313" spans="1:15">
      <c r="A313" s="259">
        <v>313</v>
      </c>
      <c r="B313" s="260" t="s">
        <v>13116</v>
      </c>
      <c r="C313" s="260" t="s">
        <v>13117</v>
      </c>
      <c r="D313" s="219" t="s">
        <v>13118</v>
      </c>
      <c r="E313" s="261">
        <v>8247708951</v>
      </c>
      <c r="F313" s="261">
        <v>8885440656</v>
      </c>
      <c r="G313" s="219"/>
      <c r="H313" s="219"/>
      <c r="I313" s="261">
        <v>9247288819</v>
      </c>
      <c r="J313" s="219" t="s">
        <v>4534</v>
      </c>
      <c r="K313" s="219"/>
      <c r="L313" s="219"/>
      <c r="M313" s="219"/>
      <c r="N313" s="219"/>
      <c r="O313" s="219"/>
    </row>
    <row r="314" spans="1:15">
      <c r="A314" s="259">
        <v>314</v>
      </c>
      <c r="B314" s="260" t="s">
        <v>13119</v>
      </c>
      <c r="C314" s="260" t="s">
        <v>13120</v>
      </c>
      <c r="D314" s="219" t="s">
        <v>13121</v>
      </c>
      <c r="E314" s="261">
        <v>7780234446</v>
      </c>
      <c r="F314" s="261">
        <v>7995762029</v>
      </c>
      <c r="G314" s="219"/>
      <c r="H314" s="219" t="s">
        <v>13122</v>
      </c>
      <c r="I314" s="261">
        <v>9618373040</v>
      </c>
      <c r="J314" s="219" t="s">
        <v>6302</v>
      </c>
      <c r="K314" s="219" t="s">
        <v>2803</v>
      </c>
      <c r="L314" s="219" t="s">
        <v>4479</v>
      </c>
      <c r="M314" s="219" t="s">
        <v>4479</v>
      </c>
      <c r="N314" s="219" t="s">
        <v>4479</v>
      </c>
      <c r="O314" s="219" t="s">
        <v>13123</v>
      </c>
    </row>
    <row r="315" spans="1:15">
      <c r="A315" s="259">
        <v>315</v>
      </c>
      <c r="B315" s="260" t="s">
        <v>13124</v>
      </c>
      <c r="C315" s="260" t="s">
        <v>13125</v>
      </c>
      <c r="D315" s="219" t="s">
        <v>13126</v>
      </c>
      <c r="E315" s="261">
        <v>8688935624</v>
      </c>
      <c r="F315" s="219"/>
      <c r="G315" s="219"/>
      <c r="H315" s="219" t="s">
        <v>13127</v>
      </c>
      <c r="I315" s="261">
        <v>6304337724</v>
      </c>
      <c r="J315" s="219"/>
      <c r="K315" s="219"/>
      <c r="L315" s="219"/>
      <c r="M315" s="219"/>
      <c r="N315" s="219"/>
      <c r="O315" s="219"/>
    </row>
    <row r="316" spans="1:15">
      <c r="A316" s="259">
        <v>316</v>
      </c>
      <c r="B316" s="260" t="s">
        <v>13128</v>
      </c>
      <c r="C316" s="260" t="s">
        <v>13129</v>
      </c>
      <c r="D316" s="219" t="s">
        <v>13130</v>
      </c>
      <c r="E316" s="261">
        <v>8688632685</v>
      </c>
      <c r="F316" s="219"/>
      <c r="G316" s="219"/>
      <c r="H316" s="219" t="s">
        <v>13131</v>
      </c>
      <c r="I316" s="261">
        <v>9963190938</v>
      </c>
      <c r="J316" s="219" t="s">
        <v>13132</v>
      </c>
      <c r="K316" s="219"/>
      <c r="L316" s="219"/>
      <c r="M316" s="219"/>
      <c r="N316" s="219"/>
      <c r="O316" s="219"/>
    </row>
    <row r="317" spans="1:15">
      <c r="A317" s="259">
        <v>317</v>
      </c>
      <c r="B317" s="260" t="s">
        <v>13133</v>
      </c>
      <c r="C317" s="260" t="s">
        <v>13134</v>
      </c>
      <c r="D317" s="219" t="s">
        <v>13135</v>
      </c>
      <c r="E317" s="261">
        <v>9885472686</v>
      </c>
      <c r="F317" s="219"/>
      <c r="G317" s="219"/>
      <c r="H317" s="219" t="s">
        <v>13136</v>
      </c>
      <c r="I317" s="261">
        <v>7032565292</v>
      </c>
      <c r="J317" s="219"/>
      <c r="K317" s="219"/>
      <c r="L317" s="219"/>
      <c r="M317" s="219"/>
      <c r="N317" s="219"/>
      <c r="O317" s="219"/>
    </row>
    <row r="318" spans="1:15">
      <c r="A318" s="259">
        <v>318</v>
      </c>
      <c r="B318" s="260" t="s">
        <v>13137</v>
      </c>
      <c r="C318" s="260" t="s">
        <v>13138</v>
      </c>
      <c r="D318" s="219" t="s">
        <v>13139</v>
      </c>
      <c r="E318" s="261">
        <v>6300633043</v>
      </c>
      <c r="F318" s="219"/>
      <c r="G318" s="219"/>
      <c r="H318" s="219" t="s">
        <v>13140</v>
      </c>
      <c r="I318" s="219"/>
      <c r="J318" s="219"/>
      <c r="K318" s="219"/>
      <c r="L318" s="219"/>
      <c r="M318" s="219"/>
      <c r="N318" s="219"/>
      <c r="O318" s="219"/>
    </row>
    <row r="319" spans="1:15">
      <c r="A319" s="259">
        <v>319</v>
      </c>
      <c r="B319" s="260" t="s">
        <v>13141</v>
      </c>
      <c r="C319" s="260" t="s">
        <v>13142</v>
      </c>
      <c r="D319" s="276" t="s">
        <v>13143</v>
      </c>
      <c r="E319" s="264">
        <v>6300840960</v>
      </c>
      <c r="F319" s="261">
        <v>9848795869</v>
      </c>
      <c r="G319" s="219"/>
      <c r="H319" s="219" t="s">
        <v>13144</v>
      </c>
      <c r="I319" s="261">
        <v>9848795869</v>
      </c>
      <c r="J319" s="219" t="s">
        <v>13145</v>
      </c>
      <c r="K319" s="219"/>
      <c r="L319" s="219"/>
      <c r="M319" s="219"/>
      <c r="N319" s="219"/>
      <c r="O319" s="219"/>
    </row>
    <row r="320" spans="1:15">
      <c r="A320" s="259">
        <v>320</v>
      </c>
      <c r="B320" s="260" t="s">
        <v>13146</v>
      </c>
      <c r="C320" s="260" t="s">
        <v>13147</v>
      </c>
      <c r="D320" s="215" t="s">
        <v>13148</v>
      </c>
      <c r="E320" s="261">
        <v>9347579199</v>
      </c>
      <c r="F320" s="261">
        <v>7993258008</v>
      </c>
      <c r="G320" s="219"/>
      <c r="H320" s="219" t="s">
        <v>13149</v>
      </c>
      <c r="I320" s="261">
        <v>9948592920</v>
      </c>
      <c r="J320" s="219" t="s">
        <v>13150</v>
      </c>
      <c r="K320" s="219" t="s">
        <v>2803</v>
      </c>
      <c r="L320" s="219"/>
      <c r="M320" s="219"/>
      <c r="N320" s="219"/>
      <c r="O320" s="219"/>
    </row>
    <row r="321" spans="1:15">
      <c r="A321" s="259">
        <v>321</v>
      </c>
      <c r="B321" s="260" t="s">
        <v>13151</v>
      </c>
      <c r="C321" s="260" t="s">
        <v>13152</v>
      </c>
      <c r="D321" s="219" t="s">
        <v>13153</v>
      </c>
      <c r="E321" s="261">
        <v>8555838302</v>
      </c>
      <c r="F321" s="261">
        <v>9100593379</v>
      </c>
      <c r="G321" s="219"/>
      <c r="H321" s="219" t="s">
        <v>13154</v>
      </c>
      <c r="I321" s="261">
        <v>9959813389</v>
      </c>
      <c r="J321" s="219" t="s">
        <v>7029</v>
      </c>
      <c r="K321" s="219"/>
      <c r="L321" s="219"/>
      <c r="M321" s="219"/>
      <c r="N321" s="219"/>
      <c r="O321" s="219"/>
    </row>
    <row r="322" spans="1:15">
      <c r="A322" s="259">
        <v>322</v>
      </c>
      <c r="B322" s="260" t="s">
        <v>13155</v>
      </c>
      <c r="C322" s="260" t="s">
        <v>13156</v>
      </c>
      <c r="D322" s="219" t="s">
        <v>13157</v>
      </c>
      <c r="E322" s="261">
        <v>7993258008</v>
      </c>
      <c r="F322" s="261">
        <v>9948592920</v>
      </c>
      <c r="G322" s="219"/>
      <c r="H322" s="219" t="s">
        <v>13158</v>
      </c>
      <c r="I322" s="261">
        <v>9848536000</v>
      </c>
      <c r="J322" s="219" t="s">
        <v>7029</v>
      </c>
      <c r="K322" s="219" t="s">
        <v>4510</v>
      </c>
      <c r="L322" s="219"/>
      <c r="M322" s="219"/>
      <c r="N322" s="219"/>
      <c r="O322" s="219"/>
    </row>
    <row r="323" spans="1:15">
      <c r="A323" s="259">
        <v>323</v>
      </c>
      <c r="B323" s="260" t="s">
        <v>13159</v>
      </c>
      <c r="C323" s="260" t="s">
        <v>13160</v>
      </c>
      <c r="D323" s="219" t="s">
        <v>13161</v>
      </c>
      <c r="E323" s="261">
        <v>9059078395</v>
      </c>
      <c r="F323" s="261">
        <v>9845007546</v>
      </c>
      <c r="G323" s="219"/>
      <c r="H323" s="219" t="s">
        <v>13162</v>
      </c>
      <c r="I323" s="261">
        <v>9701593063</v>
      </c>
      <c r="J323" s="219" t="s">
        <v>8974</v>
      </c>
      <c r="K323" s="219"/>
      <c r="L323" s="219"/>
      <c r="M323" s="219"/>
      <c r="N323" s="219"/>
      <c r="O323" s="219"/>
    </row>
    <row r="324" spans="1:15">
      <c r="A324" s="259">
        <v>324</v>
      </c>
      <c r="B324" s="260" t="s">
        <v>13163</v>
      </c>
      <c r="C324" s="260" t="s">
        <v>13164</v>
      </c>
      <c r="D324" s="219" t="s">
        <v>13165</v>
      </c>
      <c r="E324" s="261">
        <v>8374134540</v>
      </c>
      <c r="F324" s="219"/>
      <c r="G324" s="219"/>
      <c r="H324" s="219" t="s">
        <v>13166</v>
      </c>
      <c r="I324" s="261">
        <v>9885149885</v>
      </c>
      <c r="J324" s="219" t="s">
        <v>8974</v>
      </c>
      <c r="K324" s="219"/>
      <c r="L324" s="219"/>
      <c r="M324" s="219"/>
      <c r="N324" s="219"/>
      <c r="O324" s="219"/>
    </row>
    <row r="325" spans="1:15">
      <c r="A325" s="259">
        <v>325</v>
      </c>
      <c r="B325" s="260" t="s">
        <v>13167</v>
      </c>
      <c r="C325" s="260" t="s">
        <v>13168</v>
      </c>
      <c r="D325" s="219" t="s">
        <v>13169</v>
      </c>
      <c r="E325" s="261">
        <v>6281571434</v>
      </c>
      <c r="F325" s="219"/>
      <c r="G325" s="219"/>
      <c r="H325" s="219" t="s">
        <v>13170</v>
      </c>
      <c r="I325" s="261">
        <v>6304210756</v>
      </c>
      <c r="J325" s="219" t="s">
        <v>8974</v>
      </c>
      <c r="K325" s="219"/>
      <c r="L325" s="219"/>
      <c r="M325" s="219"/>
      <c r="N325" s="219"/>
      <c r="O325" s="219"/>
    </row>
    <row r="326" spans="1:15">
      <c r="A326" s="259">
        <v>326</v>
      </c>
      <c r="B326" s="260" t="s">
        <v>13171</v>
      </c>
      <c r="C326" s="260" t="s">
        <v>13172</v>
      </c>
      <c r="D326" s="219" t="s">
        <v>13173</v>
      </c>
      <c r="E326" s="275">
        <v>7893430734</v>
      </c>
      <c r="F326" s="264">
        <v>9848170039</v>
      </c>
      <c r="G326" s="219"/>
      <c r="H326" s="219" t="s">
        <v>13174</v>
      </c>
      <c r="I326" s="261">
        <v>9848170039</v>
      </c>
      <c r="J326" s="219" t="s">
        <v>6827</v>
      </c>
      <c r="K326" s="219"/>
      <c r="L326" s="219"/>
      <c r="M326" s="219"/>
      <c r="N326" s="219"/>
      <c r="O326" s="219"/>
    </row>
    <row r="327" spans="1:15">
      <c r="A327" s="259">
        <v>327</v>
      </c>
      <c r="B327" s="260" t="s">
        <v>13175</v>
      </c>
      <c r="C327" s="260" t="s">
        <v>13176</v>
      </c>
      <c r="D327" s="219" t="s">
        <v>13177</v>
      </c>
      <c r="E327" s="267">
        <v>7997298419</v>
      </c>
      <c r="F327" s="261">
        <v>7680882964</v>
      </c>
      <c r="G327" s="219"/>
      <c r="H327" s="219" t="s">
        <v>13178</v>
      </c>
      <c r="I327" s="261">
        <v>9391174667</v>
      </c>
      <c r="J327" s="219" t="s">
        <v>2802</v>
      </c>
      <c r="K327" s="219"/>
      <c r="L327" s="219"/>
      <c r="M327" s="219"/>
      <c r="N327" s="219"/>
      <c r="O327" s="219"/>
    </row>
    <row r="328" spans="1:15">
      <c r="A328" s="259">
        <v>328</v>
      </c>
      <c r="B328" s="260" t="s">
        <v>13179</v>
      </c>
      <c r="C328" s="260" t="s">
        <v>13180</v>
      </c>
      <c r="D328" s="219" t="s">
        <v>13181</v>
      </c>
      <c r="E328" s="261">
        <v>9849971049</v>
      </c>
      <c r="F328" s="261">
        <v>8688703083</v>
      </c>
      <c r="G328" s="219"/>
      <c r="H328" s="219" t="s">
        <v>13182</v>
      </c>
      <c r="I328" s="261">
        <v>9440961049</v>
      </c>
      <c r="J328" s="219" t="s">
        <v>12987</v>
      </c>
      <c r="K328" s="219"/>
      <c r="L328" s="219"/>
      <c r="M328" s="219"/>
      <c r="N328" s="219"/>
      <c r="O328" s="219"/>
    </row>
    <row r="329" spans="1:15">
      <c r="A329" s="259">
        <v>329</v>
      </c>
      <c r="B329" s="260" t="s">
        <v>13183</v>
      </c>
      <c r="C329" s="260" t="s">
        <v>13184</v>
      </c>
      <c r="D329" s="219" t="s">
        <v>13185</v>
      </c>
      <c r="E329" s="261">
        <v>9346887581</v>
      </c>
      <c r="F329" s="219"/>
      <c r="G329" s="219"/>
      <c r="H329" s="219" t="s">
        <v>13186</v>
      </c>
      <c r="I329" s="261">
        <v>6363835749</v>
      </c>
      <c r="J329" s="219" t="s">
        <v>9162</v>
      </c>
      <c r="K329" s="219"/>
      <c r="L329" s="219"/>
      <c r="M329" s="219"/>
      <c r="N329" s="219"/>
      <c r="O329" s="219"/>
    </row>
    <row r="330" spans="1:15">
      <c r="A330" s="259">
        <v>330</v>
      </c>
      <c r="B330" s="260" t="s">
        <v>13187</v>
      </c>
      <c r="C330" s="260" t="s">
        <v>13188</v>
      </c>
      <c r="D330" s="219" t="s">
        <v>13189</v>
      </c>
      <c r="E330" s="261">
        <v>7013572655</v>
      </c>
      <c r="F330" s="219"/>
      <c r="G330" s="219"/>
      <c r="H330" s="219" t="s">
        <v>13190</v>
      </c>
      <c r="I330" s="261">
        <v>9912463649</v>
      </c>
      <c r="J330" s="219" t="s">
        <v>3958</v>
      </c>
      <c r="K330" s="219"/>
      <c r="L330" s="219"/>
      <c r="M330" s="219"/>
      <c r="N330" s="219"/>
      <c r="O330" s="219"/>
    </row>
    <row r="331" spans="1:15">
      <c r="A331" s="259">
        <v>331</v>
      </c>
      <c r="B331" s="260" t="s">
        <v>13191</v>
      </c>
      <c r="C331" s="260" t="s">
        <v>13192</v>
      </c>
      <c r="D331" s="219" t="s">
        <v>13193</v>
      </c>
      <c r="E331" s="261">
        <v>9182977542</v>
      </c>
      <c r="F331" s="261">
        <v>7095980396</v>
      </c>
      <c r="G331" s="219"/>
      <c r="H331" s="219" t="s">
        <v>13194</v>
      </c>
      <c r="I331" s="261">
        <v>9441519445</v>
      </c>
      <c r="J331" s="219" t="s">
        <v>2802</v>
      </c>
      <c r="K331" s="219" t="s">
        <v>4535</v>
      </c>
      <c r="L331" s="219" t="s">
        <v>4479</v>
      </c>
      <c r="M331" s="219" t="s">
        <v>4300</v>
      </c>
      <c r="N331" s="219" t="s">
        <v>4479</v>
      </c>
      <c r="O331" s="219" t="s">
        <v>4479</v>
      </c>
    </row>
    <row r="332" spans="1:15">
      <c r="A332" s="259">
        <v>332</v>
      </c>
      <c r="B332" s="260" t="s">
        <v>13195</v>
      </c>
      <c r="C332" s="260" t="s">
        <v>13196</v>
      </c>
      <c r="D332" s="219" t="s">
        <v>13197</v>
      </c>
      <c r="E332" s="261">
        <v>8519889848</v>
      </c>
      <c r="F332" s="219"/>
      <c r="G332" s="219"/>
      <c r="H332" s="219" t="s">
        <v>13198</v>
      </c>
      <c r="I332" s="261">
        <v>7995268156</v>
      </c>
      <c r="J332" s="219" t="s">
        <v>2802</v>
      </c>
      <c r="K332" s="219" t="s">
        <v>2803</v>
      </c>
      <c r="L332" s="219" t="s">
        <v>4479</v>
      </c>
      <c r="M332" s="219"/>
      <c r="N332" s="219" t="s">
        <v>4479</v>
      </c>
      <c r="O332" s="219" t="s">
        <v>4479</v>
      </c>
    </row>
    <row r="333" spans="1:15">
      <c r="A333" s="259">
        <v>333</v>
      </c>
      <c r="B333" s="260" t="s">
        <v>13199</v>
      </c>
      <c r="C333" s="260" t="s">
        <v>13200</v>
      </c>
      <c r="D333" s="219" t="s">
        <v>13201</v>
      </c>
      <c r="E333" s="261">
        <v>7993901591</v>
      </c>
      <c r="F333" s="261">
        <v>9502066866</v>
      </c>
      <c r="G333" s="219"/>
      <c r="H333" s="219" t="s">
        <v>13202</v>
      </c>
      <c r="I333" s="261">
        <v>9502066966</v>
      </c>
      <c r="J333" s="219" t="s">
        <v>4217</v>
      </c>
      <c r="K333" s="219"/>
      <c r="L333" s="219"/>
      <c r="M333" s="219"/>
      <c r="N333" s="219"/>
      <c r="O333" s="219"/>
    </row>
    <row r="334" spans="1:15">
      <c r="A334" s="259">
        <v>334</v>
      </c>
      <c r="B334" s="260" t="s">
        <v>13203</v>
      </c>
      <c r="C334" s="260" t="s">
        <v>13204</v>
      </c>
      <c r="D334" s="219" t="s">
        <v>13205</v>
      </c>
      <c r="E334" s="261">
        <v>9491253869</v>
      </c>
      <c r="F334" s="219"/>
      <c r="G334" s="219"/>
      <c r="H334" s="219"/>
      <c r="I334" s="261">
        <v>9154772478</v>
      </c>
      <c r="J334" s="219" t="s">
        <v>7029</v>
      </c>
      <c r="K334" s="219"/>
      <c r="L334" s="219"/>
      <c r="M334" s="219"/>
      <c r="N334" s="219"/>
      <c r="O334" s="219"/>
    </row>
    <row r="335" spans="1:15">
      <c r="A335" s="259">
        <v>335</v>
      </c>
      <c r="B335" s="260" t="s">
        <v>13206</v>
      </c>
      <c r="C335" s="260" t="s">
        <v>13207</v>
      </c>
      <c r="D335" s="219" t="s">
        <v>13208</v>
      </c>
      <c r="E335" s="261">
        <v>7386793569</v>
      </c>
      <c r="F335" s="261">
        <v>9502691714</v>
      </c>
      <c r="G335" s="219"/>
      <c r="H335" s="219" t="s">
        <v>13209</v>
      </c>
      <c r="I335" s="261">
        <v>9502691714</v>
      </c>
      <c r="J335" s="219" t="s">
        <v>7887</v>
      </c>
      <c r="K335" s="219"/>
      <c r="L335" s="219"/>
      <c r="M335" s="219"/>
      <c r="N335" s="219"/>
      <c r="O335" s="219"/>
    </row>
    <row r="336" spans="1:15">
      <c r="A336" s="259">
        <v>336</v>
      </c>
      <c r="B336" s="260" t="s">
        <v>13210</v>
      </c>
      <c r="C336" s="260" t="s">
        <v>13211</v>
      </c>
      <c r="D336" s="219" t="s">
        <v>13212</v>
      </c>
      <c r="E336" s="261">
        <v>6309478497</v>
      </c>
      <c r="F336" s="261">
        <v>6309478497</v>
      </c>
      <c r="G336" s="219"/>
      <c r="H336" s="219" t="s">
        <v>13213</v>
      </c>
      <c r="I336" s="261">
        <v>9908748499</v>
      </c>
      <c r="J336" s="219" t="s">
        <v>13214</v>
      </c>
      <c r="K336" s="219"/>
      <c r="L336" s="219" t="s">
        <v>4479</v>
      </c>
      <c r="M336" s="219" t="s">
        <v>12553</v>
      </c>
      <c r="N336" s="219" t="s">
        <v>4479</v>
      </c>
      <c r="O336" s="219" t="s">
        <v>13123</v>
      </c>
    </row>
    <row r="337" spans="1:15">
      <c r="A337" s="259">
        <v>337</v>
      </c>
      <c r="B337" s="260" t="s">
        <v>13215</v>
      </c>
      <c r="C337" s="260" t="s">
        <v>13216</v>
      </c>
      <c r="D337" s="219" t="s">
        <v>13217</v>
      </c>
      <c r="E337" s="261">
        <v>9966696916</v>
      </c>
      <c r="F337" s="219"/>
      <c r="G337" s="219"/>
      <c r="H337" s="219" t="s">
        <v>13218</v>
      </c>
      <c r="I337" s="261">
        <v>9948314054</v>
      </c>
      <c r="J337" s="219" t="s">
        <v>8974</v>
      </c>
      <c r="K337" s="219"/>
      <c r="L337" s="219"/>
      <c r="M337" s="219"/>
      <c r="N337" s="219"/>
      <c r="O337" s="219"/>
    </row>
    <row r="338" spans="1:15">
      <c r="A338" s="259">
        <v>338</v>
      </c>
      <c r="B338" s="260" t="s">
        <v>13219</v>
      </c>
      <c r="C338" s="260" t="s">
        <v>13220</v>
      </c>
      <c r="D338" s="219" t="s">
        <v>13221</v>
      </c>
      <c r="E338" s="261">
        <v>8688658463</v>
      </c>
      <c r="F338" s="219"/>
      <c r="G338" s="219"/>
      <c r="H338" s="219" t="s">
        <v>13222</v>
      </c>
      <c r="I338" s="261">
        <v>9849034654</v>
      </c>
      <c r="J338" s="219" t="s">
        <v>13223</v>
      </c>
      <c r="K338" s="219" t="s">
        <v>3068</v>
      </c>
      <c r="L338" s="219" t="s">
        <v>4479</v>
      </c>
      <c r="M338" s="219" t="s">
        <v>4479</v>
      </c>
      <c r="N338" s="219" t="s">
        <v>4479</v>
      </c>
      <c r="O338" s="219" t="s">
        <v>4479</v>
      </c>
    </row>
    <row r="339" spans="1:15">
      <c r="A339" s="259">
        <v>339</v>
      </c>
      <c r="B339" s="260" t="s">
        <v>13224</v>
      </c>
      <c r="C339" s="260" t="s">
        <v>7871</v>
      </c>
      <c r="D339" s="219" t="s">
        <v>13225</v>
      </c>
      <c r="E339" s="261">
        <v>7842183282</v>
      </c>
      <c r="F339" s="261">
        <v>9703589682</v>
      </c>
      <c r="G339" s="219"/>
      <c r="H339" s="219" t="s">
        <v>13226</v>
      </c>
      <c r="I339" s="261">
        <v>8533901978</v>
      </c>
      <c r="J339" s="219" t="s">
        <v>13227</v>
      </c>
      <c r="K339" s="219" t="s">
        <v>3068</v>
      </c>
      <c r="L339" s="219" t="s">
        <v>4479</v>
      </c>
      <c r="M339" s="219" t="s">
        <v>4479</v>
      </c>
      <c r="N339" s="219" t="s">
        <v>4479</v>
      </c>
      <c r="O339" s="219" t="s">
        <v>4479</v>
      </c>
    </row>
    <row r="340" spans="1:15">
      <c r="A340" s="259">
        <v>340</v>
      </c>
      <c r="B340" s="260" t="s">
        <v>13228</v>
      </c>
      <c r="C340" s="260" t="s">
        <v>13229</v>
      </c>
      <c r="D340" s="219" t="s">
        <v>13230</v>
      </c>
      <c r="E340" s="261">
        <v>8688389033</v>
      </c>
      <c r="F340" s="261">
        <v>9398167199</v>
      </c>
      <c r="G340" s="219"/>
      <c r="H340" s="219" t="s">
        <v>13231</v>
      </c>
      <c r="I340" s="261">
        <v>9398167199</v>
      </c>
      <c r="J340" s="219" t="s">
        <v>7229</v>
      </c>
      <c r="K340" s="219" t="s">
        <v>2803</v>
      </c>
      <c r="L340" s="219" t="s">
        <v>4479</v>
      </c>
      <c r="M340" s="219" t="s">
        <v>4479</v>
      </c>
      <c r="N340" s="219" t="s">
        <v>4479</v>
      </c>
      <c r="O340" s="219" t="s">
        <v>4479</v>
      </c>
    </row>
    <row r="341" spans="1:15">
      <c r="A341" s="259">
        <v>341</v>
      </c>
      <c r="B341" s="260" t="s">
        <v>13232</v>
      </c>
      <c r="C341" s="260" t="s">
        <v>13233</v>
      </c>
      <c r="D341" s="219" t="s">
        <v>13234</v>
      </c>
      <c r="E341" s="261">
        <v>8688458325</v>
      </c>
      <c r="F341" s="261">
        <v>6305999320</v>
      </c>
      <c r="G341" s="219"/>
      <c r="H341" s="219" t="s">
        <v>13235</v>
      </c>
      <c r="I341" s="261">
        <v>9000458710</v>
      </c>
      <c r="J341" s="219" t="s">
        <v>4479</v>
      </c>
      <c r="K341" s="219" t="s">
        <v>4479</v>
      </c>
      <c r="L341" s="219" t="s">
        <v>4479</v>
      </c>
      <c r="M341" s="219" t="s">
        <v>4300</v>
      </c>
      <c r="N341" s="219" t="s">
        <v>4479</v>
      </c>
      <c r="O341" s="219" t="s">
        <v>4479</v>
      </c>
    </row>
    <row r="342" spans="1:15">
      <c r="A342" s="259">
        <v>342</v>
      </c>
      <c r="B342" s="260" t="s">
        <v>13236</v>
      </c>
      <c r="C342" s="260" t="s">
        <v>13237</v>
      </c>
      <c r="D342" s="219" t="s">
        <v>13238</v>
      </c>
      <c r="E342" s="261">
        <v>6304113894</v>
      </c>
      <c r="F342" s="261">
        <v>7207213894</v>
      </c>
      <c r="G342" s="219"/>
      <c r="H342" s="219" t="s">
        <v>13239</v>
      </c>
      <c r="I342" s="261">
        <v>9000839964</v>
      </c>
      <c r="J342" s="219" t="s">
        <v>2802</v>
      </c>
      <c r="K342" s="219"/>
      <c r="L342" s="219"/>
      <c r="M342" s="219"/>
      <c r="N342" s="219"/>
      <c r="O342" s="219"/>
    </row>
    <row r="343" spans="1:15">
      <c r="A343" s="259">
        <v>343</v>
      </c>
      <c r="B343" s="260" t="s">
        <v>13240</v>
      </c>
      <c r="C343" s="260" t="s">
        <v>13241</v>
      </c>
      <c r="D343" s="219" t="s">
        <v>13242</v>
      </c>
      <c r="E343" s="261">
        <v>7799491490</v>
      </c>
      <c r="F343" s="261">
        <v>9182510626</v>
      </c>
      <c r="G343" s="219"/>
      <c r="H343" s="219" t="s">
        <v>13243</v>
      </c>
      <c r="I343" s="261">
        <v>9182510626</v>
      </c>
      <c r="J343" s="219" t="s">
        <v>4044</v>
      </c>
      <c r="K343" s="219"/>
      <c r="L343" s="219"/>
      <c r="M343" s="219"/>
      <c r="N343" s="219"/>
      <c r="O343" s="219"/>
    </row>
    <row r="344" spans="1:15">
      <c r="A344" s="259">
        <v>344</v>
      </c>
      <c r="B344" s="260" t="s">
        <v>13244</v>
      </c>
      <c r="C344" s="260" t="s">
        <v>13245</v>
      </c>
      <c r="D344" s="219" t="s">
        <v>13246</v>
      </c>
      <c r="E344" s="261">
        <v>9030632717</v>
      </c>
      <c r="F344" s="219"/>
      <c r="G344" s="219"/>
      <c r="H344" s="219" t="s">
        <v>13247</v>
      </c>
      <c r="I344" s="261">
        <v>9948850351</v>
      </c>
      <c r="J344" s="219" t="s">
        <v>4044</v>
      </c>
      <c r="K344" s="219"/>
      <c r="L344" s="219" t="s">
        <v>4479</v>
      </c>
      <c r="M344" s="219"/>
      <c r="N344" s="219"/>
      <c r="O344" s="219"/>
    </row>
    <row r="345" spans="1:15">
      <c r="A345" s="259">
        <v>345</v>
      </c>
      <c r="B345" s="260" t="s">
        <v>13248</v>
      </c>
      <c r="C345" s="260" t="s">
        <v>13249</v>
      </c>
      <c r="D345" s="219" t="s">
        <v>13250</v>
      </c>
      <c r="E345" s="261">
        <v>7396505496</v>
      </c>
      <c r="F345" s="261">
        <v>9963014591</v>
      </c>
      <c r="G345" s="219"/>
      <c r="H345" s="219" t="s">
        <v>13251</v>
      </c>
      <c r="I345" s="261">
        <v>9963014591</v>
      </c>
      <c r="J345" s="219" t="s">
        <v>2802</v>
      </c>
      <c r="K345" s="219"/>
      <c r="L345" s="219" t="s">
        <v>4479</v>
      </c>
      <c r="M345" s="219" t="s">
        <v>4479</v>
      </c>
      <c r="N345" s="219"/>
      <c r="O345" s="219"/>
    </row>
    <row r="346" spans="1:15">
      <c r="A346" s="259">
        <v>346</v>
      </c>
      <c r="B346" s="260" t="s">
        <v>13252</v>
      </c>
      <c r="C346" s="260" t="s">
        <v>13253</v>
      </c>
      <c r="D346" s="219" t="s">
        <v>13254</v>
      </c>
      <c r="E346" s="261">
        <v>9391038638</v>
      </c>
      <c r="F346" s="261">
        <v>9686222113</v>
      </c>
      <c r="G346" s="219"/>
      <c r="H346" s="219" t="s">
        <v>13255</v>
      </c>
      <c r="I346" s="261">
        <v>9676654822</v>
      </c>
      <c r="J346" s="219"/>
      <c r="K346" s="219"/>
      <c r="L346" s="219"/>
      <c r="M346" s="219"/>
      <c r="N346" s="219"/>
      <c r="O346" s="219"/>
    </row>
    <row r="347" spans="1:15">
      <c r="A347" s="259">
        <v>347</v>
      </c>
      <c r="B347" s="260" t="s">
        <v>13256</v>
      </c>
      <c r="C347" s="260" t="s">
        <v>13257</v>
      </c>
      <c r="D347" s="219" t="s">
        <v>13258</v>
      </c>
      <c r="E347" s="261">
        <v>8179871369</v>
      </c>
      <c r="F347" s="261">
        <v>9441946188</v>
      </c>
      <c r="G347" s="219"/>
      <c r="H347" s="219" t="s">
        <v>13259</v>
      </c>
      <c r="I347" s="261">
        <v>9441946188</v>
      </c>
      <c r="J347" s="219" t="s">
        <v>7029</v>
      </c>
      <c r="K347" s="219"/>
      <c r="L347" s="219" t="s">
        <v>4479</v>
      </c>
      <c r="M347" s="219" t="s">
        <v>4479</v>
      </c>
      <c r="N347" s="219"/>
      <c r="O347" s="219" t="s">
        <v>4479</v>
      </c>
    </row>
    <row r="348" spans="1:15">
      <c r="A348" s="259">
        <v>348</v>
      </c>
      <c r="B348" s="260" t="s">
        <v>13260</v>
      </c>
      <c r="C348" s="260" t="s">
        <v>13261</v>
      </c>
      <c r="D348" s="219" t="s">
        <v>13262</v>
      </c>
      <c r="E348" s="261">
        <v>9502957484</v>
      </c>
      <c r="F348" s="261">
        <v>9391079366</v>
      </c>
      <c r="G348" s="219"/>
      <c r="H348" s="219" t="s">
        <v>13263</v>
      </c>
      <c r="I348" s="261">
        <v>7702619193</v>
      </c>
      <c r="J348" s="219" t="s">
        <v>13264</v>
      </c>
      <c r="K348" s="219"/>
      <c r="L348" s="219" t="s">
        <v>4479</v>
      </c>
      <c r="M348" s="219" t="s">
        <v>4479</v>
      </c>
      <c r="N348" s="219" t="s">
        <v>4479</v>
      </c>
      <c r="O348" s="219" t="s">
        <v>4479</v>
      </c>
    </row>
    <row r="349" spans="1:15">
      <c r="A349" s="259">
        <v>349</v>
      </c>
      <c r="B349" s="260" t="s">
        <v>13265</v>
      </c>
      <c r="C349" s="260" t="s">
        <v>13266</v>
      </c>
      <c r="D349" s="219" t="s">
        <v>13267</v>
      </c>
      <c r="E349" s="261">
        <v>7893464980</v>
      </c>
      <c r="F349" s="261">
        <v>9381082650</v>
      </c>
      <c r="G349" s="219"/>
      <c r="H349" s="219" t="s">
        <v>13268</v>
      </c>
      <c r="I349" s="261">
        <v>9908567238</v>
      </c>
      <c r="J349" s="219" t="s">
        <v>7229</v>
      </c>
      <c r="K349" s="219"/>
      <c r="L349" s="219"/>
      <c r="M349" s="219"/>
      <c r="N349" s="219"/>
      <c r="O349" s="219"/>
    </row>
    <row r="350" spans="1:15">
      <c r="A350" s="259">
        <v>350</v>
      </c>
      <c r="B350" s="260" t="s">
        <v>13269</v>
      </c>
      <c r="C350" s="260" t="s">
        <v>13270</v>
      </c>
      <c r="D350" s="219" t="s">
        <v>13271</v>
      </c>
      <c r="E350" s="261">
        <v>9491056619</v>
      </c>
      <c r="F350" s="261">
        <v>9390130300</v>
      </c>
      <c r="G350" s="219"/>
      <c r="H350" s="219" t="s">
        <v>13272</v>
      </c>
      <c r="I350" s="261">
        <v>9390130300</v>
      </c>
      <c r="J350" s="219" t="s">
        <v>2795</v>
      </c>
      <c r="K350" s="219" t="s">
        <v>13273</v>
      </c>
      <c r="L350" s="219" t="s">
        <v>4479</v>
      </c>
      <c r="M350" s="219" t="s">
        <v>4479</v>
      </c>
      <c r="N350" s="219" t="s">
        <v>4479</v>
      </c>
      <c r="O350" s="219"/>
    </row>
    <row r="351" spans="1:15">
      <c r="A351" s="259">
        <v>351</v>
      </c>
      <c r="B351" s="260" t="s">
        <v>13274</v>
      </c>
      <c r="C351" s="260" t="s">
        <v>13275</v>
      </c>
      <c r="D351" s="219" t="s">
        <v>13276</v>
      </c>
      <c r="E351" s="261">
        <v>6304307552</v>
      </c>
      <c r="F351" s="261">
        <v>9347796364</v>
      </c>
      <c r="G351" s="219"/>
      <c r="H351" s="219" t="s">
        <v>13277</v>
      </c>
      <c r="I351" s="261">
        <v>9490085400</v>
      </c>
      <c r="J351" s="219" t="s">
        <v>9086</v>
      </c>
      <c r="K351" s="219"/>
      <c r="L351" s="219"/>
      <c r="M351" s="219"/>
      <c r="N351" s="219"/>
      <c r="O351" s="219"/>
    </row>
    <row r="352" spans="1:15">
      <c r="A352" s="259">
        <v>352</v>
      </c>
      <c r="B352" s="260" t="s">
        <v>13278</v>
      </c>
      <c r="C352" s="260" t="s">
        <v>13279</v>
      </c>
      <c r="D352" s="219" t="s">
        <v>13280</v>
      </c>
      <c r="E352" s="261">
        <v>8688055033</v>
      </c>
      <c r="F352" s="261">
        <v>8374919859</v>
      </c>
      <c r="G352" s="219"/>
      <c r="H352" s="219" t="s">
        <v>13281</v>
      </c>
      <c r="I352" s="261">
        <v>9866927948</v>
      </c>
      <c r="J352" s="219" t="s">
        <v>2802</v>
      </c>
      <c r="K352" s="219"/>
      <c r="L352" s="219" t="s">
        <v>4479</v>
      </c>
      <c r="M352" s="219" t="s">
        <v>4479</v>
      </c>
      <c r="N352" s="219" t="s">
        <v>4479</v>
      </c>
      <c r="O352" s="219" t="s">
        <v>4479</v>
      </c>
    </row>
    <row r="353" spans="1:15">
      <c r="A353" s="259">
        <v>353</v>
      </c>
      <c r="B353" s="260" t="s">
        <v>13282</v>
      </c>
      <c r="C353" s="260" t="s">
        <v>13283</v>
      </c>
      <c r="D353" s="219" t="s">
        <v>13284</v>
      </c>
      <c r="E353" s="261">
        <v>7032824477</v>
      </c>
      <c r="F353" s="261">
        <v>7043349364</v>
      </c>
      <c r="G353" s="219"/>
      <c r="H353" s="219" t="s">
        <v>13285</v>
      </c>
      <c r="I353" s="261">
        <v>7043349364</v>
      </c>
      <c r="J353" s="219" t="s">
        <v>13286</v>
      </c>
      <c r="K353" s="219"/>
      <c r="L353" s="219"/>
      <c r="M353" s="219"/>
      <c r="N353" s="219"/>
      <c r="O353" s="219"/>
    </row>
    <row r="354" spans="1:15">
      <c r="A354" s="259">
        <v>354</v>
      </c>
      <c r="B354" s="260" t="s">
        <v>13287</v>
      </c>
      <c r="C354" s="260" t="s">
        <v>13288</v>
      </c>
      <c r="D354" s="219" t="s">
        <v>13289</v>
      </c>
      <c r="E354" s="261">
        <v>6300542057</v>
      </c>
      <c r="F354" s="261">
        <v>9347090402</v>
      </c>
      <c r="G354" s="219"/>
      <c r="H354" s="219" t="s">
        <v>13290</v>
      </c>
      <c r="I354" s="261">
        <v>9347090402</v>
      </c>
      <c r="J354" s="219" t="s">
        <v>11858</v>
      </c>
      <c r="K354" s="219"/>
      <c r="L354" s="219"/>
      <c r="M354" s="219"/>
      <c r="N354" s="219"/>
      <c r="O354" s="219"/>
    </row>
    <row r="355" spans="1:15">
      <c r="A355" s="259">
        <v>355</v>
      </c>
      <c r="B355" s="260" t="s">
        <v>13291</v>
      </c>
      <c r="C355" s="260" t="s">
        <v>13292</v>
      </c>
      <c r="D355" s="219" t="s">
        <v>13293</v>
      </c>
      <c r="E355" s="261">
        <v>7901699333</v>
      </c>
      <c r="F355" s="261">
        <v>8500616331</v>
      </c>
      <c r="G355" s="219"/>
      <c r="H355" s="219" t="s">
        <v>13294</v>
      </c>
      <c r="I355" s="261">
        <v>7382900331</v>
      </c>
      <c r="J355" s="219" t="s">
        <v>11771</v>
      </c>
      <c r="K355" s="219" t="s">
        <v>13295</v>
      </c>
      <c r="L355" s="219" t="s">
        <v>13296</v>
      </c>
      <c r="M355" s="219" t="s">
        <v>6664</v>
      </c>
      <c r="N355" s="219" t="s">
        <v>4479</v>
      </c>
      <c r="O355" s="219" t="s">
        <v>4479</v>
      </c>
    </row>
    <row r="356" spans="1:15">
      <c r="A356" s="259">
        <v>356</v>
      </c>
      <c r="B356" s="260" t="s">
        <v>13297</v>
      </c>
      <c r="C356" s="260" t="s">
        <v>13298</v>
      </c>
      <c r="D356" s="219" t="s">
        <v>13299</v>
      </c>
      <c r="E356" s="261">
        <v>9381862433</v>
      </c>
      <c r="F356" s="261">
        <v>9949405295</v>
      </c>
      <c r="G356" s="219"/>
      <c r="H356" s="219" t="s">
        <v>13300</v>
      </c>
      <c r="I356" s="261">
        <v>9949405295</v>
      </c>
      <c r="J356" s="219" t="s">
        <v>9086</v>
      </c>
      <c r="K356" s="219" t="s">
        <v>4479</v>
      </c>
      <c r="L356" s="219" t="s">
        <v>4479</v>
      </c>
      <c r="M356" s="219" t="s">
        <v>4479</v>
      </c>
      <c r="N356" s="219" t="s">
        <v>4479</v>
      </c>
      <c r="O356" s="219" t="s">
        <v>4479</v>
      </c>
    </row>
    <row r="357" spans="1:15">
      <c r="A357" s="259">
        <v>357</v>
      </c>
      <c r="B357" s="260" t="s">
        <v>13301</v>
      </c>
      <c r="C357" s="260" t="s">
        <v>13302</v>
      </c>
      <c r="D357" s="219" t="s">
        <v>13303</v>
      </c>
      <c r="E357" s="261">
        <v>8019799525</v>
      </c>
      <c r="F357" s="261">
        <v>7995252652</v>
      </c>
      <c r="G357" s="219"/>
      <c r="H357" s="219" t="s">
        <v>13304</v>
      </c>
      <c r="I357" s="261">
        <v>9849263900</v>
      </c>
      <c r="J357" s="219" t="s">
        <v>13305</v>
      </c>
      <c r="K357" s="219" t="s">
        <v>13306</v>
      </c>
      <c r="L357" s="219"/>
      <c r="M357" s="219"/>
      <c r="N357" s="219"/>
      <c r="O357" s="219"/>
    </row>
    <row r="358" spans="1:15">
      <c r="A358" s="259">
        <v>358</v>
      </c>
      <c r="B358" s="260" t="s">
        <v>13307</v>
      </c>
      <c r="C358" s="260" t="s">
        <v>13308</v>
      </c>
      <c r="D358" s="219" t="s">
        <v>13309</v>
      </c>
      <c r="E358" s="261">
        <v>6301694039</v>
      </c>
      <c r="F358" s="261">
        <v>9290823145</v>
      </c>
      <c r="G358" s="219"/>
      <c r="H358" s="234" t="s">
        <v>13310</v>
      </c>
      <c r="I358" s="261">
        <v>9290823145</v>
      </c>
      <c r="J358" s="234" t="s">
        <v>2802</v>
      </c>
      <c r="K358" s="219"/>
      <c r="L358" s="219" t="s">
        <v>4479</v>
      </c>
      <c r="M358" s="219" t="s">
        <v>4479</v>
      </c>
      <c r="N358" s="219" t="s">
        <v>4479</v>
      </c>
      <c r="O358" s="219" t="s">
        <v>4479</v>
      </c>
    </row>
    <row r="359" spans="1:15">
      <c r="A359" s="259">
        <v>359</v>
      </c>
      <c r="B359" s="260" t="s">
        <v>13311</v>
      </c>
      <c r="C359" s="260" t="s">
        <v>13312</v>
      </c>
      <c r="D359" s="219" t="s">
        <v>13313</v>
      </c>
      <c r="E359" s="261">
        <v>9121340339</v>
      </c>
      <c r="F359" s="219"/>
      <c r="G359" s="219"/>
      <c r="H359" s="219" t="s">
        <v>13314</v>
      </c>
      <c r="I359" s="261">
        <v>8106321333</v>
      </c>
      <c r="J359" s="219" t="s">
        <v>4044</v>
      </c>
      <c r="K359" s="219" t="s">
        <v>4479</v>
      </c>
      <c r="L359" s="219" t="s">
        <v>4479</v>
      </c>
      <c r="M359" s="219" t="s">
        <v>4479</v>
      </c>
      <c r="N359" s="219" t="s">
        <v>4479</v>
      </c>
      <c r="O359" s="219" t="s">
        <v>4479</v>
      </c>
    </row>
    <row r="360" spans="1:15">
      <c r="A360" s="259">
        <v>360</v>
      </c>
      <c r="B360" s="260" t="s">
        <v>13315</v>
      </c>
      <c r="C360" s="260" t="s">
        <v>13316</v>
      </c>
      <c r="D360" s="219" t="s">
        <v>13317</v>
      </c>
      <c r="E360" s="261">
        <v>8688002470</v>
      </c>
      <c r="F360" s="261">
        <v>8096518025</v>
      </c>
      <c r="G360" s="166"/>
      <c r="H360" s="270" t="s">
        <v>13318</v>
      </c>
      <c r="I360" s="270">
        <v>8096518025</v>
      </c>
      <c r="J360" s="166" t="s">
        <v>2795</v>
      </c>
      <c r="K360" s="226" t="s">
        <v>13306</v>
      </c>
      <c r="L360" s="219" t="s">
        <v>4479</v>
      </c>
      <c r="M360" s="219" t="s">
        <v>4479</v>
      </c>
      <c r="N360" s="219" t="s">
        <v>4479</v>
      </c>
      <c r="O360" s="219" t="s">
        <v>4479</v>
      </c>
    </row>
    <row r="361" spans="1:15">
      <c r="A361" s="259">
        <v>361</v>
      </c>
      <c r="B361" s="260" t="s">
        <v>13319</v>
      </c>
      <c r="C361" s="260" t="s">
        <v>13320</v>
      </c>
      <c r="D361" s="219" t="s">
        <v>13321</v>
      </c>
      <c r="E361" s="261">
        <v>9381642791</v>
      </c>
      <c r="F361" s="261">
        <v>9390267342</v>
      </c>
      <c r="G361" s="215"/>
      <c r="H361" s="248" t="s">
        <v>13322</v>
      </c>
      <c r="I361" s="267">
        <v>9492634849</v>
      </c>
      <c r="J361" s="215" t="s">
        <v>7332</v>
      </c>
      <c r="K361" s="219"/>
      <c r="L361" s="219" t="s">
        <v>4479</v>
      </c>
      <c r="M361" s="219" t="s">
        <v>4479</v>
      </c>
      <c r="N361" s="219" t="s">
        <v>4479</v>
      </c>
      <c r="O361" s="219" t="s">
        <v>4479</v>
      </c>
    </row>
    <row r="362" spans="1:15">
      <c r="A362" s="259">
        <v>362</v>
      </c>
      <c r="B362" s="260" t="s">
        <v>13323</v>
      </c>
      <c r="C362" s="260" t="s">
        <v>13324</v>
      </c>
      <c r="D362" s="219" t="s">
        <v>13325</v>
      </c>
      <c r="E362" s="261">
        <v>9390054075</v>
      </c>
      <c r="F362" s="261">
        <v>8125323529</v>
      </c>
      <c r="G362" s="219"/>
      <c r="H362" s="219" t="s">
        <v>13326</v>
      </c>
      <c r="I362" s="261">
        <v>9177166079</v>
      </c>
      <c r="J362" s="277" t="s">
        <v>11858</v>
      </c>
      <c r="K362" s="278"/>
      <c r="L362" s="219" t="s">
        <v>4479</v>
      </c>
      <c r="M362" s="219" t="s">
        <v>4479</v>
      </c>
      <c r="N362" s="219" t="s">
        <v>4479</v>
      </c>
      <c r="O362" s="219" t="s">
        <v>4479</v>
      </c>
    </row>
    <row r="363" spans="1:15">
      <c r="A363" s="259">
        <v>363</v>
      </c>
      <c r="B363" s="260" t="s">
        <v>13327</v>
      </c>
      <c r="C363" s="260" t="s">
        <v>13328</v>
      </c>
      <c r="D363" s="219" t="s">
        <v>13329</v>
      </c>
      <c r="E363" s="261">
        <v>6281719949</v>
      </c>
      <c r="F363" s="219"/>
      <c r="G363" s="219"/>
      <c r="H363" s="219" t="s">
        <v>13330</v>
      </c>
      <c r="I363" s="261">
        <v>6301711330</v>
      </c>
      <c r="J363" s="219" t="s">
        <v>3958</v>
      </c>
      <c r="K363" s="219" t="s">
        <v>4479</v>
      </c>
      <c r="L363" s="219" t="s">
        <v>4479</v>
      </c>
      <c r="M363" s="219" t="s">
        <v>4479</v>
      </c>
      <c r="N363" s="219" t="s">
        <v>4479</v>
      </c>
      <c r="O363" s="219" t="s">
        <v>4479</v>
      </c>
    </row>
    <row r="364" spans="1:15">
      <c r="A364" s="259">
        <v>364</v>
      </c>
      <c r="B364" s="260" t="s">
        <v>13331</v>
      </c>
      <c r="C364" s="260" t="s">
        <v>13332</v>
      </c>
      <c r="D364" s="219" t="s">
        <v>13333</v>
      </c>
      <c r="E364" s="261">
        <v>8688269974</v>
      </c>
      <c r="F364" s="261">
        <v>9177571439</v>
      </c>
      <c r="G364" s="219"/>
      <c r="H364" s="219" t="s">
        <v>13334</v>
      </c>
      <c r="I364" s="261">
        <v>9849968440</v>
      </c>
      <c r="J364" s="219" t="s">
        <v>5425</v>
      </c>
      <c r="K364" s="219" t="s">
        <v>2803</v>
      </c>
      <c r="L364" s="219"/>
      <c r="M364" s="219"/>
      <c r="N364" s="219"/>
      <c r="O364" s="219"/>
    </row>
    <row r="365" spans="1:15">
      <c r="A365" s="259">
        <v>365</v>
      </c>
      <c r="B365" s="260" t="s">
        <v>13335</v>
      </c>
      <c r="C365" s="260" t="s">
        <v>13336</v>
      </c>
      <c r="D365" s="219" t="s">
        <v>13337</v>
      </c>
      <c r="E365" s="261">
        <v>9347462911</v>
      </c>
      <c r="F365" s="261">
        <v>9705941139</v>
      </c>
      <c r="G365" s="219"/>
      <c r="H365" s="219" t="s">
        <v>13338</v>
      </c>
      <c r="I365" s="261">
        <v>9705428449</v>
      </c>
      <c r="J365" s="219"/>
      <c r="K365" s="219"/>
      <c r="L365" s="219"/>
      <c r="M365" s="219"/>
      <c r="N365" s="219"/>
      <c r="O365" s="219"/>
    </row>
    <row r="366" spans="1:15">
      <c r="A366" s="259">
        <v>366</v>
      </c>
      <c r="B366" s="260" t="s">
        <v>13339</v>
      </c>
      <c r="C366" s="260" t="s">
        <v>13340</v>
      </c>
      <c r="D366" s="219" t="s">
        <v>13341</v>
      </c>
      <c r="E366" s="261">
        <v>9390063992</v>
      </c>
      <c r="F366" s="261">
        <v>14106450214</v>
      </c>
      <c r="G366" s="219"/>
      <c r="H366" s="219" t="s">
        <v>13342</v>
      </c>
      <c r="I366" s="261">
        <v>9440280800</v>
      </c>
      <c r="J366" s="219" t="s">
        <v>7029</v>
      </c>
      <c r="K366" s="219" t="s">
        <v>2803</v>
      </c>
      <c r="L366" s="219"/>
      <c r="M366" s="219" t="s">
        <v>4300</v>
      </c>
      <c r="N366" s="219"/>
      <c r="O366" s="219"/>
    </row>
    <row r="367" spans="1:15">
      <c r="A367" s="259">
        <v>367</v>
      </c>
      <c r="B367" s="260" t="s">
        <v>13343</v>
      </c>
      <c r="C367" s="260" t="s">
        <v>13344</v>
      </c>
      <c r="D367" s="236" t="s">
        <v>13345</v>
      </c>
      <c r="E367" s="264">
        <v>8125527279</v>
      </c>
      <c r="F367" s="219"/>
      <c r="G367" s="219"/>
      <c r="H367" s="219" t="s">
        <v>13346</v>
      </c>
      <c r="I367" s="261">
        <v>9849975828</v>
      </c>
      <c r="J367" s="219"/>
      <c r="K367" s="219"/>
      <c r="L367" s="219"/>
      <c r="M367" s="219"/>
      <c r="N367" s="219"/>
      <c r="O367" s="219"/>
    </row>
    <row r="368" spans="1:15">
      <c r="A368" s="259">
        <v>368</v>
      </c>
      <c r="B368" s="260" t="s">
        <v>13347</v>
      </c>
      <c r="C368" s="260" t="s">
        <v>13348</v>
      </c>
      <c r="D368" s="215" t="s">
        <v>13349</v>
      </c>
      <c r="E368" s="261">
        <v>6300430291</v>
      </c>
      <c r="F368" s="219"/>
      <c r="G368" s="219"/>
      <c r="H368" s="219" t="s">
        <v>13350</v>
      </c>
      <c r="I368" s="261">
        <v>9985467777</v>
      </c>
      <c r="J368" s="219" t="s">
        <v>7029</v>
      </c>
      <c r="K368" s="219"/>
      <c r="L368" s="219" t="s">
        <v>4479</v>
      </c>
      <c r="M368" s="219" t="s">
        <v>4479</v>
      </c>
      <c r="N368" s="219" t="s">
        <v>4479</v>
      </c>
      <c r="O368" s="219" t="s">
        <v>4479</v>
      </c>
    </row>
    <row r="369" spans="1:15">
      <c r="A369" s="259">
        <v>369</v>
      </c>
      <c r="B369" s="260" t="s">
        <v>13351</v>
      </c>
      <c r="C369" s="260" t="s">
        <v>13352</v>
      </c>
      <c r="D369" s="219" t="s">
        <v>13353</v>
      </c>
      <c r="E369" s="261">
        <v>7732065232</v>
      </c>
      <c r="F369" s="261">
        <v>9705609932</v>
      </c>
      <c r="G369" s="219"/>
      <c r="H369" s="219" t="s">
        <v>13354</v>
      </c>
      <c r="I369" s="261">
        <v>9705609932</v>
      </c>
      <c r="J369" s="219" t="s">
        <v>13355</v>
      </c>
      <c r="K369" s="219" t="s">
        <v>4479</v>
      </c>
      <c r="L369" s="219"/>
      <c r="M369" s="219"/>
      <c r="N369" s="219"/>
      <c r="O369" s="219"/>
    </row>
    <row r="370" spans="1:15">
      <c r="A370" s="259">
        <v>370</v>
      </c>
      <c r="B370" s="260" t="s">
        <v>13356</v>
      </c>
      <c r="C370" s="260" t="s">
        <v>13357</v>
      </c>
      <c r="D370" s="219" t="s">
        <v>13358</v>
      </c>
      <c r="E370" s="261">
        <v>7981575149</v>
      </c>
      <c r="F370" s="261">
        <v>6305797464</v>
      </c>
      <c r="G370" s="219"/>
      <c r="H370" s="219" t="s">
        <v>13359</v>
      </c>
      <c r="I370" s="261">
        <v>9989753068</v>
      </c>
      <c r="J370" s="219" t="s">
        <v>7029</v>
      </c>
      <c r="K370" s="219"/>
      <c r="L370" s="219" t="s">
        <v>4479</v>
      </c>
      <c r="M370" s="219" t="s">
        <v>4479</v>
      </c>
      <c r="N370" s="219" t="s">
        <v>4479</v>
      </c>
      <c r="O370" s="219" t="s">
        <v>4479</v>
      </c>
    </row>
    <row r="371" spans="1:15">
      <c r="A371" s="259">
        <v>371</v>
      </c>
      <c r="B371" s="260" t="s">
        <v>13360</v>
      </c>
      <c r="C371" s="260" t="s">
        <v>13361</v>
      </c>
      <c r="D371" s="219" t="s">
        <v>13362</v>
      </c>
      <c r="E371" s="261">
        <v>9652501191</v>
      </c>
      <c r="F371" s="219"/>
      <c r="G371" s="219"/>
      <c r="H371" s="219" t="s">
        <v>13363</v>
      </c>
      <c r="I371" s="261">
        <v>9860369558</v>
      </c>
      <c r="J371" s="219" t="s">
        <v>13364</v>
      </c>
      <c r="K371" s="219" t="s">
        <v>13365</v>
      </c>
      <c r="L371" s="219" t="s">
        <v>4479</v>
      </c>
      <c r="M371" s="219" t="s">
        <v>4479</v>
      </c>
      <c r="N371" s="219" t="s">
        <v>4479</v>
      </c>
      <c r="O371" s="219" t="s">
        <v>4479</v>
      </c>
    </row>
    <row r="372" spans="1:15">
      <c r="A372" s="259">
        <v>372</v>
      </c>
      <c r="B372" s="260" t="s">
        <v>13366</v>
      </c>
      <c r="C372" s="260" t="s">
        <v>13367</v>
      </c>
      <c r="D372" s="219" t="s">
        <v>13368</v>
      </c>
      <c r="E372" s="261">
        <v>7337597880</v>
      </c>
      <c r="F372" s="219"/>
      <c r="G372" s="219"/>
      <c r="H372" s="219" t="s">
        <v>13369</v>
      </c>
      <c r="I372" s="261">
        <v>9908325402</v>
      </c>
      <c r="J372" s="219" t="s">
        <v>13370</v>
      </c>
      <c r="K372" s="219" t="s">
        <v>13365</v>
      </c>
      <c r="L372" s="219" t="s">
        <v>4479</v>
      </c>
      <c r="M372" s="219" t="s">
        <v>4479</v>
      </c>
      <c r="N372" s="219"/>
      <c r="O372" s="219" t="s">
        <v>4479</v>
      </c>
    </row>
    <row r="373" spans="1:15">
      <c r="A373" s="259">
        <v>373</v>
      </c>
      <c r="B373" s="260" t="s">
        <v>13371</v>
      </c>
      <c r="C373" s="260" t="s">
        <v>13372</v>
      </c>
      <c r="D373" s="219" t="s">
        <v>13373</v>
      </c>
      <c r="E373" s="261">
        <v>8374592535</v>
      </c>
      <c r="F373" s="261">
        <v>8142200258</v>
      </c>
      <c r="G373" s="219"/>
      <c r="H373" s="219" t="s">
        <v>13374</v>
      </c>
      <c r="I373" s="261">
        <v>9912075658</v>
      </c>
      <c r="J373" s="219" t="s">
        <v>4479</v>
      </c>
      <c r="K373" s="219" t="s">
        <v>4479</v>
      </c>
      <c r="L373" s="219"/>
      <c r="M373" s="219" t="s">
        <v>4300</v>
      </c>
      <c r="N373" s="219"/>
      <c r="O373" s="219" t="s">
        <v>4479</v>
      </c>
    </row>
    <row r="374" spans="1:15">
      <c r="A374" s="259">
        <v>374</v>
      </c>
      <c r="B374" s="260" t="s">
        <v>13375</v>
      </c>
      <c r="C374" s="260" t="s">
        <v>13376</v>
      </c>
      <c r="D374" s="219" t="s">
        <v>13377</v>
      </c>
      <c r="E374" s="261">
        <v>9963773647</v>
      </c>
      <c r="F374" s="219"/>
      <c r="G374" s="219"/>
      <c r="H374" s="219" t="s">
        <v>13378</v>
      </c>
      <c r="I374" s="261">
        <v>9908778861</v>
      </c>
      <c r="J374" s="219" t="s">
        <v>2802</v>
      </c>
      <c r="K374" s="219"/>
      <c r="L374" s="219"/>
      <c r="M374" s="219"/>
      <c r="N374" s="219"/>
      <c r="O374" s="219"/>
    </row>
    <row r="375" spans="1:15">
      <c r="A375" s="259">
        <v>375</v>
      </c>
      <c r="B375" s="260" t="s">
        <v>13379</v>
      </c>
      <c r="C375" s="260" t="s">
        <v>13380</v>
      </c>
      <c r="D375" s="219" t="s">
        <v>13381</v>
      </c>
      <c r="E375" s="261">
        <v>9398475588</v>
      </c>
      <c r="F375" s="219"/>
      <c r="G375" s="219"/>
      <c r="H375" s="219" t="s">
        <v>13382</v>
      </c>
      <c r="I375" s="261">
        <v>9398713726</v>
      </c>
      <c r="J375" s="219" t="s">
        <v>13383</v>
      </c>
      <c r="K375" s="219"/>
      <c r="L375" s="219"/>
      <c r="M375" s="219"/>
      <c r="N375" s="219"/>
      <c r="O375" s="219"/>
    </row>
    <row r="376" spans="1:15">
      <c r="A376" s="259">
        <v>376</v>
      </c>
      <c r="B376" s="260" t="s">
        <v>13384</v>
      </c>
      <c r="C376" s="260" t="s">
        <v>13385</v>
      </c>
      <c r="D376" s="219" t="s">
        <v>13386</v>
      </c>
      <c r="E376" s="261">
        <v>6302163941</v>
      </c>
      <c r="F376" s="219"/>
      <c r="G376" s="219"/>
      <c r="H376" s="219" t="s">
        <v>13387</v>
      </c>
      <c r="I376" s="261">
        <v>9949525248</v>
      </c>
      <c r="J376" s="219" t="s">
        <v>8974</v>
      </c>
      <c r="K376" s="219" t="s">
        <v>4479</v>
      </c>
      <c r="L376" s="219" t="s">
        <v>4479</v>
      </c>
      <c r="M376" s="219" t="s">
        <v>4479</v>
      </c>
      <c r="N376" s="219" t="s">
        <v>4479</v>
      </c>
      <c r="O376" s="219" t="s">
        <v>4479</v>
      </c>
    </row>
    <row r="377" spans="1:15">
      <c r="A377" s="259">
        <v>377</v>
      </c>
      <c r="B377" s="260" t="s">
        <v>13388</v>
      </c>
      <c r="C377" s="260" t="s">
        <v>13389</v>
      </c>
      <c r="D377" s="219" t="s">
        <v>13390</v>
      </c>
      <c r="E377" s="261">
        <v>9492839471</v>
      </c>
      <c r="F377" s="219"/>
      <c r="G377" s="219"/>
      <c r="H377" s="219" t="s">
        <v>13391</v>
      </c>
      <c r="I377" s="261">
        <v>9491850471</v>
      </c>
      <c r="J377" s="219" t="s">
        <v>2802</v>
      </c>
      <c r="K377" s="219" t="s">
        <v>2803</v>
      </c>
      <c r="L377" s="219" t="s">
        <v>4479</v>
      </c>
      <c r="M377" s="219" t="s">
        <v>4479</v>
      </c>
      <c r="N377" s="219" t="s">
        <v>4479</v>
      </c>
      <c r="O377" s="219" t="s">
        <v>4479</v>
      </c>
    </row>
    <row r="378" spans="1:15">
      <c r="A378" s="259">
        <v>378</v>
      </c>
      <c r="B378" s="260" t="s">
        <v>13392</v>
      </c>
      <c r="C378" s="260" t="s">
        <v>13393</v>
      </c>
      <c r="D378" s="219" t="s">
        <v>13394</v>
      </c>
      <c r="E378" s="261">
        <v>9390035118</v>
      </c>
      <c r="F378" s="261">
        <v>7799117577</v>
      </c>
      <c r="G378" s="219"/>
      <c r="H378" s="219" t="s">
        <v>13395</v>
      </c>
      <c r="I378" s="261">
        <v>9440016081</v>
      </c>
      <c r="J378" s="219" t="s">
        <v>13396</v>
      </c>
      <c r="K378" s="219"/>
      <c r="L378" s="219"/>
      <c r="M378" s="219"/>
      <c r="N378" s="219"/>
      <c r="O378" s="219"/>
    </row>
    <row r="379" spans="1:15">
      <c r="A379" s="259">
        <v>379</v>
      </c>
      <c r="B379" s="260" t="s">
        <v>13397</v>
      </c>
      <c r="C379" s="260" t="s">
        <v>13398</v>
      </c>
      <c r="D379" s="219" t="s">
        <v>13399</v>
      </c>
      <c r="E379" s="261">
        <v>9491419830</v>
      </c>
      <c r="F379" s="219"/>
      <c r="G379" s="219"/>
      <c r="H379" s="219" t="s">
        <v>13400</v>
      </c>
      <c r="I379" s="261">
        <v>9849552679</v>
      </c>
      <c r="J379" s="219" t="s">
        <v>13401</v>
      </c>
      <c r="K379" s="219"/>
      <c r="L379" s="219" t="s">
        <v>4479</v>
      </c>
      <c r="M379" s="219" t="s">
        <v>4479</v>
      </c>
      <c r="N379" s="219" t="s">
        <v>4479</v>
      </c>
      <c r="O379" s="219" t="s">
        <v>4479</v>
      </c>
    </row>
    <row r="380" spans="1:15">
      <c r="A380" s="259">
        <v>380</v>
      </c>
      <c r="B380" s="260" t="s">
        <v>13402</v>
      </c>
      <c r="C380" s="260" t="s">
        <v>13403</v>
      </c>
      <c r="D380" s="219" t="s">
        <v>13404</v>
      </c>
      <c r="E380" s="261">
        <v>9390072229</v>
      </c>
      <c r="F380" s="261">
        <v>9676683625</v>
      </c>
      <c r="G380" s="219"/>
      <c r="H380" s="219" t="s">
        <v>13405</v>
      </c>
      <c r="I380" s="261">
        <v>9676683625</v>
      </c>
      <c r="J380" s="219" t="s">
        <v>4479</v>
      </c>
      <c r="K380" s="219" t="s">
        <v>4479</v>
      </c>
      <c r="L380" s="219" t="s">
        <v>4479</v>
      </c>
      <c r="M380" s="219" t="s">
        <v>4479</v>
      </c>
      <c r="N380" s="219" t="s">
        <v>11992</v>
      </c>
      <c r="O380" s="219" t="s">
        <v>4479</v>
      </c>
    </row>
    <row r="381" spans="1:15">
      <c r="A381" s="259">
        <v>381</v>
      </c>
      <c r="B381" s="260" t="s">
        <v>13406</v>
      </c>
      <c r="C381" s="260" t="s">
        <v>13407</v>
      </c>
      <c r="D381" s="219" t="s">
        <v>13408</v>
      </c>
      <c r="E381" s="261">
        <v>7396781665</v>
      </c>
      <c r="F381" s="261">
        <v>9391718120</v>
      </c>
      <c r="G381" s="219"/>
      <c r="H381" s="219" t="s">
        <v>13409</v>
      </c>
      <c r="I381" s="261">
        <v>9959166580</v>
      </c>
      <c r="J381" s="219" t="s">
        <v>13410</v>
      </c>
      <c r="K381" s="219"/>
      <c r="L381" s="219" t="s">
        <v>4479</v>
      </c>
      <c r="M381" s="219" t="s">
        <v>4479</v>
      </c>
      <c r="N381" s="219" t="s">
        <v>4479</v>
      </c>
      <c r="O381" s="219" t="s">
        <v>4479</v>
      </c>
    </row>
    <row r="382" spans="1:15">
      <c r="A382" s="259">
        <v>382</v>
      </c>
      <c r="B382" s="260" t="s">
        <v>13411</v>
      </c>
      <c r="C382" s="260" t="s">
        <v>13412</v>
      </c>
      <c r="D382" s="219" t="s">
        <v>13413</v>
      </c>
      <c r="E382" s="261">
        <v>7993928354</v>
      </c>
      <c r="F382" s="261">
        <v>9652823558</v>
      </c>
      <c r="G382" s="219"/>
      <c r="H382" s="219" t="s">
        <v>13414</v>
      </c>
      <c r="I382" s="261">
        <v>9949073616</v>
      </c>
      <c r="J382" s="279" t="s">
        <v>4658</v>
      </c>
      <c r="K382" s="219" t="s">
        <v>4479</v>
      </c>
      <c r="L382" s="219"/>
      <c r="M382" s="219"/>
      <c r="N382" s="219"/>
      <c r="O382" s="219"/>
    </row>
    <row r="383" spans="1:15">
      <c r="A383" s="259">
        <v>383</v>
      </c>
      <c r="B383" s="260" t="s">
        <v>13415</v>
      </c>
      <c r="C383" s="260" t="s">
        <v>13416</v>
      </c>
      <c r="D383" s="219" t="s">
        <v>13417</v>
      </c>
      <c r="E383" s="261">
        <v>9848147912</v>
      </c>
      <c r="F383" s="261">
        <v>9985520091</v>
      </c>
      <c r="G383" s="219"/>
      <c r="H383" s="219" t="s">
        <v>13418</v>
      </c>
      <c r="I383" s="219"/>
      <c r="J383" s="219"/>
      <c r="K383" s="219"/>
      <c r="L383" s="219"/>
      <c r="M383" s="219"/>
      <c r="N383" s="219"/>
      <c r="O383" s="219"/>
    </row>
    <row r="384" spans="1:15">
      <c r="A384" s="259">
        <v>384</v>
      </c>
      <c r="B384" s="260" t="s">
        <v>13419</v>
      </c>
      <c r="C384" s="260" t="s">
        <v>13420</v>
      </c>
      <c r="D384" s="219" t="s">
        <v>13421</v>
      </c>
      <c r="E384" s="261">
        <v>8247874536</v>
      </c>
      <c r="F384" s="261">
        <v>9989294152</v>
      </c>
      <c r="G384" s="219"/>
      <c r="H384" s="219" t="s">
        <v>13422</v>
      </c>
      <c r="I384" s="261">
        <v>8618465787</v>
      </c>
      <c r="J384" s="219" t="s">
        <v>13423</v>
      </c>
      <c r="K384" s="219" t="s">
        <v>13295</v>
      </c>
      <c r="L384" s="219" t="s">
        <v>4479</v>
      </c>
      <c r="M384" s="219" t="s">
        <v>4479</v>
      </c>
      <c r="N384" s="219" t="s">
        <v>4479</v>
      </c>
      <c r="O384" s="219" t="s">
        <v>4479</v>
      </c>
    </row>
    <row r="385" spans="1:15">
      <c r="A385" s="259">
        <v>385</v>
      </c>
      <c r="B385" s="260" t="s">
        <v>13424</v>
      </c>
      <c r="C385" s="260" t="s">
        <v>13425</v>
      </c>
      <c r="D385" s="219" t="s">
        <v>13426</v>
      </c>
      <c r="E385" s="261">
        <v>9494028715</v>
      </c>
      <c r="F385" s="219"/>
      <c r="G385" s="219"/>
      <c r="H385" s="219" t="s">
        <v>13427</v>
      </c>
      <c r="I385" s="261">
        <v>9390908301</v>
      </c>
      <c r="J385" s="219" t="s">
        <v>5425</v>
      </c>
      <c r="K385" s="219" t="s">
        <v>4479</v>
      </c>
      <c r="L385" s="219" t="s">
        <v>4479</v>
      </c>
      <c r="M385" s="219" t="s">
        <v>4479</v>
      </c>
      <c r="N385" s="219" t="s">
        <v>4479</v>
      </c>
      <c r="O385" s="219" t="s">
        <v>4479</v>
      </c>
    </row>
    <row r="386" spans="1:15">
      <c r="A386" s="259">
        <v>386</v>
      </c>
      <c r="B386" s="260" t="s">
        <v>13428</v>
      </c>
      <c r="C386" s="260" t="s">
        <v>13429</v>
      </c>
      <c r="D386" s="219" t="s">
        <v>13430</v>
      </c>
      <c r="E386" s="261">
        <v>8688066410</v>
      </c>
      <c r="F386" s="219"/>
      <c r="G386" s="219"/>
      <c r="H386" s="219" t="s">
        <v>13431</v>
      </c>
      <c r="I386" s="261">
        <v>9502785383</v>
      </c>
      <c r="J386" s="219" t="s">
        <v>13432</v>
      </c>
      <c r="K386" s="219"/>
      <c r="L386" s="236" t="s">
        <v>4479</v>
      </c>
      <c r="M386" s="166" t="s">
        <v>4479</v>
      </c>
      <c r="N386" s="226" t="s">
        <v>4479</v>
      </c>
      <c r="O386" s="219" t="s">
        <v>4479</v>
      </c>
    </row>
    <row r="387" spans="1:15">
      <c r="A387" s="259">
        <v>387</v>
      </c>
      <c r="B387" s="260" t="s">
        <v>13433</v>
      </c>
      <c r="C387" s="260" t="s">
        <v>13434</v>
      </c>
      <c r="D387" s="219" t="s">
        <v>13435</v>
      </c>
      <c r="E387" s="261">
        <v>8639029106</v>
      </c>
      <c r="F387" s="261">
        <v>8790025826</v>
      </c>
      <c r="G387" s="219"/>
      <c r="H387" s="219" t="s">
        <v>13436</v>
      </c>
      <c r="I387" s="261">
        <v>8790025826</v>
      </c>
      <c r="J387" s="219" t="s">
        <v>8176</v>
      </c>
      <c r="K387" s="219" t="s">
        <v>4479</v>
      </c>
      <c r="L387" s="215" t="s">
        <v>4479</v>
      </c>
      <c r="M387" s="215" t="s">
        <v>4479</v>
      </c>
      <c r="N387" s="219" t="s">
        <v>4479</v>
      </c>
      <c r="O387" s="219" t="s">
        <v>4479</v>
      </c>
    </row>
    <row r="388" spans="1:15">
      <c r="A388" s="259">
        <v>388</v>
      </c>
      <c r="B388" s="260" t="s">
        <v>13437</v>
      </c>
      <c r="C388" s="260" t="s">
        <v>13438</v>
      </c>
      <c r="D388" s="219" t="s">
        <v>13439</v>
      </c>
      <c r="E388" s="261">
        <v>7981014456</v>
      </c>
      <c r="F388" s="261">
        <v>7013817818</v>
      </c>
      <c r="G388" s="219"/>
      <c r="H388" s="219" t="s">
        <v>13440</v>
      </c>
      <c r="I388" s="261">
        <v>9866339918</v>
      </c>
      <c r="J388" s="219" t="s">
        <v>4044</v>
      </c>
      <c r="K388" s="219" t="s">
        <v>3068</v>
      </c>
      <c r="L388" s="219" t="s">
        <v>4479</v>
      </c>
      <c r="M388" s="219" t="s">
        <v>4479</v>
      </c>
      <c r="N388" s="219" t="s">
        <v>4479</v>
      </c>
      <c r="O388" s="219" t="s">
        <v>4479</v>
      </c>
    </row>
    <row r="389" spans="1:15">
      <c r="A389" s="259">
        <v>389</v>
      </c>
      <c r="B389" s="260" t="s">
        <v>13441</v>
      </c>
      <c r="C389" s="260" t="s">
        <v>13442</v>
      </c>
      <c r="D389" s="219" t="s">
        <v>13443</v>
      </c>
      <c r="E389" s="261">
        <v>9347786211</v>
      </c>
      <c r="F389" s="261">
        <v>9346781019</v>
      </c>
      <c r="G389" s="219"/>
      <c r="H389" s="219" t="s">
        <v>13444</v>
      </c>
      <c r="I389" s="261">
        <v>9704038759</v>
      </c>
      <c r="J389" s="219" t="s">
        <v>6107</v>
      </c>
      <c r="K389" s="219" t="s">
        <v>13295</v>
      </c>
      <c r="L389" s="219" t="s">
        <v>4479</v>
      </c>
      <c r="M389" s="219" t="s">
        <v>4479</v>
      </c>
      <c r="N389" s="219" t="s">
        <v>4479</v>
      </c>
      <c r="O389" s="219" t="s">
        <v>4479</v>
      </c>
    </row>
    <row r="390" spans="1:15">
      <c r="A390" s="259">
        <v>390</v>
      </c>
      <c r="B390" s="260" t="s">
        <v>13445</v>
      </c>
      <c r="C390" s="260" t="s">
        <v>13446</v>
      </c>
      <c r="D390" s="219" t="s">
        <v>13447</v>
      </c>
      <c r="E390" s="261">
        <v>7702815489</v>
      </c>
      <c r="F390" s="261">
        <v>6303785489</v>
      </c>
      <c r="G390" s="219"/>
      <c r="H390" s="219" t="s">
        <v>13448</v>
      </c>
      <c r="I390" s="261">
        <v>9963828001</v>
      </c>
      <c r="J390" s="219" t="s">
        <v>7587</v>
      </c>
      <c r="K390" s="219"/>
      <c r="L390" s="219" t="s">
        <v>4479</v>
      </c>
      <c r="M390" s="219" t="s">
        <v>4479</v>
      </c>
      <c r="N390" s="219"/>
      <c r="O390" s="219"/>
    </row>
    <row r="391" spans="1:15">
      <c r="A391" s="259">
        <v>391</v>
      </c>
      <c r="B391" s="260" t="s">
        <v>13449</v>
      </c>
      <c r="C391" s="260" t="s">
        <v>13450</v>
      </c>
      <c r="D391" s="219" t="s">
        <v>13451</v>
      </c>
      <c r="E391" s="261">
        <v>9390407254</v>
      </c>
      <c r="F391" s="261">
        <v>7989124339</v>
      </c>
      <c r="G391" s="219"/>
      <c r="H391" s="219" t="s">
        <v>13452</v>
      </c>
      <c r="I391" s="261">
        <v>9985342271</v>
      </c>
      <c r="J391" s="219" t="s">
        <v>4658</v>
      </c>
      <c r="K391" s="219" t="s">
        <v>4479</v>
      </c>
      <c r="L391" s="219"/>
      <c r="M391" s="219"/>
      <c r="N391" s="219"/>
      <c r="O391" s="219"/>
    </row>
    <row r="392" spans="1:15">
      <c r="A392" s="259">
        <v>392</v>
      </c>
      <c r="B392" s="260" t="s">
        <v>13453</v>
      </c>
      <c r="C392" s="260" t="s">
        <v>13454</v>
      </c>
      <c r="D392" s="219" t="s">
        <v>13455</v>
      </c>
      <c r="E392" s="261">
        <v>7396385365</v>
      </c>
      <c r="F392" s="219"/>
      <c r="G392" s="219"/>
      <c r="H392" s="219" t="s">
        <v>13456</v>
      </c>
      <c r="I392" s="261">
        <v>8096521924</v>
      </c>
      <c r="J392" s="219"/>
      <c r="K392" s="219"/>
      <c r="L392" s="219"/>
      <c r="M392" s="219"/>
      <c r="N392" s="219" t="s">
        <v>11992</v>
      </c>
      <c r="O392" s="219"/>
    </row>
    <row r="393" spans="1:15">
      <c r="A393" s="259">
        <v>393</v>
      </c>
      <c r="B393" s="260" t="s">
        <v>13457</v>
      </c>
      <c r="C393" s="260" t="s">
        <v>13458</v>
      </c>
      <c r="D393" s="219" t="s">
        <v>13459</v>
      </c>
      <c r="E393" s="261">
        <v>9493923281</v>
      </c>
      <c r="F393" s="219"/>
      <c r="G393" s="219"/>
      <c r="H393" s="219" t="s">
        <v>13460</v>
      </c>
      <c r="I393" s="261">
        <v>9490114458</v>
      </c>
      <c r="J393" s="219" t="s">
        <v>2802</v>
      </c>
      <c r="K393" s="219"/>
      <c r="L393" s="219"/>
      <c r="M393" s="219"/>
      <c r="N393" s="219"/>
      <c r="O393" s="219"/>
    </row>
    <row r="394" spans="1:15">
      <c r="A394" s="259">
        <v>394</v>
      </c>
      <c r="B394" s="260" t="s">
        <v>13461</v>
      </c>
      <c r="C394" s="260" t="s">
        <v>13462</v>
      </c>
      <c r="D394" s="219" t="s">
        <v>13463</v>
      </c>
      <c r="E394" s="261">
        <v>9989786253</v>
      </c>
      <c r="F394" s="219"/>
      <c r="G394" s="219"/>
      <c r="H394" s="219" t="s">
        <v>13464</v>
      </c>
      <c r="I394" s="261">
        <v>9348434304</v>
      </c>
      <c r="J394" s="219" t="s">
        <v>2802</v>
      </c>
      <c r="K394" s="219" t="s">
        <v>2803</v>
      </c>
      <c r="L394" s="219" t="s">
        <v>4479</v>
      </c>
      <c r="M394" s="219" t="s">
        <v>4479</v>
      </c>
      <c r="N394" s="219" t="s">
        <v>4479</v>
      </c>
      <c r="O394" s="219" t="s">
        <v>4479</v>
      </c>
    </row>
    <row r="395" spans="1:15">
      <c r="A395" s="259">
        <v>395</v>
      </c>
      <c r="B395" s="260" t="s">
        <v>13465</v>
      </c>
      <c r="C395" s="260" t="s">
        <v>13466</v>
      </c>
      <c r="D395" s="219" t="s">
        <v>13467</v>
      </c>
      <c r="E395" s="261">
        <v>6301746438</v>
      </c>
      <c r="F395" s="261">
        <v>9493451097</v>
      </c>
      <c r="G395" s="219"/>
      <c r="H395" s="219" t="s">
        <v>13468</v>
      </c>
      <c r="I395" s="261">
        <v>9493451097</v>
      </c>
      <c r="J395" s="219" t="s">
        <v>2802</v>
      </c>
      <c r="K395" s="219" t="s">
        <v>2803</v>
      </c>
      <c r="L395" s="219"/>
      <c r="M395" s="219"/>
      <c r="N395" s="219"/>
      <c r="O395" s="219"/>
    </row>
    <row r="396" spans="1:15">
      <c r="A396" s="259">
        <v>396</v>
      </c>
      <c r="B396" s="260" t="s">
        <v>13469</v>
      </c>
      <c r="C396" s="260" t="s">
        <v>13470</v>
      </c>
      <c r="D396" s="219" t="s">
        <v>13471</v>
      </c>
      <c r="E396" s="261">
        <v>7093510368</v>
      </c>
      <c r="F396" s="261">
        <v>9866285385</v>
      </c>
      <c r="G396" s="219"/>
      <c r="H396" s="219" t="s">
        <v>13472</v>
      </c>
      <c r="I396" s="261">
        <v>9866285385</v>
      </c>
      <c r="J396" s="219" t="s">
        <v>13473</v>
      </c>
      <c r="K396" s="219" t="s">
        <v>13474</v>
      </c>
      <c r="L396" s="219"/>
      <c r="M396" s="219"/>
      <c r="N396" s="219"/>
      <c r="O396" s="219"/>
    </row>
    <row r="397" spans="1:15">
      <c r="A397" s="259">
        <v>397</v>
      </c>
      <c r="B397" s="260" t="s">
        <v>13475</v>
      </c>
      <c r="C397" s="260" t="s">
        <v>13476</v>
      </c>
      <c r="D397" s="219" t="s">
        <v>13477</v>
      </c>
      <c r="E397" s="261">
        <v>7013602044</v>
      </c>
      <c r="F397" s="261">
        <v>9989786253</v>
      </c>
      <c r="G397" s="219"/>
      <c r="H397" s="219" t="s">
        <v>13478</v>
      </c>
      <c r="I397" s="261">
        <v>9182361810</v>
      </c>
      <c r="J397" s="219" t="s">
        <v>4479</v>
      </c>
      <c r="K397" s="219" t="s">
        <v>4479</v>
      </c>
      <c r="L397" s="219" t="s">
        <v>4479</v>
      </c>
      <c r="M397" s="219" t="s">
        <v>4479</v>
      </c>
      <c r="N397" s="219" t="s">
        <v>13479</v>
      </c>
      <c r="O397" s="219" t="s">
        <v>4479</v>
      </c>
    </row>
    <row r="398" spans="1:15">
      <c r="A398" s="259">
        <v>398</v>
      </c>
      <c r="B398" s="260" t="s">
        <v>13480</v>
      </c>
      <c r="C398" s="260" t="s">
        <v>13481</v>
      </c>
      <c r="D398" s="219" t="s">
        <v>13482</v>
      </c>
      <c r="E398" s="261">
        <v>7416151341</v>
      </c>
      <c r="F398" s="219"/>
      <c r="G398" s="219"/>
      <c r="H398" s="219" t="s">
        <v>13483</v>
      </c>
      <c r="I398" s="261">
        <v>9248603566</v>
      </c>
      <c r="J398" s="219" t="s">
        <v>4479</v>
      </c>
      <c r="K398" s="219" t="s">
        <v>4479</v>
      </c>
      <c r="L398" s="219" t="s">
        <v>4479</v>
      </c>
      <c r="M398" s="219" t="s">
        <v>4479</v>
      </c>
      <c r="N398" s="219" t="s">
        <v>13484</v>
      </c>
      <c r="O398" s="219" t="s">
        <v>12670</v>
      </c>
    </row>
    <row r="399" spans="1:15">
      <c r="A399" s="259">
        <v>399</v>
      </c>
      <c r="B399" s="260" t="s">
        <v>13485</v>
      </c>
      <c r="C399" s="260" t="s">
        <v>13486</v>
      </c>
      <c r="D399" s="219" t="s">
        <v>13487</v>
      </c>
      <c r="E399" s="261">
        <v>6302020491</v>
      </c>
      <c r="F399" s="261">
        <v>6300322684</v>
      </c>
      <c r="G399" s="219"/>
      <c r="H399" s="219" t="s">
        <v>13488</v>
      </c>
      <c r="I399" s="261">
        <v>9441775138</v>
      </c>
      <c r="J399" s="219" t="s">
        <v>8176</v>
      </c>
      <c r="K399" s="219" t="s">
        <v>2803</v>
      </c>
      <c r="L399" s="219" t="s">
        <v>4479</v>
      </c>
      <c r="M399" s="219" t="s">
        <v>4479</v>
      </c>
      <c r="N399" s="219" t="s">
        <v>4479</v>
      </c>
      <c r="O399" s="219" t="s">
        <v>4479</v>
      </c>
    </row>
    <row r="400" spans="1:15">
      <c r="A400" s="259">
        <v>400</v>
      </c>
      <c r="B400" s="260" t="s">
        <v>13489</v>
      </c>
      <c r="C400" s="260" t="s">
        <v>13490</v>
      </c>
      <c r="D400" s="219" t="s">
        <v>13491</v>
      </c>
      <c r="E400" s="261">
        <v>9652809771</v>
      </c>
      <c r="F400" s="219"/>
      <c r="G400" s="219"/>
      <c r="H400" s="219" t="s">
        <v>13492</v>
      </c>
      <c r="I400" s="261">
        <v>9494024480</v>
      </c>
      <c r="J400" s="219" t="s">
        <v>4217</v>
      </c>
      <c r="K400" s="219" t="s">
        <v>3068</v>
      </c>
      <c r="L400" s="219" t="s">
        <v>4479</v>
      </c>
      <c r="M400" s="219" t="s">
        <v>4479</v>
      </c>
      <c r="N400" s="219" t="s">
        <v>4479</v>
      </c>
      <c r="O400" s="219" t="s">
        <v>12670</v>
      </c>
    </row>
    <row r="401" spans="1:15">
      <c r="A401" s="259">
        <v>401</v>
      </c>
      <c r="B401" s="260" t="s">
        <v>13493</v>
      </c>
      <c r="C401" s="260" t="s">
        <v>13494</v>
      </c>
      <c r="D401" s="219" t="s">
        <v>13495</v>
      </c>
      <c r="E401" s="261">
        <v>9121602089</v>
      </c>
      <c r="F401" s="261">
        <v>9177206313</v>
      </c>
      <c r="G401" s="219"/>
      <c r="H401" s="219" t="s">
        <v>13496</v>
      </c>
      <c r="I401" s="261">
        <v>9177206313</v>
      </c>
      <c r="J401" s="219" t="s">
        <v>2802</v>
      </c>
      <c r="K401" s="219" t="s">
        <v>2803</v>
      </c>
      <c r="L401" s="219"/>
      <c r="M401" s="219"/>
      <c r="N401" s="219"/>
      <c r="O401" s="219" t="s">
        <v>12670</v>
      </c>
    </row>
    <row r="402" spans="1:15">
      <c r="A402" s="259">
        <v>402</v>
      </c>
      <c r="B402" s="260" t="s">
        <v>13497</v>
      </c>
      <c r="C402" s="260" t="s">
        <v>13498</v>
      </c>
      <c r="D402" s="219" t="s">
        <v>13499</v>
      </c>
      <c r="E402" s="261">
        <v>9390221315</v>
      </c>
      <c r="F402" s="261">
        <v>7095740839</v>
      </c>
      <c r="G402" s="219"/>
      <c r="H402" s="219" t="s">
        <v>13500</v>
      </c>
      <c r="I402" s="261">
        <v>9866331590</v>
      </c>
      <c r="J402" s="219"/>
      <c r="K402" s="219"/>
      <c r="L402" s="219"/>
      <c r="M402" s="219"/>
      <c r="N402" s="219"/>
      <c r="O402" s="219"/>
    </row>
    <row r="403" spans="1:15">
      <c r="A403" s="259">
        <v>403</v>
      </c>
      <c r="B403" s="260" t="s">
        <v>13501</v>
      </c>
      <c r="C403" s="260" t="s">
        <v>13502</v>
      </c>
      <c r="D403" s="219" t="s">
        <v>13503</v>
      </c>
      <c r="E403" s="261">
        <v>7780565965</v>
      </c>
      <c r="F403" s="261">
        <v>9347980319</v>
      </c>
      <c r="G403" s="219"/>
      <c r="H403" s="219" t="s">
        <v>13504</v>
      </c>
      <c r="I403" s="261">
        <v>9347980319</v>
      </c>
      <c r="J403" s="219" t="s">
        <v>2795</v>
      </c>
      <c r="K403" s="219"/>
      <c r="L403" s="219"/>
      <c r="M403" s="219"/>
      <c r="N403" s="219"/>
      <c r="O403" s="219"/>
    </row>
    <row r="404" spans="1:15">
      <c r="A404" s="259">
        <v>404</v>
      </c>
      <c r="B404" s="260" t="s">
        <v>13505</v>
      </c>
      <c r="C404" s="260" t="s">
        <v>13506</v>
      </c>
      <c r="D404" s="219" t="s">
        <v>13507</v>
      </c>
      <c r="E404" s="261">
        <v>9676160699</v>
      </c>
      <c r="F404" s="261">
        <v>9441957225</v>
      </c>
      <c r="G404" s="219"/>
      <c r="H404" s="219" t="s">
        <v>13508</v>
      </c>
      <c r="I404" s="261">
        <v>9492607846</v>
      </c>
      <c r="J404" s="219" t="s">
        <v>4479</v>
      </c>
      <c r="K404" s="219" t="s">
        <v>4479</v>
      </c>
      <c r="L404" s="219" t="s">
        <v>4479</v>
      </c>
      <c r="M404" s="219" t="s">
        <v>4479</v>
      </c>
      <c r="N404" s="219" t="s">
        <v>4479</v>
      </c>
      <c r="O404" s="219" t="s">
        <v>12670</v>
      </c>
    </row>
    <row r="405" spans="1:15">
      <c r="A405" s="259">
        <v>405</v>
      </c>
      <c r="B405" s="260" t="s">
        <v>13509</v>
      </c>
      <c r="C405" s="260" t="s">
        <v>13510</v>
      </c>
      <c r="D405" s="219" t="s">
        <v>13511</v>
      </c>
      <c r="E405" s="261">
        <v>8074990595</v>
      </c>
      <c r="F405" s="219"/>
      <c r="G405" s="219"/>
      <c r="H405" s="219" t="s">
        <v>13512</v>
      </c>
      <c r="I405" s="219" t="s">
        <v>13513</v>
      </c>
      <c r="J405" s="219" t="s">
        <v>4479</v>
      </c>
      <c r="K405" s="219" t="s">
        <v>4479</v>
      </c>
      <c r="L405" s="219" t="s">
        <v>4479</v>
      </c>
      <c r="M405" s="219" t="s">
        <v>4479</v>
      </c>
      <c r="N405" s="219" t="s">
        <v>4479</v>
      </c>
      <c r="O405" s="219" t="s">
        <v>4479</v>
      </c>
    </row>
    <row r="406" spans="1:15">
      <c r="A406" s="259">
        <v>406</v>
      </c>
      <c r="B406" s="260" t="s">
        <v>13514</v>
      </c>
      <c r="C406" s="260" t="s">
        <v>13515</v>
      </c>
      <c r="D406" s="219" t="s">
        <v>13516</v>
      </c>
      <c r="E406" s="261">
        <v>9666406076</v>
      </c>
      <c r="F406" s="219"/>
      <c r="G406" s="219"/>
      <c r="H406" s="219" t="s">
        <v>13517</v>
      </c>
      <c r="I406" s="219"/>
      <c r="J406" s="219" t="s">
        <v>8974</v>
      </c>
      <c r="K406" s="219" t="s">
        <v>4002</v>
      </c>
      <c r="L406" s="219"/>
      <c r="M406" s="219"/>
      <c r="N406" s="219"/>
      <c r="O406" s="219"/>
    </row>
    <row r="407" spans="1:15">
      <c r="A407" s="259">
        <v>407</v>
      </c>
      <c r="B407" s="260" t="s">
        <v>13518</v>
      </c>
      <c r="C407" s="260" t="s">
        <v>13519</v>
      </c>
      <c r="D407" s="219" t="s">
        <v>13520</v>
      </c>
      <c r="E407" s="261">
        <v>9390748845</v>
      </c>
      <c r="F407" s="261">
        <v>9989575316</v>
      </c>
      <c r="G407" s="219"/>
      <c r="H407" s="219" t="s">
        <v>13521</v>
      </c>
      <c r="I407" s="261">
        <v>9989317854</v>
      </c>
      <c r="J407" s="219" t="s">
        <v>2802</v>
      </c>
      <c r="K407" s="219" t="s">
        <v>2803</v>
      </c>
      <c r="L407" s="219" t="s">
        <v>4479</v>
      </c>
      <c r="M407" s="219" t="s">
        <v>4479</v>
      </c>
      <c r="N407" s="219" t="s">
        <v>4479</v>
      </c>
      <c r="O407" s="219" t="s">
        <v>4479</v>
      </c>
    </row>
    <row r="408" spans="1:15">
      <c r="A408" s="259">
        <v>408</v>
      </c>
      <c r="B408" s="260" t="s">
        <v>13522</v>
      </c>
      <c r="C408" s="260" t="s">
        <v>13523</v>
      </c>
      <c r="D408" s="219" t="s">
        <v>13524</v>
      </c>
      <c r="E408" s="261">
        <v>9515520563</v>
      </c>
      <c r="F408" s="219"/>
      <c r="G408" s="219"/>
      <c r="H408" s="219" t="s">
        <v>13525</v>
      </c>
      <c r="I408" s="261">
        <v>9246458676</v>
      </c>
      <c r="J408" s="219" t="s">
        <v>2802</v>
      </c>
      <c r="K408" s="219" t="s">
        <v>2803</v>
      </c>
      <c r="L408" s="219" t="s">
        <v>4479</v>
      </c>
      <c r="M408" s="219" t="s">
        <v>4479</v>
      </c>
      <c r="N408" s="219" t="s">
        <v>4479</v>
      </c>
      <c r="O408" s="219" t="s">
        <v>4479</v>
      </c>
    </row>
    <row r="409" spans="1:15">
      <c r="A409" s="259">
        <v>409</v>
      </c>
      <c r="B409" s="260" t="s">
        <v>13526</v>
      </c>
      <c r="C409" s="260" t="s">
        <v>13527</v>
      </c>
      <c r="D409" s="219" t="s">
        <v>13528</v>
      </c>
      <c r="E409" s="261">
        <v>9182492816</v>
      </c>
      <c r="F409" s="261">
        <v>7382485826</v>
      </c>
      <c r="G409" s="219"/>
      <c r="H409" s="219" t="s">
        <v>13529</v>
      </c>
      <c r="I409" s="261">
        <v>6304263115</v>
      </c>
      <c r="J409" s="219" t="s">
        <v>4217</v>
      </c>
      <c r="K409" s="219"/>
      <c r="L409" s="219" t="s">
        <v>4479</v>
      </c>
      <c r="M409" s="219" t="s">
        <v>4479</v>
      </c>
      <c r="N409" s="219" t="s">
        <v>4479</v>
      </c>
      <c r="O409" s="219" t="s">
        <v>4479</v>
      </c>
    </row>
    <row r="410" spans="1:15">
      <c r="A410" s="259">
        <v>410</v>
      </c>
      <c r="B410" s="260" t="s">
        <v>13530</v>
      </c>
      <c r="C410" s="260" t="s">
        <v>13531</v>
      </c>
      <c r="D410" s="219" t="s">
        <v>13532</v>
      </c>
      <c r="E410" s="261">
        <v>9652799467</v>
      </c>
      <c r="F410" s="261">
        <v>9160160765</v>
      </c>
      <c r="G410" s="219"/>
      <c r="H410" s="219" t="s">
        <v>13533</v>
      </c>
      <c r="I410" s="261">
        <v>9160160765</v>
      </c>
      <c r="J410" s="219" t="s">
        <v>7229</v>
      </c>
      <c r="K410" s="219"/>
      <c r="L410" s="219"/>
      <c r="M410" s="219"/>
      <c r="N410" s="219"/>
      <c r="O410" s="219"/>
    </row>
    <row r="411" spans="1:15">
      <c r="A411" s="259">
        <v>411</v>
      </c>
      <c r="B411" s="260" t="s">
        <v>13534</v>
      </c>
      <c r="C411" s="260" t="s">
        <v>13535</v>
      </c>
      <c r="D411" s="219" t="s">
        <v>13536</v>
      </c>
      <c r="E411" s="261">
        <v>9347228262</v>
      </c>
      <c r="F411" s="219"/>
      <c r="G411" s="219"/>
      <c r="H411" s="219" t="s">
        <v>13537</v>
      </c>
      <c r="I411" s="261">
        <v>7901050527</v>
      </c>
      <c r="J411" s="219" t="s">
        <v>4217</v>
      </c>
      <c r="K411" s="219"/>
      <c r="L411" s="219" t="s">
        <v>4479</v>
      </c>
      <c r="M411" s="219" t="s">
        <v>4479</v>
      </c>
      <c r="N411" s="219" t="s">
        <v>4479</v>
      </c>
      <c r="O411" s="219" t="s">
        <v>4479</v>
      </c>
    </row>
    <row r="412" spans="1:15">
      <c r="A412" s="259">
        <v>412</v>
      </c>
      <c r="B412" s="260" t="s">
        <v>13538</v>
      </c>
      <c r="C412" s="260" t="s">
        <v>13539</v>
      </c>
      <c r="D412" s="219" t="s">
        <v>13540</v>
      </c>
      <c r="E412" s="249">
        <v>8919726864</v>
      </c>
      <c r="F412" s="261">
        <v>6309741921</v>
      </c>
      <c r="G412" s="219"/>
      <c r="H412" s="249" t="s">
        <v>13541</v>
      </c>
      <c r="I412" s="249">
        <v>9866257791</v>
      </c>
      <c r="J412" s="219" t="s">
        <v>4217</v>
      </c>
      <c r="K412" s="219" t="s">
        <v>2803</v>
      </c>
      <c r="L412" s="219" t="s">
        <v>4479</v>
      </c>
      <c r="M412" s="219" t="s">
        <v>4479</v>
      </c>
      <c r="N412" s="219" t="s">
        <v>4479</v>
      </c>
      <c r="O412" s="219" t="s">
        <v>4479</v>
      </c>
    </row>
    <row r="413" spans="1:15">
      <c r="A413" s="259">
        <v>413</v>
      </c>
      <c r="B413" s="260" t="s">
        <v>13542</v>
      </c>
      <c r="C413" s="260" t="s">
        <v>13543</v>
      </c>
      <c r="D413" s="219" t="s">
        <v>13544</v>
      </c>
      <c r="E413" s="261">
        <v>8639027640</v>
      </c>
      <c r="F413" s="219"/>
      <c r="G413" s="219"/>
      <c r="H413" s="219" t="s">
        <v>13545</v>
      </c>
      <c r="I413" s="261">
        <v>9640937950</v>
      </c>
      <c r="J413" s="219" t="s">
        <v>2802</v>
      </c>
      <c r="K413" s="219" t="s">
        <v>2803</v>
      </c>
      <c r="L413" s="219" t="s">
        <v>4479</v>
      </c>
      <c r="M413" s="219" t="s">
        <v>4479</v>
      </c>
      <c r="N413" s="219" t="s">
        <v>4479</v>
      </c>
      <c r="O413" s="219" t="s">
        <v>4479</v>
      </c>
    </row>
    <row r="414" spans="1:15">
      <c r="A414" s="259">
        <v>414</v>
      </c>
      <c r="B414" s="260" t="s">
        <v>13546</v>
      </c>
      <c r="C414" s="260" t="s">
        <v>13547</v>
      </c>
      <c r="D414" s="219" t="s">
        <v>13548</v>
      </c>
      <c r="E414" s="261">
        <v>6303485778</v>
      </c>
      <c r="F414" s="261">
        <v>8008759565</v>
      </c>
      <c r="G414" s="219"/>
      <c r="H414" s="219" t="s">
        <v>13549</v>
      </c>
      <c r="I414" s="261">
        <v>9966557593</v>
      </c>
      <c r="J414" s="219" t="s">
        <v>13550</v>
      </c>
      <c r="K414" s="219" t="s">
        <v>2803</v>
      </c>
      <c r="L414" s="219" t="s">
        <v>4479</v>
      </c>
      <c r="M414" s="219" t="s">
        <v>4479</v>
      </c>
      <c r="N414" s="219" t="s">
        <v>4479</v>
      </c>
      <c r="O414" s="219" t="s">
        <v>4479</v>
      </c>
    </row>
    <row r="415" spans="1:15">
      <c r="A415" s="259">
        <v>415</v>
      </c>
      <c r="B415" s="260" t="s">
        <v>13551</v>
      </c>
      <c r="C415" s="260" t="s">
        <v>13552</v>
      </c>
      <c r="D415" s="219" t="s">
        <v>13553</v>
      </c>
      <c r="E415" s="261">
        <v>8309845534</v>
      </c>
      <c r="F415" s="261">
        <v>9866334608</v>
      </c>
      <c r="G415" s="219"/>
      <c r="H415" s="219" t="s">
        <v>13554</v>
      </c>
      <c r="I415" s="261">
        <v>9866334608</v>
      </c>
      <c r="J415" s="219" t="s">
        <v>13555</v>
      </c>
      <c r="K415" s="219" t="s">
        <v>2803</v>
      </c>
      <c r="L415" s="219" t="s">
        <v>4479</v>
      </c>
      <c r="M415" s="219" t="s">
        <v>4510</v>
      </c>
      <c r="N415" s="219" t="s">
        <v>4510</v>
      </c>
      <c r="O415" s="219" t="s">
        <v>4510</v>
      </c>
    </row>
    <row r="416" spans="1:15">
      <c r="A416" s="259">
        <v>416</v>
      </c>
      <c r="B416" s="260" t="s">
        <v>13556</v>
      </c>
      <c r="C416" s="260" t="s">
        <v>13557</v>
      </c>
      <c r="D416" s="219" t="s">
        <v>13558</v>
      </c>
      <c r="E416" s="261">
        <v>9494190693</v>
      </c>
      <c r="F416" s="261">
        <v>8184848494</v>
      </c>
      <c r="G416" s="219"/>
      <c r="H416" s="219" t="s">
        <v>13559</v>
      </c>
      <c r="I416" s="261">
        <v>8184848494</v>
      </c>
      <c r="J416" s="219" t="s">
        <v>2802</v>
      </c>
      <c r="K416" s="219" t="s">
        <v>2803</v>
      </c>
      <c r="L416" s="219" t="s">
        <v>4479</v>
      </c>
      <c r="M416" s="219" t="s">
        <v>4479</v>
      </c>
      <c r="N416" s="219" t="s">
        <v>4479</v>
      </c>
      <c r="O416" s="219" t="s">
        <v>4479</v>
      </c>
    </row>
    <row r="417" spans="1:15">
      <c r="A417" s="259">
        <v>417</v>
      </c>
      <c r="B417" s="260" t="s">
        <v>13560</v>
      </c>
      <c r="C417" s="260" t="s">
        <v>13561</v>
      </c>
      <c r="D417" s="219" t="s">
        <v>13562</v>
      </c>
      <c r="E417" s="261">
        <v>8688976200</v>
      </c>
      <c r="F417" s="261">
        <v>9848831121</v>
      </c>
      <c r="G417" s="219"/>
      <c r="H417" s="219" t="s">
        <v>13563</v>
      </c>
      <c r="I417" s="261">
        <v>9848831121</v>
      </c>
      <c r="J417" s="219" t="s">
        <v>13564</v>
      </c>
      <c r="K417" s="219" t="s">
        <v>2803</v>
      </c>
      <c r="L417" s="219" t="s">
        <v>4479</v>
      </c>
      <c r="M417" s="219" t="s">
        <v>4479</v>
      </c>
      <c r="N417" s="219" t="s">
        <v>4479</v>
      </c>
      <c r="O417" s="219" t="s">
        <v>4479</v>
      </c>
    </row>
    <row r="418" spans="1:15">
      <c r="A418" s="259">
        <v>418</v>
      </c>
      <c r="B418" s="260" t="s">
        <v>13565</v>
      </c>
      <c r="C418" s="260" t="s">
        <v>13566</v>
      </c>
      <c r="D418" s="219" t="s">
        <v>13567</v>
      </c>
      <c r="E418" s="261">
        <v>8977222527</v>
      </c>
      <c r="F418" s="219"/>
      <c r="G418" s="219"/>
      <c r="H418" s="219" t="s">
        <v>13568</v>
      </c>
      <c r="I418" s="261">
        <v>9849874527</v>
      </c>
      <c r="J418" s="219" t="s">
        <v>7029</v>
      </c>
      <c r="K418" s="219"/>
      <c r="L418" s="219" t="s">
        <v>4479</v>
      </c>
      <c r="M418" s="219" t="s">
        <v>4479</v>
      </c>
      <c r="N418" s="219" t="s">
        <v>4479</v>
      </c>
      <c r="O418" s="219" t="s">
        <v>4479</v>
      </c>
    </row>
    <row r="419" spans="1:15">
      <c r="A419" s="259">
        <v>419</v>
      </c>
      <c r="B419" s="260" t="s">
        <v>13569</v>
      </c>
      <c r="C419" s="260" t="s">
        <v>13570</v>
      </c>
      <c r="D419" s="219" t="s">
        <v>13571</v>
      </c>
      <c r="E419" s="261">
        <v>8712345748</v>
      </c>
      <c r="F419" s="261">
        <v>9346005316</v>
      </c>
      <c r="G419" s="219"/>
      <c r="H419" s="219" t="s">
        <v>13572</v>
      </c>
      <c r="I419" s="261">
        <v>9989248904</v>
      </c>
      <c r="J419" s="234" t="s">
        <v>8974</v>
      </c>
      <c r="K419" s="234"/>
      <c r="L419" s="219" t="s">
        <v>4479</v>
      </c>
      <c r="M419" s="219" t="s">
        <v>4479</v>
      </c>
      <c r="N419" s="219" t="s">
        <v>4479</v>
      </c>
      <c r="O419" s="219" t="s">
        <v>4479</v>
      </c>
    </row>
    <row r="420" spans="1:15">
      <c r="A420" s="259">
        <v>420</v>
      </c>
      <c r="B420" s="260" t="s">
        <v>13573</v>
      </c>
      <c r="C420" s="260" t="s">
        <v>13574</v>
      </c>
      <c r="D420" s="219" t="s">
        <v>13575</v>
      </c>
      <c r="E420" s="261">
        <v>6309115156</v>
      </c>
      <c r="F420" s="261">
        <v>9666297815</v>
      </c>
      <c r="G420" s="219"/>
      <c r="H420" s="219" t="s">
        <v>13576</v>
      </c>
      <c r="I420" s="261">
        <v>996340386</v>
      </c>
      <c r="J420" s="219" t="s">
        <v>12053</v>
      </c>
      <c r="K420" s="219"/>
      <c r="L420" s="219"/>
      <c r="M420" s="219"/>
      <c r="N420" s="219"/>
      <c r="O420" s="219"/>
    </row>
    <row r="421" spans="1:15">
      <c r="A421" s="259">
        <v>421</v>
      </c>
      <c r="B421" s="260" t="s">
        <v>13577</v>
      </c>
      <c r="C421" s="260" t="s">
        <v>13578</v>
      </c>
      <c r="D421" s="219" t="s">
        <v>13579</v>
      </c>
      <c r="E421" s="261">
        <v>6309622646</v>
      </c>
      <c r="F421" s="261">
        <v>8247425767</v>
      </c>
      <c r="G421" s="219"/>
      <c r="H421" s="219" t="s">
        <v>13580</v>
      </c>
      <c r="I421" s="261">
        <v>9848576796</v>
      </c>
      <c r="J421" s="219" t="s">
        <v>13581</v>
      </c>
      <c r="K421" s="219" t="s">
        <v>3445</v>
      </c>
      <c r="L421" s="219" t="s">
        <v>4479</v>
      </c>
      <c r="M421" s="219" t="s">
        <v>4479</v>
      </c>
      <c r="N421" s="219" t="s">
        <v>4479</v>
      </c>
      <c r="O421" s="219" t="s">
        <v>4479</v>
      </c>
    </row>
    <row r="422" spans="1:15">
      <c r="A422" s="259">
        <v>422</v>
      </c>
      <c r="B422" s="260" t="s">
        <v>13582</v>
      </c>
      <c r="C422" s="260" t="s">
        <v>13583</v>
      </c>
      <c r="D422" s="219" t="s">
        <v>13584</v>
      </c>
      <c r="E422" s="261">
        <v>9182405329</v>
      </c>
      <c r="F422" s="219"/>
      <c r="G422" s="219"/>
      <c r="H422" s="219" t="s">
        <v>13585</v>
      </c>
      <c r="I422" s="261">
        <v>9963347016</v>
      </c>
      <c r="J422" s="219" t="s">
        <v>13581</v>
      </c>
      <c r="K422" s="219" t="s">
        <v>3068</v>
      </c>
      <c r="L422" s="219"/>
      <c r="M422" s="219"/>
      <c r="N422" s="219"/>
      <c r="O422" s="219"/>
    </row>
    <row r="423" spans="1:15">
      <c r="A423" s="259">
        <v>423</v>
      </c>
      <c r="B423" s="260" t="s">
        <v>13586</v>
      </c>
      <c r="C423" s="260" t="s">
        <v>13587</v>
      </c>
      <c r="D423" s="219" t="s">
        <v>13588</v>
      </c>
      <c r="E423" s="261">
        <v>9347565750</v>
      </c>
      <c r="F423" s="219"/>
      <c r="G423" s="219"/>
      <c r="H423" s="219" t="s">
        <v>13589</v>
      </c>
      <c r="I423" s="261">
        <v>9346417930</v>
      </c>
      <c r="J423" s="219" t="s">
        <v>13550</v>
      </c>
      <c r="K423" s="219" t="s">
        <v>2803</v>
      </c>
      <c r="L423" s="219" t="s">
        <v>4479</v>
      </c>
      <c r="M423" s="219" t="s">
        <v>4479</v>
      </c>
      <c r="N423" s="219" t="s">
        <v>4479</v>
      </c>
      <c r="O423" s="219" t="s">
        <v>4479</v>
      </c>
    </row>
    <row r="424" spans="1:15">
      <c r="A424" s="259">
        <v>424</v>
      </c>
      <c r="B424" s="260" t="s">
        <v>13590</v>
      </c>
      <c r="C424" s="260" t="s">
        <v>13591</v>
      </c>
      <c r="D424" s="219" t="s">
        <v>13592</v>
      </c>
      <c r="E424" s="261">
        <v>9492683123</v>
      </c>
      <c r="F424" s="219"/>
      <c r="G424" s="219"/>
      <c r="H424" s="219" t="s">
        <v>13593</v>
      </c>
      <c r="I424" s="261">
        <v>8328529567</v>
      </c>
      <c r="J424" s="219" t="s">
        <v>2795</v>
      </c>
      <c r="K424" s="219"/>
      <c r="L424" s="219"/>
      <c r="M424" s="219"/>
      <c r="N424" s="219"/>
      <c r="O424" s="219"/>
    </row>
    <row r="425" spans="1:15">
      <c r="A425" s="259">
        <v>425</v>
      </c>
      <c r="B425" s="260" t="s">
        <v>13594</v>
      </c>
      <c r="C425" s="260" t="s">
        <v>13595</v>
      </c>
      <c r="D425" s="219" t="s">
        <v>13596</v>
      </c>
      <c r="E425" s="261">
        <v>9381067235</v>
      </c>
      <c r="F425" s="261">
        <v>8125438797</v>
      </c>
      <c r="G425" s="219"/>
      <c r="H425" s="219" t="s">
        <v>13597</v>
      </c>
      <c r="I425" s="261">
        <v>8125438797</v>
      </c>
      <c r="J425" s="219" t="s">
        <v>13598</v>
      </c>
      <c r="K425" s="219"/>
      <c r="L425" s="219"/>
      <c r="M425" s="219"/>
      <c r="N425" s="219"/>
      <c r="O425" s="219"/>
    </row>
    <row r="426" spans="1:15">
      <c r="A426" s="259">
        <v>426</v>
      </c>
      <c r="B426" s="260" t="s">
        <v>13599</v>
      </c>
      <c r="C426" s="260" t="s">
        <v>13600</v>
      </c>
      <c r="D426" s="219" t="s">
        <v>13601</v>
      </c>
      <c r="E426" s="261">
        <v>9347757372</v>
      </c>
      <c r="F426" s="261">
        <v>9110772049</v>
      </c>
      <c r="G426" s="219"/>
      <c r="H426" s="219" t="s">
        <v>13602</v>
      </c>
      <c r="I426" s="261">
        <v>9704063125</v>
      </c>
      <c r="J426" s="219" t="s">
        <v>2802</v>
      </c>
      <c r="K426" s="219"/>
      <c r="L426" s="219"/>
      <c r="M426" s="219"/>
      <c r="N426" s="219"/>
      <c r="O426" s="219"/>
    </row>
    <row r="427" spans="1:15">
      <c r="A427" s="259">
        <v>427</v>
      </c>
      <c r="B427" s="260" t="s">
        <v>13603</v>
      </c>
      <c r="C427" s="260" t="s">
        <v>13604</v>
      </c>
      <c r="D427" s="219" t="s">
        <v>13605</v>
      </c>
      <c r="E427" s="261">
        <v>8688380196</v>
      </c>
      <c r="F427" s="261">
        <v>8464982136</v>
      </c>
      <c r="G427" s="219"/>
      <c r="H427" s="219" t="s">
        <v>13606</v>
      </c>
      <c r="I427" s="261">
        <v>7095086852</v>
      </c>
      <c r="J427" s="219" t="s">
        <v>13607</v>
      </c>
      <c r="K427" s="219"/>
      <c r="L427" s="219"/>
      <c r="M427" s="219"/>
      <c r="N427" s="219"/>
      <c r="O427" s="219"/>
    </row>
    <row r="428" spans="1:15">
      <c r="A428" s="259">
        <v>428</v>
      </c>
      <c r="B428" s="260" t="s">
        <v>13608</v>
      </c>
      <c r="C428" s="260" t="s">
        <v>13609</v>
      </c>
      <c r="D428" s="219" t="s">
        <v>13610</v>
      </c>
      <c r="E428" s="261">
        <v>9908731962</v>
      </c>
      <c r="F428" s="219"/>
      <c r="G428" s="219"/>
      <c r="H428" s="219" t="s">
        <v>13611</v>
      </c>
      <c r="I428" s="261">
        <v>9866437319</v>
      </c>
      <c r="J428" s="219" t="s">
        <v>13612</v>
      </c>
      <c r="K428" s="219" t="s">
        <v>2803</v>
      </c>
      <c r="L428" s="219"/>
      <c r="M428" s="219"/>
      <c r="N428" s="219"/>
      <c r="O428" s="219" t="s">
        <v>12670</v>
      </c>
    </row>
    <row r="429" spans="1:15">
      <c r="A429" s="259">
        <v>429</v>
      </c>
      <c r="B429" s="260" t="s">
        <v>13613</v>
      </c>
      <c r="C429" s="260" t="s">
        <v>13614</v>
      </c>
      <c r="D429" s="219" t="s">
        <v>13615</v>
      </c>
      <c r="E429" s="261">
        <v>7673929407</v>
      </c>
      <c r="F429" s="219"/>
      <c r="G429" s="219"/>
      <c r="H429" s="219" t="s">
        <v>13616</v>
      </c>
      <c r="I429" s="261">
        <v>6301681332</v>
      </c>
      <c r="J429" s="219"/>
      <c r="K429" s="219"/>
      <c r="L429" s="219" t="s">
        <v>4479</v>
      </c>
      <c r="M429" s="219" t="s">
        <v>4300</v>
      </c>
      <c r="N429" s="219" t="s">
        <v>11992</v>
      </c>
      <c r="O429" s="219" t="s">
        <v>12670</v>
      </c>
    </row>
    <row r="430" spans="1:15">
      <c r="A430" s="259">
        <v>430</v>
      </c>
      <c r="B430" s="260" t="s">
        <v>13617</v>
      </c>
      <c r="C430" s="260" t="s">
        <v>13618</v>
      </c>
      <c r="D430" s="219" t="s">
        <v>13619</v>
      </c>
      <c r="E430" s="261">
        <v>7995674627</v>
      </c>
      <c r="F430" s="261">
        <v>6302255259</v>
      </c>
      <c r="G430" s="219"/>
      <c r="H430" s="219" t="s">
        <v>13620</v>
      </c>
      <c r="I430" s="261">
        <v>9949566045</v>
      </c>
      <c r="J430" s="219" t="s">
        <v>13621</v>
      </c>
      <c r="K430" s="219" t="s">
        <v>2803</v>
      </c>
      <c r="L430" s="219" t="s">
        <v>4479</v>
      </c>
      <c r="M430" s="219" t="s">
        <v>4479</v>
      </c>
      <c r="N430" s="219"/>
      <c r="O430" s="219"/>
    </row>
    <row r="431" spans="1:15">
      <c r="A431" s="259">
        <v>431</v>
      </c>
      <c r="B431" s="260" t="s">
        <v>13622</v>
      </c>
      <c r="C431" s="260" t="s">
        <v>13623</v>
      </c>
      <c r="D431" s="219" t="s">
        <v>13624</v>
      </c>
      <c r="E431" s="261">
        <v>8247599079</v>
      </c>
      <c r="F431" s="219"/>
      <c r="G431" s="219"/>
      <c r="H431" s="219" t="s">
        <v>13625</v>
      </c>
      <c r="I431" s="261">
        <v>8106856506</v>
      </c>
      <c r="J431" s="219" t="s">
        <v>7029</v>
      </c>
      <c r="K431" s="219"/>
      <c r="L431" s="219"/>
      <c r="M431" s="219"/>
      <c r="N431" s="219"/>
      <c r="O431" s="219"/>
    </row>
    <row r="432" spans="1:15">
      <c r="A432" s="259">
        <v>432</v>
      </c>
      <c r="B432" s="260" t="s">
        <v>13626</v>
      </c>
      <c r="C432" s="260" t="s">
        <v>13627</v>
      </c>
      <c r="D432" s="219" t="s">
        <v>13628</v>
      </c>
      <c r="E432" s="261">
        <v>7780767462</v>
      </c>
      <c r="F432" s="261">
        <v>7207063518</v>
      </c>
      <c r="G432" s="219"/>
      <c r="H432" s="219" t="s">
        <v>13629</v>
      </c>
      <c r="I432" s="261">
        <v>9866088556</v>
      </c>
      <c r="J432" s="219" t="s">
        <v>2802</v>
      </c>
      <c r="K432" s="219" t="s">
        <v>2803</v>
      </c>
      <c r="L432" s="219" t="s">
        <v>4479</v>
      </c>
      <c r="M432" s="219" t="s">
        <v>4479</v>
      </c>
      <c r="N432" s="219" t="s">
        <v>4479</v>
      </c>
      <c r="O432" s="219"/>
    </row>
    <row r="433" spans="1:15">
      <c r="A433" s="259">
        <v>433</v>
      </c>
      <c r="B433" s="260" t="s">
        <v>13630</v>
      </c>
      <c r="C433" s="260" t="s">
        <v>13631</v>
      </c>
      <c r="D433" s="219" t="s">
        <v>13632</v>
      </c>
      <c r="E433" s="261">
        <v>9390479117</v>
      </c>
      <c r="F433" s="261">
        <v>6301068869</v>
      </c>
      <c r="G433" s="219"/>
      <c r="H433" s="219" t="s">
        <v>13633</v>
      </c>
      <c r="I433" s="261">
        <v>9848586721</v>
      </c>
      <c r="J433" s="219" t="s">
        <v>13634</v>
      </c>
      <c r="K433" s="219"/>
      <c r="L433" s="219"/>
      <c r="M433" s="219"/>
      <c r="N433" s="219"/>
      <c r="O433" s="219"/>
    </row>
    <row r="434" spans="1:15">
      <c r="A434" s="259">
        <v>434</v>
      </c>
      <c r="B434" s="260" t="s">
        <v>13635</v>
      </c>
      <c r="C434" s="260" t="s">
        <v>13636</v>
      </c>
      <c r="D434" s="219" t="s">
        <v>13637</v>
      </c>
      <c r="E434" s="261">
        <v>7702042803</v>
      </c>
      <c r="F434" s="261">
        <v>9014916045</v>
      </c>
      <c r="G434" s="219"/>
      <c r="H434" s="219" t="s">
        <v>13638</v>
      </c>
      <c r="I434" s="261">
        <v>8106313504</v>
      </c>
      <c r="J434" s="219" t="s">
        <v>4479</v>
      </c>
      <c r="K434" s="219" t="s">
        <v>4479</v>
      </c>
      <c r="L434" s="219" t="s">
        <v>4479</v>
      </c>
      <c r="M434" s="219" t="s">
        <v>4479</v>
      </c>
      <c r="N434" s="219" t="s">
        <v>13639</v>
      </c>
      <c r="O434" s="219" t="s">
        <v>4479</v>
      </c>
    </row>
    <row r="435" spans="1:15">
      <c r="A435" s="259">
        <v>435</v>
      </c>
      <c r="B435" s="260" t="s">
        <v>13640</v>
      </c>
      <c r="C435" s="260" t="s">
        <v>13641</v>
      </c>
      <c r="D435" s="219" t="s">
        <v>13642</v>
      </c>
      <c r="E435" s="261">
        <v>6301747692</v>
      </c>
      <c r="F435" s="219"/>
      <c r="G435" s="219"/>
      <c r="H435" s="219" t="s">
        <v>13643</v>
      </c>
      <c r="I435" s="219"/>
      <c r="J435" s="219"/>
      <c r="K435" s="219"/>
      <c r="L435" s="219"/>
      <c r="M435" s="219"/>
      <c r="N435" s="219"/>
      <c r="O435" s="219"/>
    </row>
    <row r="436" spans="1:15">
      <c r="A436" s="259">
        <v>436</v>
      </c>
      <c r="B436" s="260" t="s">
        <v>13644</v>
      </c>
      <c r="C436" s="260" t="s">
        <v>13645</v>
      </c>
      <c r="D436" s="219" t="s">
        <v>13646</v>
      </c>
      <c r="E436" s="261">
        <v>9177085616</v>
      </c>
      <c r="F436" s="261">
        <v>6305356606</v>
      </c>
      <c r="G436" s="219"/>
      <c r="H436" s="219" t="s">
        <v>13647</v>
      </c>
      <c r="I436" s="261">
        <v>9885717449</v>
      </c>
      <c r="J436" s="219" t="s">
        <v>13648</v>
      </c>
      <c r="K436" s="219"/>
      <c r="L436" s="219"/>
      <c r="M436" s="219"/>
      <c r="N436" s="219"/>
      <c r="O436" s="219"/>
    </row>
    <row r="437" spans="1:15">
      <c r="A437" s="259">
        <v>437</v>
      </c>
      <c r="B437" s="260" t="s">
        <v>13649</v>
      </c>
      <c r="C437" s="260" t="s">
        <v>13650</v>
      </c>
      <c r="D437" s="234" t="s">
        <v>13651</v>
      </c>
      <c r="E437" s="261">
        <v>8919409129</v>
      </c>
      <c r="F437" s="219"/>
      <c r="G437" s="219"/>
      <c r="H437" s="219" t="s">
        <v>13652</v>
      </c>
      <c r="I437" s="261">
        <v>8099997012</v>
      </c>
      <c r="J437" s="219" t="s">
        <v>2795</v>
      </c>
      <c r="K437" s="219"/>
      <c r="L437" s="219"/>
      <c r="M437" s="219"/>
      <c r="N437" s="219"/>
      <c r="O437" s="219"/>
    </row>
    <row r="438" spans="1:15">
      <c r="A438" s="259">
        <v>438</v>
      </c>
      <c r="B438" s="260" t="s">
        <v>13653</v>
      </c>
      <c r="C438" s="260" t="s">
        <v>13654</v>
      </c>
      <c r="D438" s="219" t="s">
        <v>13655</v>
      </c>
      <c r="E438" s="261">
        <v>8790388229</v>
      </c>
      <c r="F438" s="219"/>
      <c r="G438" s="219"/>
      <c r="H438" s="219" t="s">
        <v>13656</v>
      </c>
      <c r="I438" s="261">
        <v>9290129456</v>
      </c>
      <c r="J438" s="219" t="s">
        <v>2795</v>
      </c>
      <c r="K438" s="219"/>
      <c r="L438" s="219" t="s">
        <v>4510</v>
      </c>
      <c r="M438" s="219" t="s">
        <v>4510</v>
      </c>
      <c r="N438" s="219" t="s">
        <v>4510</v>
      </c>
      <c r="O438" s="219"/>
    </row>
    <row r="439" spans="1:15">
      <c r="A439" s="259">
        <v>439</v>
      </c>
      <c r="B439" s="260" t="s">
        <v>13657</v>
      </c>
      <c r="C439" s="260" t="s">
        <v>13658</v>
      </c>
      <c r="D439" s="219" t="s">
        <v>13659</v>
      </c>
      <c r="E439" s="261">
        <v>6304826863</v>
      </c>
      <c r="F439" s="261">
        <v>9951582157</v>
      </c>
      <c r="G439" s="219"/>
      <c r="H439" s="219" t="s">
        <v>13660</v>
      </c>
      <c r="I439" s="261">
        <v>8106619192</v>
      </c>
      <c r="J439" s="219" t="s">
        <v>4044</v>
      </c>
      <c r="K439" s="219"/>
      <c r="L439" s="219"/>
      <c r="M439" s="219"/>
      <c r="N439" s="219"/>
      <c r="O439" s="219"/>
    </row>
    <row r="440" spans="1:15">
      <c r="A440" s="259">
        <v>440</v>
      </c>
      <c r="B440" s="260" t="s">
        <v>13661</v>
      </c>
      <c r="C440" s="260" t="s">
        <v>13662</v>
      </c>
      <c r="D440" s="219" t="s">
        <v>13663</v>
      </c>
      <c r="E440" s="261">
        <v>9704103722</v>
      </c>
      <c r="F440" s="219" t="s">
        <v>549</v>
      </c>
      <c r="G440" s="219"/>
      <c r="H440" s="219" t="s">
        <v>13664</v>
      </c>
      <c r="I440" s="261">
        <v>9618182283</v>
      </c>
      <c r="J440" s="219"/>
      <c r="K440" s="219"/>
      <c r="L440" s="219"/>
      <c r="M440" s="219"/>
      <c r="N440" s="219"/>
      <c r="O440" s="219"/>
    </row>
    <row r="441" spans="1:15">
      <c r="A441" s="259">
        <v>441</v>
      </c>
      <c r="B441" s="260" t="s">
        <v>13665</v>
      </c>
      <c r="C441" s="260" t="s">
        <v>13666</v>
      </c>
      <c r="D441" s="219" t="s">
        <v>13667</v>
      </c>
      <c r="E441" s="261">
        <v>9704433869</v>
      </c>
      <c r="F441" s="261">
        <v>9030252635</v>
      </c>
      <c r="G441" s="219"/>
      <c r="H441" s="219" t="s">
        <v>13668</v>
      </c>
      <c r="I441" s="261">
        <v>7793949779</v>
      </c>
      <c r="J441" s="219" t="s">
        <v>13669</v>
      </c>
      <c r="K441" s="219"/>
      <c r="L441" s="219"/>
      <c r="M441" s="219"/>
      <c r="N441" s="219"/>
      <c r="O441" s="219"/>
    </row>
    <row r="442" spans="1:15">
      <c r="A442" s="259">
        <v>442</v>
      </c>
      <c r="B442" s="260" t="s">
        <v>13670</v>
      </c>
      <c r="C442" s="260" t="s">
        <v>13671</v>
      </c>
      <c r="D442" s="219" t="s">
        <v>13672</v>
      </c>
      <c r="E442" s="261">
        <v>7605998608</v>
      </c>
      <c r="F442" s="261">
        <v>9437658858</v>
      </c>
      <c r="G442" s="219"/>
      <c r="H442" s="219" t="s">
        <v>13673</v>
      </c>
      <c r="I442" s="261">
        <v>9437658858</v>
      </c>
      <c r="J442" s="219" t="s">
        <v>8176</v>
      </c>
      <c r="K442" s="219" t="s">
        <v>3445</v>
      </c>
      <c r="L442" s="219"/>
      <c r="M442" s="219"/>
      <c r="N442" s="219"/>
      <c r="O442" s="219" t="s">
        <v>4479</v>
      </c>
    </row>
    <row r="443" spans="1:15">
      <c r="A443" s="259">
        <v>443</v>
      </c>
      <c r="B443" s="260" t="s">
        <v>13674</v>
      </c>
      <c r="C443" s="260" t="s">
        <v>13675</v>
      </c>
      <c r="D443" s="219" t="s">
        <v>13676</v>
      </c>
      <c r="E443" s="261">
        <v>8790337726</v>
      </c>
      <c r="F443" s="261">
        <v>8919655236</v>
      </c>
      <c r="G443" s="219"/>
      <c r="H443" s="219" t="s">
        <v>13677</v>
      </c>
      <c r="I443" s="261">
        <v>9666902142</v>
      </c>
      <c r="J443" s="219" t="s">
        <v>13678</v>
      </c>
      <c r="K443" s="219" t="s">
        <v>2803</v>
      </c>
      <c r="L443" s="219"/>
      <c r="M443" s="219"/>
      <c r="N443" s="219"/>
      <c r="O443" s="219"/>
    </row>
    <row r="444" spans="1:15">
      <c r="A444" s="259">
        <v>444</v>
      </c>
      <c r="B444" s="260" t="s">
        <v>13679</v>
      </c>
      <c r="C444" s="260" t="s">
        <v>13680</v>
      </c>
      <c r="D444" s="219" t="s">
        <v>13681</v>
      </c>
      <c r="E444" s="261">
        <v>9908545319</v>
      </c>
      <c r="F444" s="261">
        <v>7780170843</v>
      </c>
      <c r="G444" s="219"/>
      <c r="H444" s="219" t="s">
        <v>13682</v>
      </c>
      <c r="I444" s="261">
        <v>9849920741</v>
      </c>
      <c r="J444" s="219" t="s">
        <v>13683</v>
      </c>
      <c r="K444" s="219"/>
      <c r="L444" s="219"/>
      <c r="M444" s="219"/>
      <c r="N444" s="219"/>
      <c r="O444" s="219"/>
    </row>
    <row r="445" spans="1:15">
      <c r="A445" s="259">
        <v>445</v>
      </c>
      <c r="B445" s="260" t="s">
        <v>13684</v>
      </c>
      <c r="C445" s="260" t="s">
        <v>13685</v>
      </c>
      <c r="D445" s="219" t="s">
        <v>13686</v>
      </c>
      <c r="E445" s="261">
        <v>7207900856</v>
      </c>
      <c r="F445" s="261">
        <v>8125558577</v>
      </c>
      <c r="G445" s="219"/>
      <c r="H445" s="219" t="s">
        <v>13687</v>
      </c>
      <c r="I445" s="261">
        <v>9642396413</v>
      </c>
      <c r="J445" s="219" t="s">
        <v>13688</v>
      </c>
      <c r="K445" s="219"/>
      <c r="L445" s="219" t="s">
        <v>4479</v>
      </c>
      <c r="M445" s="219" t="s">
        <v>4479</v>
      </c>
      <c r="N445" s="219"/>
      <c r="O445" s="219"/>
    </row>
    <row r="446" spans="1:15">
      <c r="A446" s="259">
        <v>446</v>
      </c>
      <c r="B446" s="260" t="s">
        <v>13689</v>
      </c>
      <c r="C446" s="260" t="s">
        <v>13690</v>
      </c>
      <c r="D446" s="219" t="s">
        <v>13691</v>
      </c>
      <c r="E446" s="261">
        <v>6301171491</v>
      </c>
      <c r="F446" s="261">
        <v>7989347322</v>
      </c>
      <c r="G446" s="219"/>
      <c r="H446" s="219" t="s">
        <v>13692</v>
      </c>
      <c r="I446" s="261">
        <v>7989347322</v>
      </c>
      <c r="J446" s="219" t="s">
        <v>13693</v>
      </c>
      <c r="K446" s="219"/>
      <c r="L446" s="219" t="s">
        <v>4479</v>
      </c>
      <c r="M446" s="219" t="s">
        <v>4479</v>
      </c>
      <c r="N446" s="219"/>
      <c r="O446" s="219"/>
    </row>
    <row r="447" spans="1:15">
      <c r="A447" s="259">
        <v>447</v>
      </c>
      <c r="B447" s="260" t="s">
        <v>13694</v>
      </c>
      <c r="C447" s="260" t="s">
        <v>13695</v>
      </c>
      <c r="D447" s="219" t="s">
        <v>13696</v>
      </c>
      <c r="E447" s="261">
        <v>9390284184</v>
      </c>
      <c r="F447" s="219" t="s">
        <v>549</v>
      </c>
      <c r="G447" s="219"/>
      <c r="H447" s="219" t="s">
        <v>13697</v>
      </c>
      <c r="I447" s="261">
        <v>9966882631</v>
      </c>
      <c r="J447" s="219" t="s">
        <v>13698</v>
      </c>
      <c r="K447" s="219"/>
      <c r="L447" s="219" t="s">
        <v>4479</v>
      </c>
      <c r="M447" s="219" t="s">
        <v>4479</v>
      </c>
      <c r="N447" s="219"/>
      <c r="O447" s="219" t="s">
        <v>4479</v>
      </c>
    </row>
    <row r="448" spans="1:15">
      <c r="A448" s="259">
        <v>448</v>
      </c>
      <c r="B448" s="260" t="s">
        <v>13699</v>
      </c>
      <c r="C448" s="260" t="s">
        <v>13700</v>
      </c>
      <c r="D448" s="219" t="s">
        <v>13701</v>
      </c>
      <c r="E448" s="261">
        <v>8247322481</v>
      </c>
      <c r="F448" s="261">
        <v>9177558828</v>
      </c>
      <c r="G448" s="219"/>
      <c r="H448" s="219" t="s">
        <v>13702</v>
      </c>
      <c r="I448" s="261">
        <v>9177558828</v>
      </c>
      <c r="J448" s="219" t="s">
        <v>13703</v>
      </c>
      <c r="K448" s="219"/>
      <c r="L448" s="219" t="s">
        <v>4479</v>
      </c>
      <c r="M448" s="219" t="s">
        <v>4479</v>
      </c>
      <c r="N448" s="219" t="s">
        <v>4479</v>
      </c>
      <c r="O448" s="219" t="s">
        <v>4479</v>
      </c>
    </row>
    <row r="449" spans="1:15">
      <c r="A449" s="259">
        <v>449</v>
      </c>
      <c r="B449" s="260" t="s">
        <v>13704</v>
      </c>
      <c r="C449" s="260" t="s">
        <v>13705</v>
      </c>
      <c r="D449" s="219" t="s">
        <v>13706</v>
      </c>
      <c r="E449" s="261">
        <v>7993341408</v>
      </c>
      <c r="F449" s="261">
        <v>9963396976</v>
      </c>
      <c r="G449" s="219"/>
      <c r="H449" s="219" t="s">
        <v>13707</v>
      </c>
      <c r="I449" s="261">
        <v>9963396976</v>
      </c>
      <c r="J449" s="219" t="s">
        <v>13708</v>
      </c>
      <c r="K449" s="219" t="s">
        <v>2803</v>
      </c>
      <c r="L449" s="219"/>
      <c r="M449" s="219"/>
      <c r="N449" s="219"/>
      <c r="O449" s="219"/>
    </row>
    <row r="450" spans="1:15">
      <c r="A450" s="259">
        <v>450</v>
      </c>
      <c r="B450" s="260" t="s">
        <v>13709</v>
      </c>
      <c r="C450" s="260" t="s">
        <v>13710</v>
      </c>
      <c r="D450" s="219" t="s">
        <v>13711</v>
      </c>
      <c r="E450" s="261">
        <v>9390371463</v>
      </c>
      <c r="F450" s="261">
        <v>9502449256</v>
      </c>
      <c r="G450" s="219"/>
      <c r="H450" s="219" t="s">
        <v>13712</v>
      </c>
      <c r="I450" s="261">
        <v>9502449256</v>
      </c>
      <c r="J450" s="219" t="s">
        <v>13713</v>
      </c>
      <c r="K450" s="219"/>
      <c r="L450" s="219"/>
      <c r="M450" s="219"/>
      <c r="N450" s="219"/>
      <c r="O450" s="219"/>
    </row>
    <row r="451" spans="1:15">
      <c r="A451" s="259">
        <v>451</v>
      </c>
      <c r="B451" s="260" t="s">
        <v>13714</v>
      </c>
      <c r="C451" s="260" t="s">
        <v>13715</v>
      </c>
      <c r="D451" s="219" t="s">
        <v>13716</v>
      </c>
      <c r="E451" s="261">
        <v>9381619656</v>
      </c>
      <c r="F451" s="261">
        <v>9440830084</v>
      </c>
      <c r="G451" s="219"/>
      <c r="H451" s="219" t="s">
        <v>13717</v>
      </c>
      <c r="I451" s="261">
        <v>9440830084</v>
      </c>
      <c r="J451" s="219" t="s">
        <v>4479</v>
      </c>
      <c r="K451" s="219" t="s">
        <v>4479</v>
      </c>
      <c r="L451" s="219" t="s">
        <v>4479</v>
      </c>
      <c r="M451" s="219" t="s">
        <v>4479</v>
      </c>
      <c r="N451" s="219" t="s">
        <v>4479</v>
      </c>
      <c r="O451" s="219" t="s">
        <v>4479</v>
      </c>
    </row>
    <row r="452" spans="1:15">
      <c r="A452" s="259">
        <v>452</v>
      </c>
      <c r="B452" s="260" t="s">
        <v>13718</v>
      </c>
      <c r="C452" s="260" t="s">
        <v>13719</v>
      </c>
      <c r="D452" s="219" t="s">
        <v>13720</v>
      </c>
      <c r="E452" s="261">
        <v>8179145768</v>
      </c>
      <c r="F452" s="219"/>
      <c r="G452" s="219"/>
      <c r="H452" s="219" t="s">
        <v>13721</v>
      </c>
      <c r="I452" s="261">
        <v>9989159120</v>
      </c>
      <c r="J452" s="219" t="s">
        <v>13722</v>
      </c>
      <c r="K452" s="219" t="s">
        <v>4479</v>
      </c>
      <c r="L452" s="219" t="s">
        <v>4479</v>
      </c>
      <c r="M452" s="219" t="s">
        <v>4479</v>
      </c>
      <c r="N452" s="219"/>
      <c r="O452" s="219" t="s">
        <v>4479</v>
      </c>
    </row>
    <row r="453" spans="1:15">
      <c r="A453" s="259">
        <v>453</v>
      </c>
      <c r="B453" s="260" t="s">
        <v>13723</v>
      </c>
      <c r="C453" s="260" t="s">
        <v>13724</v>
      </c>
      <c r="D453" s="219" t="s">
        <v>13725</v>
      </c>
      <c r="E453" s="261">
        <v>8688804913</v>
      </c>
      <c r="F453" s="261">
        <v>7989575598</v>
      </c>
      <c r="G453" s="219"/>
      <c r="H453" s="219" t="s">
        <v>13726</v>
      </c>
      <c r="I453" s="261">
        <v>9491662965</v>
      </c>
      <c r="J453" s="219" t="s">
        <v>4479</v>
      </c>
      <c r="K453" s="219" t="s">
        <v>4479</v>
      </c>
      <c r="L453" s="219" t="s">
        <v>4479</v>
      </c>
      <c r="M453" s="219" t="s">
        <v>4479</v>
      </c>
      <c r="N453" s="219" t="s">
        <v>4479</v>
      </c>
      <c r="O453" s="219" t="s">
        <v>4479</v>
      </c>
    </row>
    <row r="454" spans="1:15">
      <c r="A454" s="259">
        <v>454</v>
      </c>
      <c r="B454" s="260" t="s">
        <v>13727</v>
      </c>
      <c r="C454" s="260" t="s">
        <v>13728</v>
      </c>
      <c r="D454" s="219" t="s">
        <v>13729</v>
      </c>
      <c r="E454" s="261">
        <v>7801084256</v>
      </c>
      <c r="F454" s="261">
        <v>9492826199</v>
      </c>
      <c r="G454" s="219"/>
      <c r="H454" s="219" t="s">
        <v>13730</v>
      </c>
      <c r="I454" s="261">
        <v>9494385626</v>
      </c>
      <c r="J454" s="219" t="s">
        <v>4217</v>
      </c>
      <c r="K454" s="219" t="s">
        <v>2803</v>
      </c>
      <c r="L454" s="219" t="s">
        <v>13731</v>
      </c>
      <c r="M454" s="219" t="s">
        <v>4300</v>
      </c>
      <c r="N454" s="219" t="s">
        <v>4479</v>
      </c>
      <c r="O454" s="219" t="s">
        <v>4479</v>
      </c>
    </row>
    <row r="455" spans="1:15">
      <c r="A455" s="259">
        <v>455</v>
      </c>
      <c r="B455" s="260" t="s">
        <v>13732</v>
      </c>
      <c r="C455" s="260" t="s">
        <v>13733</v>
      </c>
      <c r="D455" s="219" t="s">
        <v>13734</v>
      </c>
      <c r="E455" s="261">
        <v>6304528844</v>
      </c>
      <c r="F455" s="219"/>
      <c r="G455" s="219"/>
      <c r="H455" s="219" t="s">
        <v>13735</v>
      </c>
      <c r="I455" s="261">
        <v>8985563054</v>
      </c>
      <c r="J455" s="219"/>
      <c r="K455" s="219"/>
      <c r="L455" s="219"/>
      <c r="M455" s="219" t="s">
        <v>4300</v>
      </c>
      <c r="N455" s="219" t="s">
        <v>11992</v>
      </c>
      <c r="O455" s="219" t="s">
        <v>4479</v>
      </c>
    </row>
    <row r="456" spans="1:15">
      <c r="A456" s="259">
        <v>456</v>
      </c>
      <c r="B456" s="260" t="s">
        <v>13736</v>
      </c>
      <c r="C456" s="260" t="s">
        <v>13737</v>
      </c>
      <c r="D456" s="219" t="s">
        <v>13738</v>
      </c>
      <c r="E456" s="261">
        <v>9100152038</v>
      </c>
      <c r="F456" s="261">
        <v>9440815847</v>
      </c>
      <c r="G456" s="219"/>
      <c r="H456" s="219" t="s">
        <v>13739</v>
      </c>
      <c r="I456" s="261">
        <v>9441872407</v>
      </c>
      <c r="J456" s="219" t="s">
        <v>7229</v>
      </c>
      <c r="K456" s="219"/>
      <c r="L456" s="219"/>
      <c r="M456" s="219"/>
      <c r="N456" s="219"/>
      <c r="O456" s="219"/>
    </row>
    <row r="457" spans="1:15">
      <c r="A457" s="259">
        <v>457</v>
      </c>
      <c r="B457" s="260" t="s">
        <v>13740</v>
      </c>
      <c r="C457" s="260" t="s">
        <v>13741</v>
      </c>
      <c r="D457" s="219" t="s">
        <v>13742</v>
      </c>
      <c r="E457" s="261">
        <v>7893150599</v>
      </c>
      <c r="F457" s="261">
        <v>8897688798</v>
      </c>
      <c r="G457" s="219"/>
      <c r="H457" s="219" t="s">
        <v>13743</v>
      </c>
      <c r="I457" s="261">
        <v>9948676395</v>
      </c>
      <c r="J457" s="219" t="s">
        <v>4044</v>
      </c>
      <c r="K457" s="219"/>
      <c r="L457" s="219"/>
      <c r="M457" s="219"/>
      <c r="N457" s="219"/>
      <c r="O457" s="219"/>
    </row>
    <row r="458" spans="1:15">
      <c r="A458" s="259">
        <v>458</v>
      </c>
      <c r="B458" s="260" t="s">
        <v>13744</v>
      </c>
      <c r="C458" s="260" t="s">
        <v>13745</v>
      </c>
      <c r="D458" s="219" t="s">
        <v>13746</v>
      </c>
      <c r="E458" s="261">
        <v>7032188196</v>
      </c>
      <c r="F458" s="261">
        <v>8790128081</v>
      </c>
      <c r="G458" s="219"/>
      <c r="H458" s="219" t="s">
        <v>13747</v>
      </c>
      <c r="I458" s="261">
        <v>9849198081</v>
      </c>
      <c r="J458" s="219" t="s">
        <v>4479</v>
      </c>
      <c r="K458" s="219" t="s">
        <v>4479</v>
      </c>
      <c r="L458" s="219" t="s">
        <v>4479</v>
      </c>
      <c r="M458" s="219" t="s">
        <v>4300</v>
      </c>
      <c r="N458" s="219" t="s">
        <v>11992</v>
      </c>
      <c r="O458" s="219" t="s">
        <v>4479</v>
      </c>
    </row>
    <row r="459" spans="1:15">
      <c r="A459" s="259">
        <v>459</v>
      </c>
      <c r="B459" s="260" t="s">
        <v>13748</v>
      </c>
      <c r="C459" s="260" t="s">
        <v>13749</v>
      </c>
      <c r="D459" s="219" t="s">
        <v>13750</v>
      </c>
      <c r="E459" s="261">
        <v>8885590009</v>
      </c>
      <c r="F459" s="261">
        <v>9398798483</v>
      </c>
      <c r="G459" s="219"/>
      <c r="H459" s="219" t="s">
        <v>13751</v>
      </c>
      <c r="I459" s="261">
        <v>9000981557</v>
      </c>
      <c r="J459" s="219" t="s">
        <v>4217</v>
      </c>
      <c r="K459" s="219" t="s">
        <v>4479</v>
      </c>
      <c r="L459" s="219"/>
      <c r="M459" s="219"/>
      <c r="N459" s="219"/>
      <c r="O459" s="219"/>
    </row>
    <row r="460" spans="1:15">
      <c r="A460" s="259">
        <v>460</v>
      </c>
      <c r="B460" s="260" t="s">
        <v>13752</v>
      </c>
      <c r="C460" s="260" t="s">
        <v>13753</v>
      </c>
      <c r="D460" s="219" t="s">
        <v>13754</v>
      </c>
      <c r="E460" s="261">
        <v>8309611582</v>
      </c>
      <c r="F460" s="261">
        <v>8688929629</v>
      </c>
      <c r="G460" s="219"/>
      <c r="H460" s="277" t="s">
        <v>13755</v>
      </c>
      <c r="I460" s="261">
        <v>9515811570</v>
      </c>
      <c r="J460" s="219" t="s">
        <v>7648</v>
      </c>
      <c r="K460" s="219" t="s">
        <v>4479</v>
      </c>
      <c r="L460" s="219" t="s">
        <v>4479</v>
      </c>
      <c r="M460" s="219" t="s">
        <v>4479</v>
      </c>
      <c r="N460" s="219" t="s">
        <v>4479</v>
      </c>
      <c r="O460" s="219" t="s">
        <v>4479</v>
      </c>
    </row>
    <row r="461" spans="1:15">
      <c r="A461" s="259">
        <v>461</v>
      </c>
      <c r="B461" s="260" t="s">
        <v>13756</v>
      </c>
      <c r="C461" s="260" t="s">
        <v>13757</v>
      </c>
      <c r="D461" s="219" t="s">
        <v>13758</v>
      </c>
      <c r="E461" s="261">
        <v>9703456103</v>
      </c>
      <c r="F461" s="261">
        <v>9490373099</v>
      </c>
      <c r="G461" s="219"/>
      <c r="H461" s="219" t="s">
        <v>13759</v>
      </c>
      <c r="I461" s="261">
        <v>8465005888</v>
      </c>
      <c r="J461" s="219" t="s">
        <v>2802</v>
      </c>
      <c r="K461" s="219" t="s">
        <v>4479</v>
      </c>
      <c r="L461" s="219"/>
      <c r="M461" s="219"/>
      <c r="N461" s="219"/>
      <c r="O461" s="219"/>
    </row>
    <row r="462" spans="1:15">
      <c r="A462" s="259">
        <v>462</v>
      </c>
      <c r="B462" s="260" t="s">
        <v>13760</v>
      </c>
      <c r="C462" s="260" t="s">
        <v>13761</v>
      </c>
      <c r="D462" s="219" t="s">
        <v>13762</v>
      </c>
      <c r="E462" s="261">
        <v>8125505016</v>
      </c>
      <c r="F462" s="261">
        <v>8125505016</v>
      </c>
      <c r="G462" s="219"/>
      <c r="H462" s="219" t="s">
        <v>13763</v>
      </c>
      <c r="I462" s="261">
        <v>9441742520</v>
      </c>
      <c r="J462" s="219" t="s">
        <v>9086</v>
      </c>
      <c r="K462" s="219"/>
      <c r="L462" s="219" t="s">
        <v>4479</v>
      </c>
      <c r="M462" s="219" t="s">
        <v>4479</v>
      </c>
      <c r="N462" s="219"/>
      <c r="O462" s="219"/>
    </row>
    <row r="463" spans="1:15">
      <c r="A463" s="259">
        <v>463</v>
      </c>
      <c r="B463" s="260" t="s">
        <v>13764</v>
      </c>
      <c r="C463" s="260" t="s">
        <v>13765</v>
      </c>
      <c r="D463" s="219" t="s">
        <v>13766</v>
      </c>
      <c r="E463" s="266">
        <v>8464922296</v>
      </c>
      <c r="F463" s="261">
        <v>7981808383</v>
      </c>
      <c r="G463" s="219"/>
      <c r="H463" s="219" t="s">
        <v>13767</v>
      </c>
      <c r="I463" s="261">
        <v>7981808383</v>
      </c>
      <c r="J463" s="219" t="s">
        <v>4534</v>
      </c>
      <c r="K463" s="219" t="s">
        <v>4479</v>
      </c>
      <c r="L463" s="219" t="s">
        <v>4479</v>
      </c>
      <c r="M463" s="219"/>
      <c r="N463" s="219"/>
      <c r="O463" s="219"/>
    </row>
    <row r="464" spans="1:15">
      <c r="A464" s="259">
        <v>464</v>
      </c>
      <c r="B464" s="260" t="s">
        <v>13768</v>
      </c>
      <c r="C464" s="260" t="s">
        <v>13769</v>
      </c>
      <c r="D464" s="219" t="s">
        <v>13770</v>
      </c>
      <c r="E464" s="261">
        <v>8897495875</v>
      </c>
      <c r="F464" s="261">
        <v>9959886644</v>
      </c>
      <c r="G464" s="219"/>
      <c r="H464" s="219" t="s">
        <v>13771</v>
      </c>
      <c r="I464" s="261">
        <v>9177456309</v>
      </c>
      <c r="J464" s="219" t="s">
        <v>4479</v>
      </c>
      <c r="K464" s="219" t="s">
        <v>4479</v>
      </c>
      <c r="L464" s="219" t="s">
        <v>4479</v>
      </c>
      <c r="M464" s="219" t="s">
        <v>4479</v>
      </c>
      <c r="N464" s="219" t="s">
        <v>11992</v>
      </c>
      <c r="O464" s="219" t="s">
        <v>4479</v>
      </c>
    </row>
    <row r="465" spans="1:15">
      <c r="A465" s="259">
        <v>465</v>
      </c>
      <c r="B465" s="260" t="s">
        <v>13772</v>
      </c>
      <c r="C465" s="260" t="s">
        <v>13773</v>
      </c>
      <c r="D465" s="219" t="s">
        <v>13774</v>
      </c>
      <c r="E465" s="261">
        <v>9885502915</v>
      </c>
      <c r="F465" s="261">
        <v>7989676436</v>
      </c>
      <c r="G465" s="219"/>
      <c r="H465" s="219" t="s">
        <v>13775</v>
      </c>
      <c r="I465" s="261">
        <v>7995625195</v>
      </c>
      <c r="J465" s="219" t="s">
        <v>13776</v>
      </c>
      <c r="K465" s="219"/>
      <c r="L465" s="219" t="s">
        <v>4479</v>
      </c>
      <c r="M465" s="219" t="s">
        <v>4479</v>
      </c>
      <c r="N465" s="219"/>
      <c r="O465" s="219"/>
    </row>
    <row r="466" spans="1:15">
      <c r="A466" s="259">
        <v>466</v>
      </c>
      <c r="B466" s="260" t="s">
        <v>13777</v>
      </c>
      <c r="C466" s="260" t="s">
        <v>13778</v>
      </c>
      <c r="D466" s="219" t="s">
        <v>13779</v>
      </c>
      <c r="E466" s="261">
        <v>9100849088</v>
      </c>
      <c r="F466" s="219"/>
      <c r="G466" s="219"/>
      <c r="H466" s="219" t="s">
        <v>13780</v>
      </c>
      <c r="I466" s="261">
        <v>9908123964</v>
      </c>
      <c r="J466" s="219" t="s">
        <v>3958</v>
      </c>
      <c r="K466" s="219"/>
      <c r="L466" s="219"/>
      <c r="M466" s="219"/>
      <c r="N466" s="219"/>
      <c r="O466" s="219"/>
    </row>
    <row r="467" spans="1:15">
      <c r="A467" s="259">
        <v>467</v>
      </c>
      <c r="B467" s="260" t="s">
        <v>13781</v>
      </c>
      <c r="C467" s="260" t="s">
        <v>13782</v>
      </c>
      <c r="D467" s="219" t="s">
        <v>13783</v>
      </c>
      <c r="E467" s="261">
        <v>6309619626</v>
      </c>
      <c r="F467" s="261">
        <v>6281797600</v>
      </c>
      <c r="G467" s="219"/>
      <c r="H467" s="219" t="s">
        <v>13784</v>
      </c>
      <c r="I467" s="261">
        <v>9908089888</v>
      </c>
      <c r="J467" s="219"/>
      <c r="K467" s="219"/>
      <c r="L467" s="219" t="s">
        <v>4479</v>
      </c>
      <c r="M467" s="219" t="s">
        <v>4300</v>
      </c>
      <c r="N467" s="219" t="s">
        <v>11992</v>
      </c>
      <c r="O467" s="219" t="s">
        <v>4479</v>
      </c>
    </row>
    <row r="468" spans="1:15">
      <c r="A468" s="259">
        <v>468</v>
      </c>
      <c r="B468" s="260" t="s">
        <v>13785</v>
      </c>
      <c r="C468" s="260" t="s">
        <v>13786</v>
      </c>
      <c r="D468" s="219" t="s">
        <v>13787</v>
      </c>
      <c r="E468" s="261">
        <v>8897688798</v>
      </c>
      <c r="F468" s="261">
        <v>7893150599</v>
      </c>
      <c r="G468" s="219"/>
      <c r="H468" s="219" t="s">
        <v>13788</v>
      </c>
      <c r="I468" s="261">
        <v>9985677664</v>
      </c>
      <c r="J468" s="219" t="s">
        <v>11771</v>
      </c>
      <c r="K468" s="219"/>
      <c r="L468" s="219"/>
      <c r="M468" s="219"/>
      <c r="N468" s="219"/>
      <c r="O468" s="219"/>
    </row>
    <row r="469" spans="1:15">
      <c r="A469" s="259">
        <v>469</v>
      </c>
      <c r="B469" s="260" t="s">
        <v>13789</v>
      </c>
      <c r="C469" s="260" t="s">
        <v>13790</v>
      </c>
      <c r="D469" s="219" t="s">
        <v>13791</v>
      </c>
      <c r="E469" s="261">
        <v>6302924211</v>
      </c>
      <c r="F469" s="261">
        <v>9346543575</v>
      </c>
      <c r="G469" s="219"/>
      <c r="H469" s="219" t="s">
        <v>13792</v>
      </c>
      <c r="I469" s="261">
        <v>8919799906</v>
      </c>
      <c r="J469" s="219" t="s">
        <v>8974</v>
      </c>
      <c r="K469" s="219"/>
      <c r="L469" s="219"/>
      <c r="M469" s="219"/>
      <c r="N469" s="219"/>
      <c r="O469" s="219"/>
    </row>
    <row r="470" spans="1:15">
      <c r="A470" s="259">
        <v>470</v>
      </c>
      <c r="B470" s="260" t="s">
        <v>13793</v>
      </c>
      <c r="C470" s="260" t="s">
        <v>13794</v>
      </c>
      <c r="D470" s="219" t="s">
        <v>13795</v>
      </c>
      <c r="E470" s="261">
        <v>7075033569</v>
      </c>
      <c r="F470" s="261">
        <v>8106047185</v>
      </c>
      <c r="G470" s="219"/>
      <c r="H470" s="219" t="s">
        <v>13796</v>
      </c>
      <c r="I470" s="261">
        <v>9963834617</v>
      </c>
      <c r="J470" s="219" t="s">
        <v>2802</v>
      </c>
      <c r="K470" s="219" t="s">
        <v>4479</v>
      </c>
      <c r="L470" s="219"/>
      <c r="M470" s="219"/>
      <c r="N470" s="219"/>
      <c r="O470" s="219"/>
    </row>
    <row r="471" spans="1:15">
      <c r="A471" s="259">
        <v>471</v>
      </c>
      <c r="B471" s="260" t="s">
        <v>13797</v>
      </c>
      <c r="C471" s="260" t="s">
        <v>13798</v>
      </c>
      <c r="D471" s="166" t="s">
        <v>13799</v>
      </c>
      <c r="E471" s="254">
        <v>9441523492</v>
      </c>
      <c r="F471" s="254">
        <v>6301144251</v>
      </c>
      <c r="G471" s="166"/>
      <c r="H471" s="166" t="s">
        <v>13800</v>
      </c>
      <c r="I471" s="254">
        <v>9849888492</v>
      </c>
      <c r="J471" s="166" t="s">
        <v>2802</v>
      </c>
      <c r="K471" s="166" t="s">
        <v>2803</v>
      </c>
      <c r="L471" s="166"/>
      <c r="M471" s="166"/>
      <c r="N471" s="166"/>
      <c r="O471" s="166"/>
    </row>
    <row r="472" spans="1:15">
      <c r="A472" s="259">
        <v>472</v>
      </c>
      <c r="B472" s="260" t="s">
        <v>13801</v>
      </c>
      <c r="C472" s="260" t="s">
        <v>13802</v>
      </c>
      <c r="D472" s="215" t="s">
        <v>13803</v>
      </c>
      <c r="E472" s="267">
        <v>9866210365</v>
      </c>
      <c r="F472" s="267">
        <v>9966136596</v>
      </c>
      <c r="G472" s="215"/>
      <c r="H472" s="215" t="s">
        <v>13804</v>
      </c>
      <c r="I472" s="267">
        <v>8374659575</v>
      </c>
      <c r="J472" s="215" t="s">
        <v>13805</v>
      </c>
      <c r="K472" s="215" t="s">
        <v>4002</v>
      </c>
      <c r="L472" s="215"/>
      <c r="M472" s="215"/>
      <c r="N472" s="215"/>
      <c r="O472" s="215"/>
    </row>
    <row r="473" spans="1:15">
      <c r="A473" s="259">
        <v>473</v>
      </c>
      <c r="B473" s="260" t="s">
        <v>13806</v>
      </c>
      <c r="C473" s="260" t="s">
        <v>13807</v>
      </c>
      <c r="D473" s="219" t="s">
        <v>13808</v>
      </c>
      <c r="E473" s="261">
        <v>9391274947</v>
      </c>
      <c r="F473" s="261">
        <v>8185968607</v>
      </c>
      <c r="G473" s="219"/>
      <c r="H473" s="219" t="s">
        <v>13809</v>
      </c>
      <c r="I473" s="261">
        <v>8185968607</v>
      </c>
      <c r="J473" s="219" t="s">
        <v>2802</v>
      </c>
      <c r="K473" s="219" t="s">
        <v>4479</v>
      </c>
      <c r="L473" s="219" t="s">
        <v>4479</v>
      </c>
      <c r="M473" s="219" t="s">
        <v>4479</v>
      </c>
      <c r="N473" s="219" t="s">
        <v>4479</v>
      </c>
      <c r="O473" s="219"/>
    </row>
    <row r="474" spans="1:15">
      <c r="A474" s="259">
        <v>474</v>
      </c>
      <c r="B474" s="260" t="s">
        <v>13810</v>
      </c>
      <c r="C474" s="260" t="s">
        <v>13811</v>
      </c>
      <c r="D474" s="219" t="s">
        <v>13812</v>
      </c>
      <c r="E474" s="261">
        <v>9908038558</v>
      </c>
      <c r="F474" s="261">
        <v>9100600203</v>
      </c>
      <c r="G474" s="219"/>
      <c r="H474" s="219" t="s">
        <v>13813</v>
      </c>
      <c r="I474" s="261">
        <v>9908038558</v>
      </c>
      <c r="J474" s="219" t="s">
        <v>7587</v>
      </c>
      <c r="K474" s="219" t="s">
        <v>4479</v>
      </c>
      <c r="L474" s="219" t="s">
        <v>4479</v>
      </c>
      <c r="M474" s="219" t="s">
        <v>4479</v>
      </c>
      <c r="N474" s="219" t="s">
        <v>4479</v>
      </c>
      <c r="O474" s="219" t="s">
        <v>4479</v>
      </c>
    </row>
    <row r="475" spans="1:15">
      <c r="A475" s="259">
        <v>475</v>
      </c>
      <c r="B475" s="260" t="s">
        <v>13814</v>
      </c>
      <c r="C475" s="260" t="s">
        <v>13815</v>
      </c>
      <c r="D475" s="219" t="s">
        <v>13816</v>
      </c>
      <c r="E475" s="261">
        <v>9390143173</v>
      </c>
      <c r="F475" s="261">
        <v>9059210234</v>
      </c>
      <c r="G475" s="219"/>
      <c r="H475" s="219" t="s">
        <v>13817</v>
      </c>
      <c r="I475" s="261">
        <v>9989181829</v>
      </c>
      <c r="J475" s="219" t="s">
        <v>9529</v>
      </c>
      <c r="K475" s="219"/>
      <c r="L475" s="219"/>
      <c r="M475" s="219"/>
      <c r="N475" s="219"/>
      <c r="O475" s="219" t="s">
        <v>4479</v>
      </c>
    </row>
    <row r="476" spans="1:15">
      <c r="A476" s="259">
        <v>476</v>
      </c>
      <c r="B476" s="260" t="s">
        <v>13818</v>
      </c>
      <c r="C476" s="260" t="s">
        <v>13819</v>
      </c>
      <c r="D476" s="219" t="s">
        <v>13820</v>
      </c>
      <c r="E476" s="261">
        <v>8374355886</v>
      </c>
      <c r="F476" s="261">
        <v>9705561715</v>
      </c>
      <c r="G476" s="219"/>
      <c r="H476" s="219" t="s">
        <v>13821</v>
      </c>
      <c r="I476" s="261">
        <v>9701358408</v>
      </c>
      <c r="J476" s="219" t="s">
        <v>13822</v>
      </c>
      <c r="K476" s="219"/>
      <c r="L476" s="219" t="s">
        <v>4479</v>
      </c>
      <c r="M476" s="219" t="s">
        <v>4479</v>
      </c>
      <c r="N476" s="219"/>
      <c r="O476" s="219"/>
    </row>
    <row r="477" spans="1:15">
      <c r="A477" s="259">
        <v>477</v>
      </c>
      <c r="B477" s="260" t="s">
        <v>13823</v>
      </c>
      <c r="C477" s="260" t="s">
        <v>13824</v>
      </c>
      <c r="D477" s="219" t="s">
        <v>13825</v>
      </c>
      <c r="E477" s="261">
        <v>9494659248</v>
      </c>
      <c r="F477" s="261">
        <v>9298155248</v>
      </c>
      <c r="G477" s="219"/>
      <c r="H477" s="219" t="s">
        <v>13826</v>
      </c>
      <c r="I477" s="261">
        <v>9298155248</v>
      </c>
      <c r="J477" s="236" t="s">
        <v>4044</v>
      </c>
      <c r="K477" s="226"/>
      <c r="L477" s="219" t="s">
        <v>4479</v>
      </c>
      <c r="M477" s="219" t="s">
        <v>4479</v>
      </c>
      <c r="N477" s="219"/>
      <c r="O477" s="219"/>
    </row>
    <row r="478" spans="1:15">
      <c r="A478" s="259">
        <v>478</v>
      </c>
      <c r="B478" s="260" t="s">
        <v>13827</v>
      </c>
      <c r="C478" s="260" t="s">
        <v>13828</v>
      </c>
      <c r="D478" s="219" t="s">
        <v>13829</v>
      </c>
      <c r="E478" s="261">
        <v>8919644092</v>
      </c>
      <c r="F478" s="219" t="s">
        <v>4479</v>
      </c>
      <c r="G478" s="219"/>
      <c r="H478" s="219" t="s">
        <v>13830</v>
      </c>
      <c r="I478" s="261">
        <v>9705982473</v>
      </c>
      <c r="J478" s="236" t="s">
        <v>8176</v>
      </c>
      <c r="K478" s="236"/>
      <c r="L478" s="226" t="s">
        <v>4479</v>
      </c>
      <c r="M478" s="219" t="s">
        <v>4479</v>
      </c>
      <c r="N478" s="219"/>
      <c r="O478" s="219" t="s">
        <v>4479</v>
      </c>
    </row>
    <row r="479" spans="1:15">
      <c r="A479" s="259">
        <v>479</v>
      </c>
      <c r="B479" s="260" t="s">
        <v>13831</v>
      </c>
      <c r="C479" s="260" t="s">
        <v>13832</v>
      </c>
      <c r="D479" s="166" t="s">
        <v>13833</v>
      </c>
      <c r="E479" s="264">
        <v>8789955109</v>
      </c>
      <c r="F479" s="261" t="s">
        <v>4479</v>
      </c>
      <c r="G479" s="261"/>
      <c r="H479" s="219" t="s">
        <v>13834</v>
      </c>
      <c r="I479" s="261">
        <v>8292714016</v>
      </c>
      <c r="J479" s="215" t="s">
        <v>2802</v>
      </c>
      <c r="K479" s="215"/>
      <c r="L479" s="219" t="s">
        <v>4479</v>
      </c>
      <c r="M479" s="219" t="s">
        <v>4479</v>
      </c>
      <c r="N479" s="219"/>
      <c r="O479" s="219" t="s">
        <v>4479</v>
      </c>
    </row>
    <row r="480" spans="1:15">
      <c r="A480" s="259">
        <v>480</v>
      </c>
      <c r="B480" s="260" t="s">
        <v>13835</v>
      </c>
      <c r="C480" s="260" t="s">
        <v>13836</v>
      </c>
      <c r="D480" s="215" t="s">
        <v>13837</v>
      </c>
      <c r="E480" s="261">
        <v>9347974489</v>
      </c>
      <c r="F480" s="261">
        <v>6304343455</v>
      </c>
      <c r="G480" s="219"/>
      <c r="H480" s="219" t="s">
        <v>13838</v>
      </c>
      <c r="I480" s="261">
        <v>6304343455</v>
      </c>
      <c r="J480" s="219" t="s">
        <v>4658</v>
      </c>
      <c r="K480" s="219" t="s">
        <v>2803</v>
      </c>
      <c r="L480" s="219" t="s">
        <v>4479</v>
      </c>
      <c r="M480" s="219" t="s">
        <v>4479</v>
      </c>
      <c r="N480" s="219"/>
      <c r="O480" s="219" t="s">
        <v>4479</v>
      </c>
    </row>
    <row r="481" spans="1:15">
      <c r="A481" s="259">
        <v>481</v>
      </c>
      <c r="B481" s="260" t="s">
        <v>13839</v>
      </c>
      <c r="C481" s="260" t="s">
        <v>13840</v>
      </c>
      <c r="D481" s="219" t="s">
        <v>13841</v>
      </c>
      <c r="E481" s="261">
        <v>9182468456</v>
      </c>
      <c r="F481" s="261">
        <v>9705347580</v>
      </c>
      <c r="G481" s="219"/>
      <c r="H481" s="219" t="s">
        <v>13842</v>
      </c>
      <c r="I481" s="261">
        <v>9705347580</v>
      </c>
      <c r="J481" s="219" t="s">
        <v>13843</v>
      </c>
      <c r="K481" s="219" t="s">
        <v>2874</v>
      </c>
      <c r="L481" s="219"/>
      <c r="M481" s="219"/>
      <c r="N481" s="219"/>
      <c r="O481" s="219"/>
    </row>
    <row r="482" spans="1:15">
      <c r="A482" s="259">
        <v>482</v>
      </c>
      <c r="B482" s="260" t="s">
        <v>13844</v>
      </c>
      <c r="C482" s="260" t="s">
        <v>13845</v>
      </c>
      <c r="D482" s="219" t="s">
        <v>13846</v>
      </c>
      <c r="E482" s="261">
        <v>9390581494</v>
      </c>
      <c r="F482" s="261">
        <v>7330831758</v>
      </c>
      <c r="G482" s="219"/>
      <c r="H482" s="219" t="s">
        <v>13847</v>
      </c>
      <c r="I482" s="261">
        <v>9398666356</v>
      </c>
      <c r="J482" s="219" t="s">
        <v>7029</v>
      </c>
      <c r="K482" s="219" t="s">
        <v>4479</v>
      </c>
      <c r="L482" s="219" t="s">
        <v>4479</v>
      </c>
      <c r="M482" s="219" t="s">
        <v>4479</v>
      </c>
      <c r="N482" s="219" t="s">
        <v>4479</v>
      </c>
      <c r="O482" s="219" t="s">
        <v>4479</v>
      </c>
    </row>
    <row r="483" spans="1:15">
      <c r="A483" s="259">
        <v>484</v>
      </c>
      <c r="B483" s="260" t="s">
        <v>13848</v>
      </c>
      <c r="C483" s="260" t="s">
        <v>13849</v>
      </c>
      <c r="D483" s="219" t="s">
        <v>13850</v>
      </c>
      <c r="E483" s="261">
        <v>7542929827</v>
      </c>
      <c r="F483" s="261">
        <v>8595794554</v>
      </c>
      <c r="G483" s="219"/>
      <c r="H483" s="219" t="s">
        <v>13851</v>
      </c>
      <c r="I483" s="261">
        <v>8368750327</v>
      </c>
      <c r="J483" s="219" t="s">
        <v>13852</v>
      </c>
      <c r="K483" s="219"/>
      <c r="L483" s="219" t="s">
        <v>4479</v>
      </c>
      <c r="M483" s="219" t="s">
        <v>4479</v>
      </c>
      <c r="N483" s="219"/>
      <c r="O483" s="219"/>
    </row>
    <row r="484" spans="1:15">
      <c r="A484" s="259">
        <v>485</v>
      </c>
      <c r="B484" s="260" t="s">
        <v>13853</v>
      </c>
      <c r="C484" s="260" t="s">
        <v>13854</v>
      </c>
      <c r="D484" s="219" t="s">
        <v>13855</v>
      </c>
      <c r="E484" s="261">
        <v>7903578110</v>
      </c>
      <c r="F484" s="261">
        <v>8102667026</v>
      </c>
      <c r="G484" s="219"/>
      <c r="H484" s="219" t="s">
        <v>13856</v>
      </c>
      <c r="I484" s="261">
        <v>9262720750</v>
      </c>
      <c r="J484" s="219" t="s">
        <v>7229</v>
      </c>
      <c r="K484" s="219"/>
      <c r="L484" s="219" t="s">
        <v>4479</v>
      </c>
      <c r="M484" s="219" t="s">
        <v>4479</v>
      </c>
      <c r="N484" s="219"/>
      <c r="O484" s="219"/>
    </row>
    <row r="485" spans="1:15">
      <c r="A485" s="259">
        <v>486</v>
      </c>
      <c r="B485" s="260" t="s">
        <v>13857</v>
      </c>
      <c r="C485" s="260" t="s">
        <v>13858</v>
      </c>
      <c r="D485" s="219" t="s">
        <v>13859</v>
      </c>
      <c r="E485" s="261">
        <v>9347139194</v>
      </c>
      <c r="F485" s="261">
        <v>9182135780</v>
      </c>
      <c r="G485" s="219"/>
      <c r="H485" s="219" t="s">
        <v>13860</v>
      </c>
      <c r="I485" s="261">
        <v>9182135780</v>
      </c>
      <c r="J485" s="219" t="s">
        <v>7229</v>
      </c>
      <c r="K485" s="219" t="s">
        <v>3630</v>
      </c>
      <c r="L485" s="219" t="s">
        <v>4479</v>
      </c>
      <c r="M485" s="219" t="s">
        <v>4479</v>
      </c>
      <c r="N485" s="219" t="s">
        <v>4479</v>
      </c>
      <c r="O485" s="219" t="s">
        <v>4479</v>
      </c>
    </row>
    <row r="486" spans="1:15">
      <c r="A486" s="259">
        <v>487</v>
      </c>
      <c r="B486" s="260" t="s">
        <v>13861</v>
      </c>
      <c r="C486" s="260" t="s">
        <v>13862</v>
      </c>
      <c r="D486" s="219" t="s">
        <v>13863</v>
      </c>
      <c r="E486" s="261">
        <v>7296031836</v>
      </c>
      <c r="F486" s="219"/>
      <c r="G486" s="219"/>
      <c r="H486" s="219" t="s">
        <v>13864</v>
      </c>
      <c r="I486" s="261">
        <v>9660018720</v>
      </c>
      <c r="J486" s="219" t="s">
        <v>11771</v>
      </c>
      <c r="K486" s="219" t="s">
        <v>2874</v>
      </c>
      <c r="L486" s="219" t="s">
        <v>4479</v>
      </c>
      <c r="M486" s="219"/>
      <c r="N486" s="219"/>
      <c r="O486" s="219"/>
    </row>
    <row r="487" spans="1:15">
      <c r="A487" s="259">
        <v>488</v>
      </c>
      <c r="B487" s="260" t="s">
        <v>13865</v>
      </c>
      <c r="C487" s="260" t="s">
        <v>13866</v>
      </c>
      <c r="D487" s="239" t="s">
        <v>13867</v>
      </c>
      <c r="E487" s="280">
        <v>7370918785</v>
      </c>
      <c r="F487" s="264">
        <v>6200041499</v>
      </c>
      <c r="G487" s="219"/>
      <c r="H487" s="219"/>
      <c r="I487" s="261">
        <v>7370918785</v>
      </c>
      <c r="J487" s="219" t="s">
        <v>2802</v>
      </c>
      <c r="K487" s="219" t="s">
        <v>13868</v>
      </c>
      <c r="L487" s="219" t="s">
        <v>4479</v>
      </c>
      <c r="M487" s="219" t="s">
        <v>4479</v>
      </c>
      <c r="N487" s="219"/>
      <c r="O487" s="219"/>
    </row>
    <row r="488" spans="1:15">
      <c r="A488" s="259">
        <v>489</v>
      </c>
      <c r="B488" s="260" t="s">
        <v>13869</v>
      </c>
      <c r="C488" s="260" t="s">
        <v>13870</v>
      </c>
      <c r="D488" s="215" t="s">
        <v>13871</v>
      </c>
      <c r="E488" s="267">
        <v>9142931254</v>
      </c>
      <c r="F488" s="261">
        <v>9065447208</v>
      </c>
      <c r="G488" s="219"/>
      <c r="H488" s="219" t="s">
        <v>13872</v>
      </c>
      <c r="I488" s="261">
        <v>9162343163</v>
      </c>
      <c r="J488" s="219" t="s">
        <v>13873</v>
      </c>
      <c r="K488" s="219" t="s">
        <v>2803</v>
      </c>
      <c r="L488" s="219" t="s">
        <v>4479</v>
      </c>
      <c r="M488" s="219" t="s">
        <v>4479</v>
      </c>
      <c r="N488" s="219" t="s">
        <v>4479</v>
      </c>
      <c r="O488" s="219" t="s">
        <v>4479</v>
      </c>
    </row>
    <row r="489" spans="1:15">
      <c r="A489" s="259">
        <v>490</v>
      </c>
      <c r="B489" s="260" t="s">
        <v>13874</v>
      </c>
      <c r="C489" s="260" t="s">
        <v>13875</v>
      </c>
      <c r="D489" s="166" t="s">
        <v>13876</v>
      </c>
      <c r="E489" s="254">
        <v>6304995048</v>
      </c>
      <c r="F489" s="254">
        <v>8639326754</v>
      </c>
      <c r="G489" s="166"/>
      <c r="H489" s="166" t="s">
        <v>13877</v>
      </c>
      <c r="I489" s="254">
        <v>7095371364</v>
      </c>
      <c r="J489" s="166" t="s">
        <v>2802</v>
      </c>
      <c r="K489" s="166" t="s">
        <v>2803</v>
      </c>
      <c r="L489" s="166" t="s">
        <v>4479</v>
      </c>
      <c r="M489" s="166" t="s">
        <v>4479</v>
      </c>
      <c r="N489" s="166" t="s">
        <v>4479</v>
      </c>
      <c r="O489" s="166" t="s">
        <v>4479</v>
      </c>
    </row>
    <row r="490" spans="1:15">
      <c r="A490" s="259">
        <v>491</v>
      </c>
      <c r="B490" s="260" t="s">
        <v>13878</v>
      </c>
      <c r="C490" s="260" t="s">
        <v>13879</v>
      </c>
      <c r="D490" s="166" t="s">
        <v>13880</v>
      </c>
      <c r="E490" s="254">
        <v>9390646922</v>
      </c>
      <c r="F490" s="254">
        <v>6281582782</v>
      </c>
      <c r="G490" s="166"/>
      <c r="H490" s="166" t="s">
        <v>13881</v>
      </c>
      <c r="I490" s="254">
        <v>8125571600</v>
      </c>
      <c r="J490" s="166" t="s">
        <v>11771</v>
      </c>
      <c r="K490" s="166" t="s">
        <v>2874</v>
      </c>
      <c r="L490" s="166" t="s">
        <v>4479</v>
      </c>
      <c r="M490" s="166" t="s">
        <v>4479</v>
      </c>
      <c r="N490" s="166"/>
      <c r="O490" s="166"/>
    </row>
    <row r="491" spans="1:15">
      <c r="A491" s="259">
        <v>492</v>
      </c>
      <c r="B491" s="260" t="s">
        <v>13882</v>
      </c>
      <c r="C491" s="260" t="s">
        <v>13883</v>
      </c>
      <c r="D491" s="166" t="s">
        <v>13884</v>
      </c>
      <c r="E491" s="254">
        <v>9391820489</v>
      </c>
      <c r="F491" s="254">
        <v>8519919228</v>
      </c>
      <c r="G491" s="166"/>
      <c r="H491" s="166" t="s">
        <v>13885</v>
      </c>
      <c r="I491" s="254">
        <v>8519919228</v>
      </c>
      <c r="J491" s="166" t="s">
        <v>8974</v>
      </c>
      <c r="K491" s="166" t="s">
        <v>13886</v>
      </c>
      <c r="L491" s="166" t="s">
        <v>4479</v>
      </c>
      <c r="M491" s="166" t="s">
        <v>4479</v>
      </c>
      <c r="N491" s="166"/>
      <c r="O491" s="166"/>
    </row>
    <row r="492" spans="1:15">
      <c r="A492" s="259">
        <v>493</v>
      </c>
      <c r="B492" s="260" t="s">
        <v>13887</v>
      </c>
      <c r="C492" s="260" t="s">
        <v>13888</v>
      </c>
      <c r="D492" s="166" t="s">
        <v>13889</v>
      </c>
      <c r="E492" s="254">
        <v>7321966620</v>
      </c>
      <c r="F492" s="254">
        <v>7321966620</v>
      </c>
      <c r="G492" s="166"/>
      <c r="H492" s="314" t="s">
        <v>13890</v>
      </c>
      <c r="I492" s="300"/>
      <c r="J492" s="166"/>
      <c r="K492" s="166"/>
      <c r="L492" s="166"/>
      <c r="M492" s="166"/>
      <c r="N492" s="166"/>
      <c r="O492" s="166"/>
    </row>
    <row r="493" spans="1:15">
      <c r="A493" s="259">
        <v>494</v>
      </c>
      <c r="B493" s="260" t="s">
        <v>13891</v>
      </c>
      <c r="C493" s="260" t="s">
        <v>13892</v>
      </c>
      <c r="D493" s="166" t="s">
        <v>13893</v>
      </c>
      <c r="E493" s="254">
        <v>9010205868</v>
      </c>
      <c r="F493" s="254">
        <v>9000977007</v>
      </c>
      <c r="G493" s="166"/>
      <c r="H493" s="166" t="s">
        <v>13894</v>
      </c>
      <c r="I493" s="254">
        <v>9849107007</v>
      </c>
      <c r="J493" s="166" t="s">
        <v>13895</v>
      </c>
      <c r="K493" s="166" t="s">
        <v>3068</v>
      </c>
      <c r="L493" s="166" t="s">
        <v>4479</v>
      </c>
      <c r="M493" s="166" t="s">
        <v>4479</v>
      </c>
      <c r="N493" s="166" t="s">
        <v>4479</v>
      </c>
      <c r="O493" s="166"/>
    </row>
    <row r="494" spans="1:15">
      <c r="A494" s="259">
        <v>495</v>
      </c>
      <c r="B494" s="260" t="s">
        <v>13896</v>
      </c>
      <c r="C494" s="260" t="s">
        <v>13897</v>
      </c>
      <c r="D494" s="166" t="s">
        <v>13898</v>
      </c>
      <c r="E494" s="254">
        <v>7093337909</v>
      </c>
      <c r="F494" s="166"/>
      <c r="G494" s="166"/>
      <c r="H494" s="166" t="s">
        <v>13899</v>
      </c>
      <c r="I494" s="254">
        <v>9000007282</v>
      </c>
      <c r="J494" s="166" t="s">
        <v>2802</v>
      </c>
      <c r="K494" s="166" t="s">
        <v>2803</v>
      </c>
      <c r="L494" s="166"/>
      <c r="M494" s="166"/>
      <c r="N494" s="166"/>
      <c r="O494" s="166"/>
    </row>
    <row r="495" spans="1:15">
      <c r="A495" s="259">
        <v>496</v>
      </c>
      <c r="B495" s="260" t="s">
        <v>13900</v>
      </c>
      <c r="C495" s="260" t="s">
        <v>13901</v>
      </c>
      <c r="D495" s="166" t="s">
        <v>13902</v>
      </c>
      <c r="E495" s="254">
        <v>7095205667</v>
      </c>
      <c r="F495" s="254">
        <v>8096828476</v>
      </c>
      <c r="G495" s="166"/>
      <c r="H495" s="166" t="s">
        <v>13903</v>
      </c>
      <c r="I495" s="254">
        <v>9849991667</v>
      </c>
      <c r="J495" s="166" t="s">
        <v>5425</v>
      </c>
      <c r="K495" s="166" t="s">
        <v>3343</v>
      </c>
      <c r="L495" s="166"/>
      <c r="M495" s="166"/>
      <c r="N495" s="166"/>
      <c r="O495" s="166"/>
    </row>
    <row r="496" spans="1:15">
      <c r="A496" s="259">
        <v>497</v>
      </c>
      <c r="B496" s="260" t="s">
        <v>13904</v>
      </c>
      <c r="C496" s="260" t="s">
        <v>13905</v>
      </c>
      <c r="D496" s="166" t="s">
        <v>13906</v>
      </c>
      <c r="E496" s="254">
        <v>9100943179</v>
      </c>
      <c r="F496" s="166" t="s">
        <v>4479</v>
      </c>
      <c r="G496" s="166"/>
      <c r="H496" s="166" t="s">
        <v>13907</v>
      </c>
      <c r="I496" s="254">
        <v>9397093518</v>
      </c>
      <c r="J496" s="166"/>
      <c r="K496" s="166"/>
      <c r="L496" s="166"/>
      <c r="M496" s="166"/>
      <c r="N496" s="166"/>
      <c r="O496" s="166" t="s">
        <v>4479</v>
      </c>
    </row>
    <row r="497" spans="1:15">
      <c r="A497" s="259">
        <v>498</v>
      </c>
      <c r="B497" s="260" t="s">
        <v>13908</v>
      </c>
      <c r="C497" s="260" t="s">
        <v>13909</v>
      </c>
      <c r="D497" s="166" t="s">
        <v>13910</v>
      </c>
      <c r="E497" s="254">
        <v>9340810174</v>
      </c>
      <c r="F497" s="166"/>
      <c r="G497" s="166"/>
      <c r="H497" s="166" t="s">
        <v>13911</v>
      </c>
      <c r="I497" s="254">
        <v>9341436920</v>
      </c>
      <c r="J497" s="166" t="s">
        <v>2802</v>
      </c>
      <c r="K497" s="166" t="s">
        <v>2874</v>
      </c>
      <c r="L497" s="166" t="s">
        <v>4479</v>
      </c>
      <c r="M497" s="166" t="s">
        <v>4479</v>
      </c>
      <c r="N497" s="166"/>
      <c r="O497" s="166"/>
    </row>
    <row r="498" spans="1:15">
      <c r="A498" s="259">
        <v>499</v>
      </c>
      <c r="B498" s="260" t="s">
        <v>13912</v>
      </c>
      <c r="C498" s="260" t="s">
        <v>13913</v>
      </c>
      <c r="D498" s="166" t="s">
        <v>13914</v>
      </c>
      <c r="E498" s="254">
        <v>7569948884</v>
      </c>
      <c r="F498" s="254">
        <v>8179997514</v>
      </c>
      <c r="G498" s="166"/>
      <c r="H498" s="166" t="s">
        <v>13915</v>
      </c>
      <c r="I498" s="254">
        <v>8978758990</v>
      </c>
      <c r="J498" s="166" t="s">
        <v>2802</v>
      </c>
      <c r="K498" s="166" t="s">
        <v>2803</v>
      </c>
      <c r="L498" s="166" t="s">
        <v>4479</v>
      </c>
      <c r="M498" s="166" t="s">
        <v>4479</v>
      </c>
      <c r="N498" s="166" t="s">
        <v>11992</v>
      </c>
      <c r="O498" s="166" t="s">
        <v>4479</v>
      </c>
    </row>
    <row r="499" spans="1:15">
      <c r="A499" s="259">
        <v>500</v>
      </c>
      <c r="B499" s="260" t="s">
        <v>13916</v>
      </c>
      <c r="C499" s="260" t="s">
        <v>13917</v>
      </c>
      <c r="D499" s="166" t="s">
        <v>13918</v>
      </c>
      <c r="E499" s="254">
        <v>9390211055</v>
      </c>
      <c r="F499" s="254">
        <v>8919154468</v>
      </c>
      <c r="G499" s="166"/>
      <c r="H499" s="166" t="s">
        <v>13919</v>
      </c>
      <c r="I499" s="254">
        <v>6301907719</v>
      </c>
      <c r="J499" s="166" t="s">
        <v>2802</v>
      </c>
      <c r="K499" s="166" t="s">
        <v>2803</v>
      </c>
      <c r="L499" s="166" t="s">
        <v>4479</v>
      </c>
      <c r="M499" s="166" t="s">
        <v>4479</v>
      </c>
      <c r="N499" s="166" t="s">
        <v>4479</v>
      </c>
      <c r="O499" s="166" t="s">
        <v>4479</v>
      </c>
    </row>
    <row r="500" spans="1:15">
      <c r="A500" s="259">
        <v>501</v>
      </c>
      <c r="B500" s="260" t="s">
        <v>13920</v>
      </c>
      <c r="C500" s="260" t="s">
        <v>13921</v>
      </c>
      <c r="D500" s="166" t="s">
        <v>13922</v>
      </c>
      <c r="E500" s="254">
        <v>6302651626</v>
      </c>
      <c r="F500" s="254">
        <v>9160501562</v>
      </c>
      <c r="G500" s="166"/>
      <c r="H500" s="166" t="s">
        <v>13923</v>
      </c>
      <c r="I500" s="254">
        <v>9246489030</v>
      </c>
      <c r="J500" s="314" t="s">
        <v>13924</v>
      </c>
      <c r="K500" s="300"/>
      <c r="L500" s="166"/>
      <c r="M500" s="166"/>
      <c r="N500" s="166"/>
      <c r="O500" s="166"/>
    </row>
    <row r="501" spans="1:15">
      <c r="A501" s="259">
        <v>502</v>
      </c>
      <c r="B501" s="260" t="s">
        <v>13925</v>
      </c>
      <c r="C501" s="260" t="s">
        <v>13926</v>
      </c>
      <c r="D501" s="166" t="s">
        <v>13927</v>
      </c>
      <c r="E501" s="254">
        <v>8886533666</v>
      </c>
      <c r="F501" s="254">
        <v>9059020005</v>
      </c>
      <c r="G501" s="166"/>
      <c r="H501" s="166" t="s">
        <v>13928</v>
      </c>
      <c r="I501" s="254">
        <v>9059020005</v>
      </c>
      <c r="J501" s="166" t="s">
        <v>7029</v>
      </c>
      <c r="K501" s="166" t="s">
        <v>2803</v>
      </c>
      <c r="L501" s="166"/>
      <c r="M501" s="166"/>
      <c r="N501" s="166"/>
      <c r="O501" s="166"/>
    </row>
    <row r="502" spans="1:15">
      <c r="A502" s="259">
        <v>503</v>
      </c>
      <c r="B502" s="260" t="s">
        <v>13929</v>
      </c>
      <c r="C502" s="260" t="s">
        <v>13930</v>
      </c>
      <c r="D502" s="166" t="s">
        <v>13931</v>
      </c>
      <c r="E502" s="254">
        <v>9347325008</v>
      </c>
      <c r="F502" s="254">
        <v>7816092946</v>
      </c>
      <c r="G502" s="166"/>
      <c r="H502" s="166" t="s">
        <v>13932</v>
      </c>
      <c r="I502" s="254">
        <v>9550859755</v>
      </c>
      <c r="J502" s="166"/>
      <c r="K502" s="166"/>
      <c r="L502" s="166"/>
      <c r="M502" s="166"/>
      <c r="N502" s="166"/>
      <c r="O502" s="166"/>
    </row>
    <row r="503" spans="1:15">
      <c r="A503" s="281">
        <v>504</v>
      </c>
      <c r="B503" s="166" t="s">
        <v>13933</v>
      </c>
      <c r="C503" s="166" t="s">
        <v>13934</v>
      </c>
      <c r="D503" s="166"/>
      <c r="E503" s="254">
        <v>9491056619</v>
      </c>
      <c r="F503" s="254">
        <v>9440145837</v>
      </c>
      <c r="G503" s="166"/>
      <c r="H503" s="166"/>
      <c r="I503" s="166"/>
      <c r="J503" s="166"/>
      <c r="K503" s="166"/>
      <c r="L503" s="166"/>
      <c r="M503" s="166"/>
      <c r="N503" s="166"/>
      <c r="O503" s="166"/>
    </row>
    <row r="504" spans="1:15">
      <c r="A504" s="281">
        <v>505</v>
      </c>
      <c r="B504" s="166" t="s">
        <v>13935</v>
      </c>
      <c r="C504" s="166" t="s">
        <v>13936</v>
      </c>
      <c r="D504" s="166" t="s">
        <v>13937</v>
      </c>
      <c r="E504" s="254">
        <v>8709938303</v>
      </c>
      <c r="F504" s="166" t="s">
        <v>4479</v>
      </c>
      <c r="G504" s="166"/>
      <c r="H504" s="166" t="s">
        <v>13938</v>
      </c>
      <c r="I504" s="254">
        <v>9801841529</v>
      </c>
      <c r="J504" s="166" t="s">
        <v>2802</v>
      </c>
      <c r="K504" s="166" t="s">
        <v>4479</v>
      </c>
      <c r="L504" s="166" t="s">
        <v>4479</v>
      </c>
      <c r="M504" s="166" t="s">
        <v>4479</v>
      </c>
      <c r="N504" s="166"/>
      <c r="O504" s="166" t="s">
        <v>4479</v>
      </c>
    </row>
    <row r="505" spans="1:15">
      <c r="A505" s="281"/>
      <c r="B505" s="166"/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</row>
    <row r="506" spans="1:15">
      <c r="A506" s="281"/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</row>
    <row r="507" spans="1:15">
      <c r="A507" s="281"/>
      <c r="B507" s="166"/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</row>
    <row r="508" spans="1:15">
      <c r="A508" s="281"/>
      <c r="B508" s="166"/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</row>
    <row r="509" spans="1:15">
      <c r="A509" s="281"/>
      <c r="B509" s="166"/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</row>
    <row r="510" spans="1:15">
      <c r="A510" s="281"/>
      <c r="B510" s="166"/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</row>
    <row r="511" spans="1:15">
      <c r="A511" s="281"/>
      <c r="B511" s="166"/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</row>
    <row r="512" spans="1:15">
      <c r="A512" s="281"/>
      <c r="B512" s="166"/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</row>
    <row r="513" spans="1:15">
      <c r="A513" s="281"/>
      <c r="B513" s="166"/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</row>
    <row r="514" spans="1:15">
      <c r="A514" s="281"/>
      <c r="B514" s="166"/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</row>
    <row r="515" spans="1:15">
      <c r="A515" s="281"/>
      <c r="B515" s="166"/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</row>
    <row r="516" spans="1:15">
      <c r="A516" s="281"/>
      <c r="B516" s="166"/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</row>
    <row r="517" spans="1:15">
      <c r="A517" s="281"/>
      <c r="B517" s="166"/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</row>
    <row r="518" spans="1:15">
      <c r="A518" s="281"/>
      <c r="B518" s="166"/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</row>
    <row r="519" spans="1:15">
      <c r="A519" s="281"/>
      <c r="B519" s="166"/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</row>
    <row r="520" spans="1:15">
      <c r="A520" s="281"/>
      <c r="B520" s="166"/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</row>
    <row r="521" spans="1:15">
      <c r="A521" s="281"/>
      <c r="B521" s="166"/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</row>
    <row r="522" spans="1:15">
      <c r="A522" s="281"/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</row>
    <row r="523" spans="1:15">
      <c r="A523" s="281"/>
      <c r="B523" s="166"/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</row>
    <row r="524" spans="1:15">
      <c r="A524" s="281"/>
      <c r="B524" s="166"/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</row>
  </sheetData>
  <mergeCells count="12">
    <mergeCell ref="F1:F2"/>
    <mergeCell ref="I1:I2"/>
    <mergeCell ref="A1:A2"/>
    <mergeCell ref="B1:B2"/>
    <mergeCell ref="C1:C2"/>
    <mergeCell ref="D1:D2"/>
    <mergeCell ref="E1:E2"/>
    <mergeCell ref="J1:K1"/>
    <mergeCell ref="L1:M1"/>
    <mergeCell ref="L238:O238"/>
    <mergeCell ref="H492:I492"/>
    <mergeCell ref="J500:K500"/>
  </mergeCells>
  <hyperlinks>
    <hyperlink ref="H460" r:id="rId1" xr:uid="{00000000-0004-0000-16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4140625" defaultRowHeight="15" customHeight="1"/>
  <cols>
    <col min="1" max="6" width="8.5546875" customWidth="1"/>
    <col min="7" max="2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defaultColWidth="14.44140625" defaultRowHeight="15" customHeight="1"/>
  <cols>
    <col min="1" max="2" width="8.5546875" customWidth="1"/>
    <col min="3" max="3" width="12.5546875" customWidth="1"/>
    <col min="4" max="4" width="30.33203125" customWidth="1"/>
    <col min="5" max="5" width="18" customWidth="1"/>
    <col min="6" max="6" width="27.109375" customWidth="1"/>
    <col min="7" max="26" width="8.6640625" customWidth="1"/>
  </cols>
  <sheetData>
    <row r="1" spans="1:6" ht="14.4">
      <c r="A1" s="19">
        <v>2000</v>
      </c>
    </row>
    <row r="2" spans="1:6" ht="14.4">
      <c r="B2" s="2"/>
      <c r="C2" s="2"/>
      <c r="D2" s="2"/>
      <c r="E2" s="2"/>
      <c r="F2" s="2"/>
    </row>
    <row r="3" spans="1:6" ht="25.2">
      <c r="B3" s="20" t="s">
        <v>0</v>
      </c>
      <c r="C3" s="4" t="s">
        <v>1</v>
      </c>
      <c r="D3" s="5" t="s">
        <v>2</v>
      </c>
      <c r="E3" s="6" t="s">
        <v>3</v>
      </c>
      <c r="F3" s="5" t="s">
        <v>4</v>
      </c>
    </row>
    <row r="4" spans="1:6" ht="25.2">
      <c r="B4" s="20">
        <v>1</v>
      </c>
      <c r="C4" s="21" t="s">
        <v>233</v>
      </c>
      <c r="D4" s="21" t="s">
        <v>234</v>
      </c>
      <c r="E4" s="21" t="s">
        <v>235</v>
      </c>
      <c r="F4" s="21" t="s">
        <v>236</v>
      </c>
    </row>
    <row r="5" spans="1:6" ht="25.2">
      <c r="B5" s="20">
        <v>2</v>
      </c>
      <c r="C5" s="21" t="s">
        <v>237</v>
      </c>
      <c r="D5" s="21" t="s">
        <v>238</v>
      </c>
      <c r="E5" s="21"/>
      <c r="F5" s="21" t="s">
        <v>239</v>
      </c>
    </row>
    <row r="6" spans="1:6" ht="25.2">
      <c r="B6" s="20">
        <v>3</v>
      </c>
      <c r="C6" s="22" t="s">
        <v>240</v>
      </c>
      <c r="D6" s="21" t="s">
        <v>241</v>
      </c>
      <c r="E6" s="21" t="s">
        <v>242</v>
      </c>
      <c r="F6" s="21" t="s">
        <v>243</v>
      </c>
    </row>
    <row r="7" spans="1:6" ht="25.2">
      <c r="B7" s="20">
        <v>4</v>
      </c>
      <c r="C7" s="22" t="s">
        <v>244</v>
      </c>
      <c r="D7" s="21" t="s">
        <v>245</v>
      </c>
      <c r="E7" s="21" t="s">
        <v>246</v>
      </c>
      <c r="F7" s="21" t="s">
        <v>247</v>
      </c>
    </row>
    <row r="8" spans="1:6" ht="25.2">
      <c r="B8" s="20">
        <v>5</v>
      </c>
      <c r="C8" s="22" t="s">
        <v>248</v>
      </c>
      <c r="D8" s="21" t="s">
        <v>249</v>
      </c>
      <c r="E8" s="21">
        <v>225442</v>
      </c>
      <c r="F8" s="21" t="s">
        <v>250</v>
      </c>
    </row>
    <row r="9" spans="1:6" ht="25.2">
      <c r="B9" s="20">
        <v>6</v>
      </c>
      <c r="C9" s="22" t="s">
        <v>251</v>
      </c>
      <c r="D9" s="21" t="s">
        <v>252</v>
      </c>
      <c r="E9" s="21">
        <v>596625</v>
      </c>
      <c r="F9" s="21" t="s">
        <v>253</v>
      </c>
    </row>
    <row r="10" spans="1:6" ht="25.2">
      <c r="B10" s="20">
        <v>7</v>
      </c>
      <c r="C10" s="22" t="s">
        <v>254</v>
      </c>
      <c r="D10" s="21" t="s">
        <v>255</v>
      </c>
      <c r="E10" s="21" t="s">
        <v>256</v>
      </c>
      <c r="F10" s="21"/>
    </row>
    <row r="11" spans="1:6" ht="25.2">
      <c r="B11" s="20">
        <v>8</v>
      </c>
      <c r="C11" s="22" t="s">
        <v>257</v>
      </c>
      <c r="D11" s="21" t="s">
        <v>258</v>
      </c>
      <c r="E11" s="21">
        <v>2357056</v>
      </c>
      <c r="F11" s="21" t="s">
        <v>259</v>
      </c>
    </row>
    <row r="12" spans="1:6" ht="25.2">
      <c r="B12" s="20">
        <v>9</v>
      </c>
      <c r="C12" s="22" t="s">
        <v>260</v>
      </c>
      <c r="D12" s="21" t="s">
        <v>261</v>
      </c>
      <c r="E12" s="21" t="s">
        <v>262</v>
      </c>
      <c r="F12" s="21" t="s">
        <v>263</v>
      </c>
    </row>
    <row r="13" spans="1:6" ht="25.2">
      <c r="B13" s="20">
        <v>10</v>
      </c>
      <c r="C13" s="22" t="s">
        <v>264</v>
      </c>
      <c r="D13" s="21" t="s">
        <v>265</v>
      </c>
      <c r="E13" s="21" t="s">
        <v>266</v>
      </c>
      <c r="F13" s="21" t="s">
        <v>267</v>
      </c>
    </row>
    <row r="14" spans="1:6" ht="25.2">
      <c r="B14" s="20">
        <v>11</v>
      </c>
      <c r="C14" s="22" t="s">
        <v>268</v>
      </c>
      <c r="D14" s="21" t="s">
        <v>269</v>
      </c>
      <c r="E14" s="21" t="s">
        <v>270</v>
      </c>
      <c r="F14" s="21" t="s">
        <v>271</v>
      </c>
    </row>
    <row r="15" spans="1:6" ht="25.2">
      <c r="B15" s="20">
        <v>12</v>
      </c>
      <c r="C15" s="22" t="s">
        <v>272</v>
      </c>
      <c r="D15" s="21" t="s">
        <v>273</v>
      </c>
      <c r="E15" s="21">
        <v>221638</v>
      </c>
      <c r="F15" s="21" t="s">
        <v>274</v>
      </c>
    </row>
    <row r="16" spans="1:6" ht="25.2">
      <c r="B16" s="20">
        <v>13</v>
      </c>
      <c r="C16" s="22" t="s">
        <v>275</v>
      </c>
      <c r="D16" s="21" t="s">
        <v>276</v>
      </c>
      <c r="E16" s="21"/>
      <c r="F16" s="21" t="s">
        <v>277</v>
      </c>
    </row>
    <row r="17" spans="2:6" ht="25.2">
      <c r="B17" s="20">
        <v>14</v>
      </c>
      <c r="C17" s="22" t="s">
        <v>278</v>
      </c>
      <c r="D17" s="21" t="s">
        <v>279</v>
      </c>
      <c r="E17" s="21" t="s">
        <v>280</v>
      </c>
      <c r="F17" s="21" t="s">
        <v>281</v>
      </c>
    </row>
    <row r="18" spans="2:6" ht="25.2">
      <c r="B18" s="20">
        <v>15</v>
      </c>
      <c r="C18" s="22" t="s">
        <v>282</v>
      </c>
      <c r="D18" s="21" t="s">
        <v>283</v>
      </c>
      <c r="E18" s="21" t="s">
        <v>284</v>
      </c>
      <c r="F18" s="21" t="s">
        <v>285</v>
      </c>
    </row>
    <row r="19" spans="2:6" ht="25.2">
      <c r="B19" s="20">
        <v>16</v>
      </c>
      <c r="C19" s="22" t="s">
        <v>286</v>
      </c>
      <c r="D19" s="21" t="s">
        <v>287</v>
      </c>
      <c r="E19" s="21" t="s">
        <v>288</v>
      </c>
      <c r="F19" s="21" t="s">
        <v>289</v>
      </c>
    </row>
    <row r="20" spans="2:6" ht="25.2">
      <c r="B20" s="20">
        <v>17</v>
      </c>
      <c r="C20" s="22" t="s">
        <v>290</v>
      </c>
      <c r="D20" s="21" t="s">
        <v>291</v>
      </c>
      <c r="E20" s="21"/>
      <c r="F20" s="21" t="s">
        <v>292</v>
      </c>
    </row>
    <row r="21" spans="2:6" ht="15.75" customHeight="1">
      <c r="B21" s="20">
        <v>18</v>
      </c>
      <c r="C21" s="22" t="s">
        <v>293</v>
      </c>
      <c r="D21" s="21" t="s">
        <v>294</v>
      </c>
      <c r="E21" s="21" t="s">
        <v>295</v>
      </c>
      <c r="F21" s="21" t="s">
        <v>296</v>
      </c>
    </row>
    <row r="22" spans="2:6" ht="15.75" customHeight="1">
      <c r="B22" s="20">
        <v>19</v>
      </c>
      <c r="C22" s="22" t="s">
        <v>297</v>
      </c>
      <c r="D22" s="21" t="s">
        <v>298</v>
      </c>
      <c r="E22" s="21" t="s">
        <v>299</v>
      </c>
      <c r="F22" s="21" t="s">
        <v>300</v>
      </c>
    </row>
    <row r="23" spans="2:6" ht="15.75" customHeight="1">
      <c r="B23" s="20">
        <v>20</v>
      </c>
      <c r="C23" s="22" t="s">
        <v>301</v>
      </c>
      <c r="D23" s="21" t="s">
        <v>302</v>
      </c>
      <c r="E23" s="21" t="s">
        <v>303</v>
      </c>
      <c r="F23" s="21" t="s">
        <v>304</v>
      </c>
    </row>
    <row r="24" spans="2:6" ht="15.75" customHeight="1">
      <c r="B24" s="20">
        <v>21</v>
      </c>
      <c r="C24" s="22" t="s">
        <v>305</v>
      </c>
      <c r="D24" s="21" t="s">
        <v>306</v>
      </c>
      <c r="E24" s="21">
        <v>354261</v>
      </c>
      <c r="F24" s="21" t="s">
        <v>307</v>
      </c>
    </row>
    <row r="25" spans="2:6" ht="15.75" customHeight="1">
      <c r="B25" s="20">
        <v>22</v>
      </c>
      <c r="C25" s="22" t="s">
        <v>308</v>
      </c>
      <c r="D25" s="21" t="s">
        <v>309</v>
      </c>
      <c r="E25" s="21"/>
      <c r="F25" s="21" t="s">
        <v>310</v>
      </c>
    </row>
    <row r="26" spans="2:6" ht="15.75" customHeight="1">
      <c r="B26" s="20">
        <v>23</v>
      </c>
      <c r="C26" s="22" t="s">
        <v>311</v>
      </c>
      <c r="D26" s="21" t="s">
        <v>312</v>
      </c>
      <c r="E26" s="21" t="s">
        <v>313</v>
      </c>
      <c r="F26" s="21" t="s">
        <v>314</v>
      </c>
    </row>
    <row r="27" spans="2:6" ht="15.75" customHeight="1">
      <c r="B27" s="20">
        <v>24</v>
      </c>
      <c r="C27" s="22" t="s">
        <v>315</v>
      </c>
      <c r="D27" s="21" t="s">
        <v>316</v>
      </c>
      <c r="E27" s="21">
        <v>227741</v>
      </c>
      <c r="F27" s="21" t="s">
        <v>317</v>
      </c>
    </row>
    <row r="28" spans="2:6" ht="15.75" customHeight="1">
      <c r="B28" s="20">
        <v>25</v>
      </c>
      <c r="C28" s="22" t="s">
        <v>318</v>
      </c>
      <c r="D28" s="21" t="s">
        <v>319</v>
      </c>
      <c r="E28" s="21" t="s">
        <v>320</v>
      </c>
      <c r="F28" s="21" t="s">
        <v>321</v>
      </c>
    </row>
    <row r="29" spans="2:6" ht="15.75" customHeight="1">
      <c r="B29" s="20">
        <v>26</v>
      </c>
      <c r="C29" s="22" t="s">
        <v>322</v>
      </c>
      <c r="D29" s="21" t="s">
        <v>323</v>
      </c>
      <c r="E29" s="21" t="s">
        <v>324</v>
      </c>
      <c r="F29" s="21" t="s">
        <v>325</v>
      </c>
    </row>
    <row r="30" spans="2:6" ht="15.75" customHeight="1">
      <c r="B30" s="20">
        <v>27</v>
      </c>
      <c r="C30" s="22" t="s">
        <v>326</v>
      </c>
      <c r="D30" s="21" t="s">
        <v>327</v>
      </c>
      <c r="E30" s="21" t="s">
        <v>328</v>
      </c>
      <c r="F30" s="21" t="s">
        <v>329</v>
      </c>
    </row>
    <row r="31" spans="2:6" ht="15.75" customHeight="1">
      <c r="B31" s="20">
        <v>28</v>
      </c>
      <c r="C31" s="22" t="s">
        <v>330</v>
      </c>
      <c r="D31" s="21" t="s">
        <v>331</v>
      </c>
      <c r="E31" s="21">
        <v>231981</v>
      </c>
      <c r="F31" s="21" t="s">
        <v>332</v>
      </c>
    </row>
    <row r="32" spans="2:6" ht="15.75" customHeight="1">
      <c r="B32" s="20">
        <v>29</v>
      </c>
      <c r="C32" s="22" t="s">
        <v>333</v>
      </c>
      <c r="D32" s="21" t="s">
        <v>334</v>
      </c>
      <c r="E32" s="21" t="s">
        <v>335</v>
      </c>
      <c r="F32" s="21" t="s">
        <v>336</v>
      </c>
    </row>
    <row r="33" spans="2:6" ht="15.75" customHeight="1">
      <c r="B33" s="20">
        <v>30</v>
      </c>
      <c r="C33" s="22" t="s">
        <v>337</v>
      </c>
      <c r="D33" s="21" t="s">
        <v>338</v>
      </c>
      <c r="E33" s="21" t="s">
        <v>339</v>
      </c>
      <c r="F33" s="21" t="s">
        <v>340</v>
      </c>
    </row>
    <row r="34" spans="2:6" ht="15.75" customHeight="1">
      <c r="B34" s="20">
        <v>31</v>
      </c>
      <c r="C34" s="22" t="s">
        <v>341</v>
      </c>
      <c r="D34" s="21" t="s">
        <v>342</v>
      </c>
      <c r="E34" s="21">
        <v>2234651</v>
      </c>
      <c r="F34" s="21" t="s">
        <v>343</v>
      </c>
    </row>
    <row r="35" spans="2:6" ht="15.75" customHeight="1">
      <c r="B35" s="20">
        <v>32</v>
      </c>
      <c r="C35" s="22" t="s">
        <v>344</v>
      </c>
      <c r="D35" s="21" t="s">
        <v>345</v>
      </c>
      <c r="E35" s="21" t="s">
        <v>346</v>
      </c>
      <c r="F35" s="21" t="s">
        <v>347</v>
      </c>
    </row>
    <row r="36" spans="2:6" ht="15.75" customHeight="1">
      <c r="B36" s="20">
        <v>33</v>
      </c>
      <c r="C36" s="22" t="s">
        <v>348</v>
      </c>
      <c r="D36" s="21" t="s">
        <v>349</v>
      </c>
      <c r="E36" s="21">
        <v>9848415986</v>
      </c>
      <c r="F36" s="21" t="s">
        <v>350</v>
      </c>
    </row>
    <row r="37" spans="2:6" ht="15.75" customHeight="1">
      <c r="B37" s="20">
        <v>34</v>
      </c>
      <c r="C37" s="22" t="s">
        <v>351</v>
      </c>
      <c r="D37" s="21" t="s">
        <v>352</v>
      </c>
      <c r="E37" s="21" t="s">
        <v>353</v>
      </c>
      <c r="F37" s="21" t="s">
        <v>354</v>
      </c>
    </row>
    <row r="38" spans="2:6" ht="15.75" customHeight="1">
      <c r="B38" s="20">
        <v>35</v>
      </c>
      <c r="C38" s="22" t="s">
        <v>355</v>
      </c>
      <c r="D38" s="21" t="s">
        <v>356</v>
      </c>
      <c r="E38" s="21" t="s">
        <v>357</v>
      </c>
      <c r="F38" s="21" t="s">
        <v>358</v>
      </c>
    </row>
    <row r="39" spans="2:6" ht="15.75" customHeight="1">
      <c r="B39" s="20">
        <v>36</v>
      </c>
      <c r="C39" s="22" t="s">
        <v>359</v>
      </c>
      <c r="D39" s="21" t="s">
        <v>360</v>
      </c>
      <c r="E39" s="21" t="s">
        <v>361</v>
      </c>
      <c r="F39" s="21" t="s">
        <v>362</v>
      </c>
    </row>
    <row r="40" spans="2:6" ht="15.75" customHeight="1">
      <c r="B40" s="20">
        <v>37</v>
      </c>
      <c r="C40" s="22" t="s">
        <v>363</v>
      </c>
      <c r="D40" s="21" t="s">
        <v>364</v>
      </c>
      <c r="E40" s="21" t="s">
        <v>365</v>
      </c>
      <c r="F40" s="21" t="s">
        <v>366</v>
      </c>
    </row>
    <row r="41" spans="2:6" ht="15.75" customHeight="1">
      <c r="B41" s="20">
        <v>38</v>
      </c>
      <c r="C41" s="22" t="s">
        <v>367</v>
      </c>
      <c r="D41" s="21" t="s">
        <v>368</v>
      </c>
      <c r="E41" s="21">
        <v>9848415689</v>
      </c>
      <c r="F41" s="21" t="s">
        <v>369</v>
      </c>
    </row>
    <row r="42" spans="2:6" ht="15.75" customHeight="1">
      <c r="B42" s="20">
        <v>39</v>
      </c>
      <c r="C42" s="22" t="s">
        <v>370</v>
      </c>
      <c r="D42" s="21" t="s">
        <v>371</v>
      </c>
      <c r="E42" s="21" t="s">
        <v>372</v>
      </c>
      <c r="F42" s="21" t="s">
        <v>373</v>
      </c>
    </row>
    <row r="43" spans="2:6" ht="15.75" customHeight="1">
      <c r="B43" s="20">
        <v>40</v>
      </c>
      <c r="C43" s="22" t="s">
        <v>374</v>
      </c>
      <c r="D43" s="21" t="s">
        <v>375</v>
      </c>
      <c r="E43" s="21" t="s">
        <v>376</v>
      </c>
      <c r="F43" s="21" t="s">
        <v>377</v>
      </c>
    </row>
    <row r="44" spans="2:6" ht="15.75" customHeight="1">
      <c r="B44" s="20">
        <v>41</v>
      </c>
      <c r="C44" s="22" t="s">
        <v>378</v>
      </c>
      <c r="D44" s="21" t="s">
        <v>379</v>
      </c>
      <c r="E44" s="21">
        <v>253380</v>
      </c>
      <c r="F44" s="21" t="s">
        <v>380</v>
      </c>
    </row>
    <row r="45" spans="2:6" ht="15.75" customHeight="1">
      <c r="B45" s="20">
        <v>42</v>
      </c>
      <c r="C45" s="22" t="s">
        <v>381</v>
      </c>
      <c r="D45" s="21" t="s">
        <v>382</v>
      </c>
      <c r="E45" s="21" t="s">
        <v>383</v>
      </c>
      <c r="F45" s="21" t="s">
        <v>384</v>
      </c>
    </row>
    <row r="46" spans="2:6" ht="15.75" customHeight="1">
      <c r="B46" s="20">
        <v>43</v>
      </c>
      <c r="C46" s="22" t="s">
        <v>385</v>
      </c>
      <c r="D46" s="21" t="s">
        <v>386</v>
      </c>
      <c r="E46" s="21"/>
      <c r="F46" s="21" t="s">
        <v>387</v>
      </c>
    </row>
    <row r="47" spans="2:6" ht="15.75" customHeight="1">
      <c r="B47" s="20">
        <v>44</v>
      </c>
      <c r="C47" s="22" t="s">
        <v>388</v>
      </c>
      <c r="D47" s="21" t="s">
        <v>389</v>
      </c>
      <c r="E47" s="21" t="s">
        <v>390</v>
      </c>
      <c r="F47" s="21" t="s">
        <v>391</v>
      </c>
    </row>
    <row r="48" spans="2:6" ht="15.75" customHeight="1">
      <c r="B48" s="20">
        <v>45</v>
      </c>
      <c r="C48" s="22" t="s">
        <v>392</v>
      </c>
      <c r="D48" s="21" t="s">
        <v>393</v>
      </c>
      <c r="E48" s="21" t="s">
        <v>394</v>
      </c>
      <c r="F48" s="21" t="s">
        <v>395</v>
      </c>
    </row>
    <row r="49" spans="2:6" ht="15.75" customHeight="1">
      <c r="B49" s="20">
        <v>46</v>
      </c>
      <c r="C49" s="22" t="s">
        <v>396</v>
      </c>
      <c r="D49" s="21" t="s">
        <v>397</v>
      </c>
      <c r="E49" s="21"/>
      <c r="F49" s="21" t="s">
        <v>398</v>
      </c>
    </row>
    <row r="50" spans="2:6" ht="15.75" customHeight="1">
      <c r="B50" s="20">
        <v>47</v>
      </c>
      <c r="C50" s="22" t="s">
        <v>399</v>
      </c>
      <c r="D50" s="21" t="s">
        <v>400</v>
      </c>
      <c r="E50" s="21" t="s">
        <v>401</v>
      </c>
      <c r="F50" s="21" t="s">
        <v>402</v>
      </c>
    </row>
    <row r="51" spans="2:6" ht="15.75" customHeight="1">
      <c r="B51" s="20">
        <v>48</v>
      </c>
      <c r="C51" s="22" t="s">
        <v>403</v>
      </c>
      <c r="D51" s="21" t="s">
        <v>404</v>
      </c>
      <c r="E51" s="21" t="s">
        <v>405</v>
      </c>
      <c r="F51" s="21" t="s">
        <v>406</v>
      </c>
    </row>
    <row r="52" spans="2:6" ht="15.75" customHeight="1">
      <c r="B52" s="20">
        <v>49</v>
      </c>
      <c r="C52" s="22" t="s">
        <v>407</v>
      </c>
      <c r="D52" s="21" t="s">
        <v>408</v>
      </c>
      <c r="E52" s="21">
        <v>2242188</v>
      </c>
      <c r="F52" s="21" t="s">
        <v>409</v>
      </c>
    </row>
    <row r="53" spans="2:6" ht="15.75" customHeight="1">
      <c r="B53" s="20">
        <v>50</v>
      </c>
      <c r="C53" s="22" t="s">
        <v>410</v>
      </c>
      <c r="D53" s="21" t="s">
        <v>411</v>
      </c>
      <c r="E53" s="21" t="s">
        <v>412</v>
      </c>
      <c r="F53" s="21" t="s">
        <v>413</v>
      </c>
    </row>
    <row r="54" spans="2:6" ht="15.75" customHeight="1">
      <c r="B54" s="20">
        <v>51</v>
      </c>
      <c r="C54" s="22" t="s">
        <v>414</v>
      </c>
      <c r="D54" s="21" t="s">
        <v>415</v>
      </c>
      <c r="E54" s="21" t="s">
        <v>416</v>
      </c>
      <c r="F54" s="21" t="s">
        <v>417</v>
      </c>
    </row>
    <row r="55" spans="2:6" ht="15.75" customHeight="1">
      <c r="B55" s="20">
        <v>52</v>
      </c>
      <c r="C55" s="22" t="s">
        <v>418</v>
      </c>
      <c r="D55" s="21" t="s">
        <v>419</v>
      </c>
      <c r="E55" s="21" t="s">
        <v>420</v>
      </c>
      <c r="F55" s="21" t="s">
        <v>421</v>
      </c>
    </row>
    <row r="56" spans="2:6" ht="15.75" customHeight="1">
      <c r="B56" s="20">
        <v>53</v>
      </c>
      <c r="C56" s="22" t="s">
        <v>422</v>
      </c>
      <c r="D56" s="21" t="s">
        <v>423</v>
      </c>
      <c r="E56" s="21" t="s">
        <v>424</v>
      </c>
      <c r="F56" s="21" t="s">
        <v>425</v>
      </c>
    </row>
    <row r="57" spans="2:6" ht="15.75" customHeight="1">
      <c r="B57" s="20">
        <v>54</v>
      </c>
      <c r="C57" s="22" t="s">
        <v>426</v>
      </c>
      <c r="D57" s="21" t="s">
        <v>427</v>
      </c>
      <c r="E57" s="21"/>
      <c r="F57" s="21"/>
    </row>
    <row r="58" spans="2:6" ht="15.75" customHeight="1">
      <c r="B58" s="20">
        <v>55</v>
      </c>
      <c r="C58" s="22" t="s">
        <v>428</v>
      </c>
      <c r="D58" s="21" t="s">
        <v>429</v>
      </c>
      <c r="E58" s="21">
        <v>2353739</v>
      </c>
      <c r="F58" s="21" t="s">
        <v>430</v>
      </c>
    </row>
    <row r="59" spans="2:6" ht="15.75" customHeight="1">
      <c r="B59" s="20">
        <v>56</v>
      </c>
      <c r="C59" s="22" t="s">
        <v>431</v>
      </c>
      <c r="D59" s="21" t="s">
        <v>432</v>
      </c>
      <c r="E59" s="21" t="s">
        <v>433</v>
      </c>
      <c r="F59" s="21" t="s">
        <v>434</v>
      </c>
    </row>
    <row r="60" spans="2:6" ht="15.75" customHeight="1">
      <c r="B60" s="20">
        <v>57</v>
      </c>
      <c r="C60" s="22" t="s">
        <v>435</v>
      </c>
      <c r="D60" s="21" t="s">
        <v>436</v>
      </c>
      <c r="E60" s="21"/>
      <c r="F60" s="21" t="s">
        <v>437</v>
      </c>
    </row>
    <row r="61" spans="2:6" ht="15.75" customHeight="1">
      <c r="B61" s="20">
        <v>58</v>
      </c>
      <c r="C61" s="22" t="s">
        <v>438</v>
      </c>
      <c r="D61" s="21" t="s">
        <v>439</v>
      </c>
      <c r="E61" s="21" t="s">
        <v>440</v>
      </c>
      <c r="F61" s="21" t="s">
        <v>441</v>
      </c>
    </row>
    <row r="62" spans="2:6" ht="15.75" customHeight="1">
      <c r="B62" s="20">
        <v>59</v>
      </c>
      <c r="C62" s="22" t="s">
        <v>442</v>
      </c>
      <c r="D62" s="21" t="s">
        <v>443</v>
      </c>
      <c r="E62" s="21" t="s">
        <v>444</v>
      </c>
      <c r="F62" s="21" t="s">
        <v>445</v>
      </c>
    </row>
    <row r="63" spans="2:6" ht="15.75" customHeight="1">
      <c r="B63" s="20">
        <v>60</v>
      </c>
      <c r="C63" s="22" t="s">
        <v>446</v>
      </c>
      <c r="D63" s="21" t="s">
        <v>447</v>
      </c>
      <c r="E63" s="21" t="s">
        <v>448</v>
      </c>
      <c r="F63" s="21" t="s">
        <v>449</v>
      </c>
    </row>
    <row r="64" spans="2:6" ht="15.75" customHeight="1">
      <c r="B64" s="20">
        <v>61</v>
      </c>
      <c r="C64" s="22" t="s">
        <v>450</v>
      </c>
      <c r="D64" s="21" t="s">
        <v>451</v>
      </c>
      <c r="E64" s="21" t="s">
        <v>452</v>
      </c>
      <c r="F64" s="21" t="s">
        <v>453</v>
      </c>
    </row>
    <row r="65" spans="2:6" ht="15.75" customHeight="1">
      <c r="B65" s="20">
        <v>62</v>
      </c>
      <c r="C65" s="22" t="s">
        <v>454</v>
      </c>
      <c r="D65" s="21" t="s">
        <v>455</v>
      </c>
      <c r="E65" s="21" t="s">
        <v>456</v>
      </c>
      <c r="F65" s="21" t="s">
        <v>457</v>
      </c>
    </row>
    <row r="66" spans="2:6" ht="15.75" customHeight="1">
      <c r="B66" s="20">
        <v>63</v>
      </c>
      <c r="C66" s="22" t="s">
        <v>458</v>
      </c>
      <c r="D66" s="21" t="s">
        <v>459</v>
      </c>
      <c r="E66" s="21" t="s">
        <v>460</v>
      </c>
      <c r="F66" s="21" t="s">
        <v>461</v>
      </c>
    </row>
    <row r="67" spans="2:6" ht="15.75" customHeight="1">
      <c r="B67" s="20">
        <v>64</v>
      </c>
      <c r="C67" s="22" t="s">
        <v>462</v>
      </c>
      <c r="D67" s="21" t="s">
        <v>463</v>
      </c>
      <c r="E67" s="21" t="s">
        <v>464</v>
      </c>
      <c r="F67" s="23" t="str">
        <f>HYPERLINK("mailto:gvg_ap@yahoo.com","gvg_ap@yahoo.com")</f>
        <v>gvg_ap@yahoo.com</v>
      </c>
    </row>
    <row r="68" spans="2:6" ht="15.75" customHeight="1">
      <c r="B68" s="20">
        <v>65</v>
      </c>
      <c r="C68" s="22" t="s">
        <v>465</v>
      </c>
      <c r="D68" s="21" t="s">
        <v>466</v>
      </c>
      <c r="E68" s="21" t="s">
        <v>467</v>
      </c>
      <c r="F68" s="23" t="str">
        <f>HYPERLINK("mailto:sakhamurivenu@yahoo.com","sakhamurivenu@yahoo.com")</f>
        <v>sakhamurivenu@yahoo.com</v>
      </c>
    </row>
    <row r="69" spans="2:6" ht="15.75" customHeight="1">
      <c r="B69" s="20">
        <v>66</v>
      </c>
      <c r="C69" s="22" t="s">
        <v>468</v>
      </c>
      <c r="D69" s="21" t="s">
        <v>469</v>
      </c>
      <c r="E69" s="21" t="s">
        <v>470</v>
      </c>
      <c r="F69" s="23" t="str">
        <f>HYPERLINK("mailto:venu_b_2@yahoo.com","venu_b_2@yahoo.com")</f>
        <v>venu_b_2@yahoo.com</v>
      </c>
    </row>
    <row r="70" spans="2:6" ht="15.75" customHeight="1">
      <c r="B70" s="20">
        <v>67</v>
      </c>
      <c r="C70" s="22" t="s">
        <v>471</v>
      </c>
      <c r="D70" s="21" t="s">
        <v>472</v>
      </c>
      <c r="E70" s="21">
        <v>22462</v>
      </c>
      <c r="F70" s="23" t="str">
        <f>HYPERLINK("mailto:vignan_vijji@yahoo.com","vignan_vijji@yahoo.com")</f>
        <v>vignan_vijji@yahoo.com</v>
      </c>
    </row>
    <row r="71" spans="2:6" ht="15.75" customHeight="1">
      <c r="B71" s="20">
        <v>68</v>
      </c>
      <c r="C71" s="22" t="s">
        <v>473</v>
      </c>
      <c r="D71" s="21" t="s">
        <v>474</v>
      </c>
      <c r="E71" s="21">
        <v>5545573</v>
      </c>
      <c r="F71" s="23" t="str">
        <f>HYPERLINK("mailto:vijay00573@yahoo.com","vijay00573@yahoo.com")</f>
        <v>vijay00573@yahoo.com</v>
      </c>
    </row>
    <row r="72" spans="2:6" ht="15.75" customHeight="1">
      <c r="B72" s="20">
        <v>69</v>
      </c>
      <c r="C72" s="22" t="s">
        <v>475</v>
      </c>
      <c r="D72" s="21" t="s">
        <v>476</v>
      </c>
      <c r="E72" s="21" t="s">
        <v>477</v>
      </c>
      <c r="F72" s="23" t="str">
        <f>HYPERLINK("mailto:vijay_cool_574@yahoo.com","vijay_cool_574@yahoo.com")</f>
        <v>vijay_cool_574@yahoo.com</v>
      </c>
    </row>
    <row r="73" spans="2:6" ht="15.75" customHeight="1">
      <c r="B73" s="20">
        <v>70</v>
      </c>
      <c r="C73" s="22" t="s">
        <v>478</v>
      </c>
      <c r="D73" s="21" t="s">
        <v>479</v>
      </c>
      <c r="E73" s="21" t="s">
        <v>480</v>
      </c>
      <c r="F73" s="23" t="str">
        <f>HYPERLINK("mailto:onlyviswanadh@indiatimes.com","onlyviswanadh@indiatimes.com")</f>
        <v>onlyviswanadh@indiatimes.com</v>
      </c>
    </row>
    <row r="74" spans="2:6" ht="15.75" customHeight="1">
      <c r="B74" s="20">
        <v>71</v>
      </c>
      <c r="C74" s="22" t="s">
        <v>481</v>
      </c>
      <c r="D74" s="21" t="s">
        <v>482</v>
      </c>
      <c r="E74" s="21">
        <v>2235402</v>
      </c>
      <c r="F74" s="23" t="str">
        <f>HYPERLINK("mailto:ramkumar_eluri@yahoo.co.in","ramkumar_eluri@yahoo.co.in")</f>
        <v>ramkumar_eluri@yahoo.co.in</v>
      </c>
    </row>
    <row r="75" spans="2:6" ht="15.75" customHeight="1">
      <c r="B75" s="20">
        <v>72</v>
      </c>
      <c r="C75" s="22" t="s">
        <v>483</v>
      </c>
      <c r="D75" s="21" t="s">
        <v>484</v>
      </c>
      <c r="E75" s="21" t="s">
        <v>485</v>
      </c>
      <c r="F75" s="23" t="str">
        <f>HYPERLINK("mailto:vv_rajkumar@rediffmail.com","vv_rajkumar@rediffmail.com")</f>
        <v>vv_rajkumar@rediffmail.com</v>
      </c>
    </row>
    <row r="76" spans="2:6" ht="15.75" customHeight="1">
      <c r="B76" s="20">
        <v>73</v>
      </c>
      <c r="C76" s="22" t="s">
        <v>486</v>
      </c>
      <c r="D76" s="21" t="s">
        <v>487</v>
      </c>
      <c r="E76" s="21" t="s">
        <v>488</v>
      </c>
      <c r="F76" s="23" t="str">
        <f>HYPERLINK("mailto:shasi_mitra@yahoo.co.in","shasi_mitra@yahoo.co.in")</f>
        <v>shasi_mitra@yahoo.co.in</v>
      </c>
    </row>
    <row r="77" spans="2:6" ht="15.75" customHeight="1">
      <c r="B77" s="20">
        <v>74</v>
      </c>
      <c r="C77" s="22" t="s">
        <v>489</v>
      </c>
      <c r="D77" s="21" t="s">
        <v>490</v>
      </c>
      <c r="E77" s="21">
        <v>9440353769</v>
      </c>
      <c r="F77" s="23" t="str">
        <f>HYPERLINK("mailto:sreekanth_theboy@yahoo.com","sreekanth_theboy@yahoo.com")</f>
        <v>sreekanth_theboy@yahoo.com</v>
      </c>
    </row>
    <row r="78" spans="2:6" ht="15.75" customHeight="1">
      <c r="B78" s="20">
        <v>75</v>
      </c>
      <c r="C78" s="22" t="s">
        <v>491</v>
      </c>
      <c r="D78" s="21" t="s">
        <v>492</v>
      </c>
      <c r="E78" s="21"/>
      <c r="F78" s="23" t="str">
        <f>HYPERLINK("mailto:haishanthig@yahoo.co.in","haishanthig@yahoo.co.in")</f>
        <v>haishanthig@yahoo.co.in</v>
      </c>
    </row>
    <row r="79" spans="2:6" ht="15.75" customHeight="1">
      <c r="B79" s="20">
        <v>76</v>
      </c>
      <c r="C79" s="22" t="s">
        <v>493</v>
      </c>
      <c r="D79" s="21" t="s">
        <v>494</v>
      </c>
      <c r="E79" s="21"/>
      <c r="F79" s="23" t="str">
        <f>HYPERLINK("mailto:krishna_pabbisetti@yahoo.co.in","krishna_pabbisetti@yahoo.co.in")</f>
        <v>krishna_pabbisetti@yahoo.co.in</v>
      </c>
    </row>
    <row r="80" spans="2:6" ht="15.75" customHeight="1">
      <c r="B80" s="20">
        <v>77</v>
      </c>
      <c r="C80" s="22" t="s">
        <v>495</v>
      </c>
      <c r="D80" s="21" t="s">
        <v>496</v>
      </c>
      <c r="E80" s="21" t="s">
        <v>497</v>
      </c>
      <c r="F80" s="23" t="str">
        <f>HYPERLINK("mailto:belovedprasanthi@yahoo.co.in","belovedprasanthi@yahoo.co.in")</f>
        <v>belovedprasanthi@yahoo.co.in</v>
      </c>
    </row>
    <row r="81" spans="2:6" ht="15.75" customHeight="1">
      <c r="B81" s="20">
        <v>78</v>
      </c>
      <c r="C81" s="22" t="s">
        <v>498</v>
      </c>
      <c r="D81" s="21" t="s">
        <v>499</v>
      </c>
      <c r="E81" s="21" t="s">
        <v>500</v>
      </c>
      <c r="F81" s="23" t="str">
        <f>HYPERLINK("mailto:mounica_sree@yahoo.com","mounica_sree@yahoo.com")</f>
        <v>mounica_sree@yahoo.com</v>
      </c>
    </row>
    <row r="82" spans="2:6" ht="15.75" customHeight="1">
      <c r="B82" s="20">
        <v>79</v>
      </c>
      <c r="C82" s="22" t="s">
        <v>501</v>
      </c>
      <c r="D82" s="21" t="s">
        <v>502</v>
      </c>
      <c r="E82" s="21"/>
      <c r="F82" s="23" t="str">
        <f>HYPERLINK("mailto:achutarani@yahoo.co.in","achutarani@yahoo.co.in")</f>
        <v>achutarani@yahoo.co.in</v>
      </c>
    </row>
    <row r="83" spans="2:6" ht="15.75" customHeight="1">
      <c r="B83" s="20">
        <v>80</v>
      </c>
      <c r="C83" s="22" t="s">
        <v>503</v>
      </c>
      <c r="D83" s="21" t="s">
        <v>504</v>
      </c>
      <c r="E83" s="21" t="s">
        <v>505</v>
      </c>
      <c r="F83" s="23" t="str">
        <f>HYPERLINK("mailto:lok_annangi@yahoo.co.in","lok_annangi@yahoo.co.in")</f>
        <v>lok_annangi@yahoo.co.in</v>
      </c>
    </row>
    <row r="84" spans="2:6" ht="15.75" customHeight="1">
      <c r="B84" s="20">
        <v>81</v>
      </c>
      <c r="C84" s="22" t="s">
        <v>506</v>
      </c>
      <c r="D84" s="21" t="s">
        <v>507</v>
      </c>
      <c r="E84" s="21" t="s">
        <v>508</v>
      </c>
      <c r="F84" s="23" t="str">
        <f>HYPERLINK("mailto:janibasha420@rediffmail.com","janibasha420@rediffmail.com")</f>
        <v>janibasha420@rediffmail.com</v>
      </c>
    </row>
    <row r="85" spans="2:6" ht="15.75" customHeight="1">
      <c r="B85" s="20">
        <v>82</v>
      </c>
      <c r="C85" s="22" t="s">
        <v>509</v>
      </c>
      <c r="D85" s="21" t="s">
        <v>510</v>
      </c>
      <c r="E85" s="21" t="s">
        <v>511</v>
      </c>
      <c r="F85" s="23" t="str">
        <f>HYPERLINK("mailto:vasu_032@yahoo.com","vasu_032@yahoo.com")</f>
        <v>vasu_032@yahoo.com</v>
      </c>
    </row>
    <row r="86" spans="2:6" ht="15.75" customHeight="1">
      <c r="B86" s="20">
        <v>83</v>
      </c>
      <c r="C86" s="22" t="s">
        <v>512</v>
      </c>
      <c r="D86" s="21" t="s">
        <v>513</v>
      </c>
      <c r="E86" s="21">
        <v>2357829</v>
      </c>
      <c r="F86" s="23" t="str">
        <f>HYPERLINK("mailto:harikrishna_y589@yahoo.co.in","harikrishna_y589@yahoo.co.in")</f>
        <v>harikrishna_y589@yahoo.co.in</v>
      </c>
    </row>
    <row r="87" spans="2:6" ht="15.75" customHeight="1">
      <c r="B87" s="20">
        <v>84</v>
      </c>
      <c r="C87" s="22" t="s">
        <v>514</v>
      </c>
      <c r="D87" s="21" t="s">
        <v>515</v>
      </c>
      <c r="E87" s="21" t="s">
        <v>516</v>
      </c>
      <c r="F87" s="23" t="str">
        <f>HYPERLINK("mailto:kiran_01502@yahoo.co.in","kiran_01502@yahoo.co.in")</f>
        <v>kiran_01502@yahoo.co.in</v>
      </c>
    </row>
    <row r="88" spans="2:6" ht="15.75" customHeight="1">
      <c r="B88" s="20">
        <v>85</v>
      </c>
      <c r="C88" s="22" t="s">
        <v>517</v>
      </c>
      <c r="D88" s="21" t="s">
        <v>518</v>
      </c>
      <c r="E88" s="21" t="s">
        <v>519</v>
      </c>
      <c r="F88" s="23" t="str">
        <f>HYPERLINK("mailto:pavan_503@yahoo.co.in","pavan_503@yahoo.co.in")</f>
        <v>pavan_503@yahoo.co.in</v>
      </c>
    </row>
    <row r="89" spans="2:6" ht="15.75" customHeight="1">
      <c r="B89" s="20">
        <v>86</v>
      </c>
      <c r="C89" s="22" t="s">
        <v>520</v>
      </c>
      <c r="D89" s="21" t="s">
        <v>521</v>
      </c>
      <c r="E89" s="21" t="s">
        <v>522</v>
      </c>
      <c r="F89" s="23" t="str">
        <f>HYPERLINK("mailto:ramu_krb@sify.com","ramu_krb@sify.com")</f>
        <v>ramu_krb@sify.com</v>
      </c>
    </row>
    <row r="90" spans="2:6" ht="15.75" customHeight="1">
      <c r="B90" s="20">
        <v>87</v>
      </c>
      <c r="C90" s="22" t="s">
        <v>523</v>
      </c>
      <c r="D90" s="21" t="s">
        <v>524</v>
      </c>
      <c r="E90" s="21" t="s">
        <v>525</v>
      </c>
      <c r="F90" s="23" t="str">
        <f>HYPERLINK("mailto:sankar_cse2@yahoo.com","sankar_cse2@yahoo.com")</f>
        <v>sankar_cse2@yahoo.com</v>
      </c>
    </row>
    <row r="91" spans="2:6" ht="15.75" customHeight="1">
      <c r="B91" s="20">
        <v>88</v>
      </c>
      <c r="C91" s="22" t="s">
        <v>526</v>
      </c>
      <c r="D91" s="21" t="s">
        <v>527</v>
      </c>
      <c r="E91" s="21" t="s">
        <v>528</v>
      </c>
      <c r="F91" s="23" t="str">
        <f>HYPERLINK("mailto:geethachunduru@yahoo.com","geethachunduru@yahoo.com")</f>
        <v>geethachunduru@yahoo.com</v>
      </c>
    </row>
    <row r="92" spans="2:6" ht="15.75" customHeight="1">
      <c r="B92" s="20">
        <v>89</v>
      </c>
      <c r="C92" s="22" t="s">
        <v>529</v>
      </c>
      <c r="D92" s="21" t="s">
        <v>530</v>
      </c>
      <c r="E92" s="21">
        <v>2325998</v>
      </c>
      <c r="F92" s="23" t="str">
        <f>HYPERLINK("mailto:kusuma_a2k2@yahoo.com","kusuma_a2k2@yahoo.com")</f>
        <v>kusuma_a2k2@yahoo.com</v>
      </c>
    </row>
    <row r="93" spans="2:6" ht="15.75" customHeight="1">
      <c r="B93" s="20">
        <v>90</v>
      </c>
      <c r="C93" s="22" t="s">
        <v>531</v>
      </c>
      <c r="D93" s="21" t="s">
        <v>532</v>
      </c>
      <c r="E93" s="21" t="s">
        <v>533</v>
      </c>
      <c r="F93" s="23" t="str">
        <f>HYPERLINK("mailto:udayskark2003@yahoo.com","udayskark2003@yahoo.com")</f>
        <v>udayskark2003@yahoo.com</v>
      </c>
    </row>
    <row r="94" spans="2:6" ht="15.75" customHeight="1">
      <c r="B94" s="20">
        <v>91</v>
      </c>
      <c r="C94" s="22" t="s">
        <v>534</v>
      </c>
      <c r="D94" s="21" t="s">
        <v>535</v>
      </c>
      <c r="E94" s="21"/>
      <c r="F94" s="23" t="str">
        <f>HYPERLINK("mailto:yln517@rediffmail.com","yln517@rediffmail.com")</f>
        <v>yln517@rediffmail.com</v>
      </c>
    </row>
    <row r="95" spans="2:6" ht="15.75" customHeight="1"/>
    <row r="96" spans="2: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000"/>
  <sheetViews>
    <sheetView workbookViewId="0"/>
  </sheetViews>
  <sheetFormatPr defaultColWidth="14.44140625" defaultRowHeight="15" customHeight="1"/>
  <cols>
    <col min="1" max="2" width="8.5546875" customWidth="1"/>
    <col min="3" max="3" width="13" customWidth="1"/>
    <col min="4" max="4" width="27.44140625" customWidth="1"/>
    <col min="5" max="5" width="18.33203125" customWidth="1"/>
    <col min="6" max="6" width="24.5546875" customWidth="1"/>
    <col min="7" max="26" width="8.6640625" customWidth="1"/>
  </cols>
  <sheetData>
    <row r="2" spans="2:6" ht="25.2">
      <c r="B2" s="20" t="s">
        <v>0</v>
      </c>
      <c r="C2" s="4" t="s">
        <v>1</v>
      </c>
      <c r="D2" s="5" t="s">
        <v>2</v>
      </c>
      <c r="E2" s="6" t="s">
        <v>3</v>
      </c>
      <c r="F2" s="5" t="s">
        <v>4</v>
      </c>
    </row>
    <row r="3" spans="2:6" ht="14.4">
      <c r="B3" s="24">
        <v>1</v>
      </c>
      <c r="C3" s="25" t="s">
        <v>536</v>
      </c>
      <c r="D3" s="25" t="s">
        <v>537</v>
      </c>
      <c r="E3" s="25" t="s">
        <v>538</v>
      </c>
      <c r="F3" s="26" t="s">
        <v>539</v>
      </c>
    </row>
    <row r="4" spans="2:6" ht="14.4">
      <c r="B4" s="24">
        <v>2</v>
      </c>
      <c r="C4" s="25" t="s">
        <v>540</v>
      </c>
      <c r="D4" s="25" t="s">
        <v>541</v>
      </c>
      <c r="E4" s="25">
        <v>0</v>
      </c>
      <c r="F4" s="25"/>
    </row>
    <row r="5" spans="2:6" ht="14.4">
      <c r="B5" s="24">
        <v>3</v>
      </c>
      <c r="C5" s="25" t="s">
        <v>542</v>
      </c>
      <c r="D5" s="25" t="s">
        <v>543</v>
      </c>
      <c r="E5" s="25">
        <v>2229631</v>
      </c>
      <c r="F5" s="25" t="s">
        <v>544</v>
      </c>
    </row>
    <row r="6" spans="2:6" ht="14.4">
      <c r="B6" s="24">
        <v>4</v>
      </c>
      <c r="C6" s="25" t="s">
        <v>545</v>
      </c>
      <c r="D6" s="25" t="s">
        <v>546</v>
      </c>
      <c r="E6" s="25">
        <v>0</v>
      </c>
      <c r="F6" s="25"/>
    </row>
    <row r="7" spans="2:6" ht="14.4">
      <c r="B7" s="20">
        <v>5</v>
      </c>
      <c r="C7" s="27" t="s">
        <v>547</v>
      </c>
      <c r="D7" s="27" t="s">
        <v>548</v>
      </c>
      <c r="E7" s="27" t="s">
        <v>549</v>
      </c>
      <c r="F7" s="27" t="s">
        <v>550</v>
      </c>
    </row>
    <row r="8" spans="2:6" ht="14.4">
      <c r="B8" s="20">
        <v>6</v>
      </c>
      <c r="C8" s="27" t="s">
        <v>551</v>
      </c>
      <c r="D8" s="27" t="s">
        <v>552</v>
      </c>
      <c r="E8" s="27">
        <v>2254243</v>
      </c>
      <c r="F8" s="27" t="s">
        <v>553</v>
      </c>
    </row>
    <row r="9" spans="2:6" ht="14.4">
      <c r="B9" s="20">
        <v>7</v>
      </c>
      <c r="C9" s="27" t="s">
        <v>554</v>
      </c>
      <c r="D9" s="27" t="s">
        <v>555</v>
      </c>
      <c r="E9" s="27" t="s">
        <v>556</v>
      </c>
      <c r="F9" s="27" t="s">
        <v>557</v>
      </c>
    </row>
    <row r="10" spans="2:6" ht="14.4">
      <c r="B10" s="20">
        <v>8</v>
      </c>
      <c r="C10" s="27" t="s">
        <v>558</v>
      </c>
      <c r="D10" s="27" t="s">
        <v>559</v>
      </c>
      <c r="E10" s="27">
        <v>2241340</v>
      </c>
      <c r="F10" s="27" t="s">
        <v>560</v>
      </c>
    </row>
    <row r="11" spans="2:6" ht="14.4">
      <c r="B11" s="20">
        <v>9</v>
      </c>
      <c r="C11" s="27" t="s">
        <v>561</v>
      </c>
      <c r="D11" s="27" t="s">
        <v>562</v>
      </c>
      <c r="E11" s="27" t="s">
        <v>563</v>
      </c>
      <c r="F11" s="27" t="s">
        <v>564</v>
      </c>
    </row>
    <row r="12" spans="2:6" ht="14.4">
      <c r="B12" s="20">
        <v>10</v>
      </c>
      <c r="C12" s="27" t="s">
        <v>565</v>
      </c>
      <c r="D12" s="27" t="s">
        <v>566</v>
      </c>
      <c r="E12" s="27" t="s">
        <v>567</v>
      </c>
      <c r="F12" s="27" t="s">
        <v>568</v>
      </c>
    </row>
    <row r="13" spans="2:6" ht="14.4">
      <c r="B13" s="20">
        <v>11</v>
      </c>
      <c r="C13" s="27" t="s">
        <v>569</v>
      </c>
      <c r="D13" s="27" t="s">
        <v>570</v>
      </c>
      <c r="E13" s="27">
        <v>349375</v>
      </c>
      <c r="F13" s="27"/>
    </row>
    <row r="14" spans="2:6" ht="14.4">
      <c r="B14" s="20">
        <v>12</v>
      </c>
      <c r="C14" s="27" t="s">
        <v>571</v>
      </c>
      <c r="D14" s="27" t="s">
        <v>572</v>
      </c>
      <c r="E14" s="27">
        <v>278165</v>
      </c>
      <c r="F14" s="27" t="s">
        <v>573</v>
      </c>
    </row>
    <row r="15" spans="2:6" ht="14.4">
      <c r="B15" s="20">
        <v>13</v>
      </c>
      <c r="C15" s="27" t="s">
        <v>574</v>
      </c>
      <c r="D15" s="27" t="s">
        <v>575</v>
      </c>
      <c r="E15" s="27">
        <v>221074</v>
      </c>
      <c r="F15" s="27" t="s">
        <v>576</v>
      </c>
    </row>
    <row r="16" spans="2:6" ht="14.4">
      <c r="B16" s="20">
        <v>14</v>
      </c>
      <c r="C16" s="27" t="s">
        <v>577</v>
      </c>
      <c r="D16" s="27" t="s">
        <v>578</v>
      </c>
      <c r="E16" s="27"/>
      <c r="F16" s="27"/>
    </row>
    <row r="17" spans="2:6" ht="14.4">
      <c r="B17" s="20">
        <v>15</v>
      </c>
      <c r="C17" s="27" t="s">
        <v>579</v>
      </c>
      <c r="D17" s="27" t="s">
        <v>580</v>
      </c>
      <c r="E17" s="27" t="s">
        <v>581</v>
      </c>
      <c r="F17" s="27" t="s">
        <v>582</v>
      </c>
    </row>
    <row r="18" spans="2:6" ht="14.4">
      <c r="B18" s="20">
        <v>16</v>
      </c>
      <c r="C18" s="27" t="s">
        <v>583</v>
      </c>
      <c r="D18" s="27" t="s">
        <v>584</v>
      </c>
      <c r="E18" s="27" t="s">
        <v>585</v>
      </c>
      <c r="F18" s="27" t="s">
        <v>586</v>
      </c>
    </row>
    <row r="19" spans="2:6" ht="14.4">
      <c r="B19" s="20">
        <v>17</v>
      </c>
      <c r="C19" s="27" t="s">
        <v>587</v>
      </c>
      <c r="D19" s="27" t="s">
        <v>588</v>
      </c>
      <c r="E19" s="27">
        <v>21368</v>
      </c>
      <c r="F19" s="27" t="s">
        <v>589</v>
      </c>
    </row>
    <row r="20" spans="2:6" ht="14.4">
      <c r="B20" s="20">
        <v>18</v>
      </c>
      <c r="C20" s="27" t="s">
        <v>590</v>
      </c>
      <c r="D20" s="27" t="s">
        <v>591</v>
      </c>
      <c r="E20" s="27" t="s">
        <v>592</v>
      </c>
      <c r="F20" s="27"/>
    </row>
    <row r="21" spans="2:6" ht="15.75" customHeight="1">
      <c r="B21" s="20">
        <v>19</v>
      </c>
      <c r="C21" s="27" t="s">
        <v>593</v>
      </c>
      <c r="D21" s="27" t="s">
        <v>594</v>
      </c>
      <c r="E21" s="27"/>
      <c r="F21" s="27" t="s">
        <v>595</v>
      </c>
    </row>
    <row r="22" spans="2:6" ht="15.75" customHeight="1">
      <c r="B22" s="20">
        <v>20</v>
      </c>
      <c r="C22" s="27" t="s">
        <v>596</v>
      </c>
      <c r="D22" s="27" t="s">
        <v>597</v>
      </c>
      <c r="E22" s="27"/>
      <c r="F22" s="27" t="s">
        <v>598</v>
      </c>
    </row>
    <row r="23" spans="2:6" ht="15.75" customHeight="1">
      <c r="B23" s="20">
        <v>21</v>
      </c>
      <c r="C23" s="27" t="s">
        <v>599</v>
      </c>
      <c r="D23" s="27" t="s">
        <v>600</v>
      </c>
      <c r="E23" s="27"/>
      <c r="F23" s="27" t="s">
        <v>601</v>
      </c>
    </row>
    <row r="24" spans="2:6" ht="15.75" customHeight="1">
      <c r="B24" s="20">
        <v>22</v>
      </c>
      <c r="C24" s="27" t="s">
        <v>602</v>
      </c>
      <c r="D24" s="27" t="s">
        <v>603</v>
      </c>
      <c r="E24" s="27" t="s">
        <v>604</v>
      </c>
      <c r="F24" s="27" t="s">
        <v>605</v>
      </c>
    </row>
    <row r="25" spans="2:6" ht="15.75" customHeight="1">
      <c r="B25" s="20">
        <v>23</v>
      </c>
      <c r="C25" s="27" t="s">
        <v>606</v>
      </c>
      <c r="D25" s="27" t="s">
        <v>607</v>
      </c>
      <c r="E25" s="27" t="s">
        <v>608</v>
      </c>
      <c r="F25" s="27" t="s">
        <v>609</v>
      </c>
    </row>
    <row r="26" spans="2:6" ht="15.75" customHeight="1">
      <c r="B26" s="20">
        <v>24</v>
      </c>
      <c r="C26" s="27" t="s">
        <v>610</v>
      </c>
      <c r="D26" s="27" t="s">
        <v>611</v>
      </c>
      <c r="E26" s="27" t="s">
        <v>612</v>
      </c>
      <c r="F26" s="27" t="s">
        <v>613</v>
      </c>
    </row>
    <row r="27" spans="2:6" ht="15.75" customHeight="1">
      <c r="B27" s="20">
        <v>25</v>
      </c>
      <c r="C27" s="27" t="s">
        <v>614</v>
      </c>
      <c r="D27" s="27" t="s">
        <v>615</v>
      </c>
      <c r="E27" s="27">
        <v>23292970</v>
      </c>
      <c r="F27" s="27" t="s">
        <v>616</v>
      </c>
    </row>
    <row r="28" spans="2:6" ht="15.75" customHeight="1">
      <c r="B28" s="20">
        <v>26</v>
      </c>
      <c r="C28" s="27" t="s">
        <v>617</v>
      </c>
      <c r="D28" s="27" t="s">
        <v>618</v>
      </c>
      <c r="E28" s="27" t="s">
        <v>619</v>
      </c>
      <c r="F28" s="27" t="s">
        <v>620</v>
      </c>
    </row>
    <row r="29" spans="2:6" ht="15.75" customHeight="1">
      <c r="B29" s="20">
        <v>27</v>
      </c>
      <c r="C29" s="27" t="s">
        <v>621</v>
      </c>
      <c r="D29" s="27" t="s">
        <v>622</v>
      </c>
      <c r="E29" s="27" t="s">
        <v>623</v>
      </c>
      <c r="F29" s="27"/>
    </row>
    <row r="30" spans="2:6" ht="15.75" customHeight="1">
      <c r="B30" s="20">
        <v>28</v>
      </c>
      <c r="C30" s="27" t="s">
        <v>624</v>
      </c>
      <c r="D30" s="27" t="s">
        <v>625</v>
      </c>
      <c r="E30" s="27" t="s">
        <v>626</v>
      </c>
      <c r="F30" s="27"/>
    </row>
    <row r="31" spans="2:6" ht="15.75" customHeight="1">
      <c r="B31" s="20">
        <v>29</v>
      </c>
      <c r="C31" s="27" t="s">
        <v>627</v>
      </c>
      <c r="D31" s="27" t="s">
        <v>628</v>
      </c>
      <c r="E31" s="27">
        <v>2218945</v>
      </c>
      <c r="F31" s="27" t="s">
        <v>629</v>
      </c>
    </row>
    <row r="32" spans="2:6" ht="15.75" customHeight="1">
      <c r="B32" s="20">
        <v>30</v>
      </c>
      <c r="C32" s="27" t="s">
        <v>630</v>
      </c>
      <c r="D32" s="27" t="s">
        <v>631</v>
      </c>
      <c r="E32" s="27" t="s">
        <v>632</v>
      </c>
      <c r="F32" s="27" t="s">
        <v>633</v>
      </c>
    </row>
    <row r="33" spans="2:6" ht="15.75" customHeight="1">
      <c r="B33" s="20">
        <v>31</v>
      </c>
      <c r="C33" s="27" t="s">
        <v>634</v>
      </c>
      <c r="D33" s="27" t="s">
        <v>635</v>
      </c>
      <c r="E33" s="27" t="s">
        <v>636</v>
      </c>
      <c r="F33" s="27" t="s">
        <v>637</v>
      </c>
    </row>
    <row r="34" spans="2:6" ht="15.75" customHeight="1">
      <c r="B34" s="20">
        <v>32</v>
      </c>
      <c r="C34" s="27" t="s">
        <v>638</v>
      </c>
      <c r="D34" s="27" t="s">
        <v>639</v>
      </c>
      <c r="E34" s="27" t="s">
        <v>640</v>
      </c>
      <c r="F34" s="27" t="s">
        <v>641</v>
      </c>
    </row>
    <row r="35" spans="2:6" ht="15.75" customHeight="1">
      <c r="B35" s="20">
        <v>33</v>
      </c>
      <c r="C35" s="27" t="s">
        <v>642</v>
      </c>
      <c r="D35" s="27" t="s">
        <v>643</v>
      </c>
      <c r="E35" s="27">
        <v>231162</v>
      </c>
      <c r="F35" s="27" t="s">
        <v>644</v>
      </c>
    </row>
    <row r="36" spans="2:6" ht="15.75" customHeight="1">
      <c r="B36" s="20">
        <v>34</v>
      </c>
      <c r="C36" s="27" t="s">
        <v>645</v>
      </c>
      <c r="D36" s="27" t="s">
        <v>646</v>
      </c>
      <c r="E36" s="27">
        <v>2234483</v>
      </c>
      <c r="F36" s="27" t="s">
        <v>647</v>
      </c>
    </row>
    <row r="37" spans="2:6" ht="15.75" customHeight="1">
      <c r="B37" s="20">
        <v>35</v>
      </c>
      <c r="C37" s="27" t="s">
        <v>648</v>
      </c>
      <c r="D37" s="27" t="s">
        <v>649</v>
      </c>
      <c r="E37" s="27" t="s">
        <v>650</v>
      </c>
      <c r="F37" s="27" t="s">
        <v>651</v>
      </c>
    </row>
    <row r="38" spans="2:6" ht="15.75" customHeight="1">
      <c r="B38" s="20">
        <v>36</v>
      </c>
      <c r="C38" s="27" t="s">
        <v>652</v>
      </c>
      <c r="D38" s="27" t="s">
        <v>653</v>
      </c>
      <c r="E38" s="27" t="s">
        <v>654</v>
      </c>
      <c r="F38" s="27" t="s">
        <v>655</v>
      </c>
    </row>
    <row r="39" spans="2:6" ht="15.75" customHeight="1">
      <c r="B39" s="20">
        <v>37</v>
      </c>
      <c r="C39" s="27" t="s">
        <v>656</v>
      </c>
      <c r="D39" s="27" t="s">
        <v>657</v>
      </c>
      <c r="E39" s="27" t="s">
        <v>658</v>
      </c>
      <c r="F39" s="27" t="s">
        <v>659</v>
      </c>
    </row>
    <row r="40" spans="2:6" ht="15.75" customHeight="1">
      <c r="B40" s="20">
        <v>38</v>
      </c>
      <c r="C40" s="27" t="s">
        <v>660</v>
      </c>
      <c r="D40" s="27" t="s">
        <v>661</v>
      </c>
      <c r="E40" s="27" t="s">
        <v>662</v>
      </c>
      <c r="F40" s="27" t="s">
        <v>663</v>
      </c>
    </row>
    <row r="41" spans="2:6" ht="15.75" customHeight="1">
      <c r="B41" s="20">
        <v>39</v>
      </c>
      <c r="C41" s="27" t="s">
        <v>664</v>
      </c>
      <c r="D41" s="27" t="s">
        <v>665</v>
      </c>
      <c r="E41" s="27"/>
      <c r="F41" s="27" t="s">
        <v>666</v>
      </c>
    </row>
    <row r="42" spans="2:6" ht="15.75" customHeight="1">
      <c r="B42" s="20">
        <v>40</v>
      </c>
      <c r="C42" s="27" t="s">
        <v>667</v>
      </c>
      <c r="D42" s="27" t="s">
        <v>668</v>
      </c>
      <c r="E42" s="27" t="s">
        <v>669</v>
      </c>
      <c r="F42" s="27"/>
    </row>
    <row r="43" spans="2:6" ht="15.75" customHeight="1">
      <c r="B43" s="20">
        <v>41</v>
      </c>
      <c r="C43" s="27" t="s">
        <v>670</v>
      </c>
      <c r="D43" s="27" t="s">
        <v>671</v>
      </c>
      <c r="E43" s="27" t="s">
        <v>672</v>
      </c>
      <c r="F43" s="27"/>
    </row>
    <row r="44" spans="2:6" ht="15.75" customHeight="1">
      <c r="B44" s="20">
        <v>42</v>
      </c>
      <c r="C44" s="27" t="s">
        <v>673</v>
      </c>
      <c r="D44" s="27" t="s">
        <v>674</v>
      </c>
      <c r="E44" s="27" t="s">
        <v>675</v>
      </c>
      <c r="F44" s="27" t="s">
        <v>676</v>
      </c>
    </row>
    <row r="45" spans="2:6" ht="15.75" customHeight="1">
      <c r="B45" s="20">
        <v>43</v>
      </c>
      <c r="C45" s="28"/>
      <c r="D45" s="28"/>
      <c r="E45" s="29"/>
      <c r="F45" s="28"/>
    </row>
    <row r="46" spans="2:6" ht="15.75" customHeight="1">
      <c r="B46" s="20">
        <v>44</v>
      </c>
      <c r="C46" s="28" t="s">
        <v>677</v>
      </c>
      <c r="D46" s="28" t="s">
        <v>678</v>
      </c>
      <c r="E46" s="29">
        <v>2253486</v>
      </c>
      <c r="F46" s="28"/>
    </row>
    <row r="47" spans="2:6" ht="15.75" customHeight="1">
      <c r="B47" s="20">
        <v>45</v>
      </c>
      <c r="C47" s="28" t="s">
        <v>679</v>
      </c>
      <c r="D47" s="28" t="s">
        <v>680</v>
      </c>
      <c r="E47" s="29">
        <v>221946</v>
      </c>
      <c r="F47" s="28" t="s">
        <v>681</v>
      </c>
    </row>
    <row r="48" spans="2:6" ht="15.75" customHeight="1">
      <c r="B48" s="20">
        <v>46</v>
      </c>
      <c r="C48" s="28" t="s">
        <v>682</v>
      </c>
      <c r="D48" s="28" t="s">
        <v>683</v>
      </c>
      <c r="E48" s="29" t="s">
        <v>684</v>
      </c>
      <c r="F48" s="28" t="s">
        <v>685</v>
      </c>
    </row>
    <row r="49" spans="2:6" ht="15.75" customHeight="1">
      <c r="B49" s="20">
        <v>47</v>
      </c>
      <c r="C49" s="28"/>
      <c r="D49" s="28"/>
      <c r="E49" s="29"/>
      <c r="F49" s="28"/>
    </row>
    <row r="50" spans="2:6" ht="15.75" customHeight="1">
      <c r="B50" s="20">
        <v>48</v>
      </c>
      <c r="C50" s="28" t="s">
        <v>686</v>
      </c>
      <c r="D50" s="28" t="s">
        <v>687</v>
      </c>
      <c r="E50" s="29" t="s">
        <v>688</v>
      </c>
      <c r="F50" s="28" t="s">
        <v>689</v>
      </c>
    </row>
    <row r="51" spans="2:6" ht="15.75" customHeight="1">
      <c r="B51" s="20">
        <v>49</v>
      </c>
      <c r="C51" s="28" t="s">
        <v>690</v>
      </c>
      <c r="D51" s="28" t="s">
        <v>691</v>
      </c>
      <c r="E51" s="29" t="s">
        <v>692</v>
      </c>
      <c r="F51" s="28" t="s">
        <v>693</v>
      </c>
    </row>
    <row r="52" spans="2:6" ht="15.75" customHeight="1">
      <c r="B52" s="20">
        <v>50</v>
      </c>
      <c r="C52" s="28" t="s">
        <v>694</v>
      </c>
      <c r="D52" s="28" t="s">
        <v>695</v>
      </c>
      <c r="E52" s="29" t="s">
        <v>696</v>
      </c>
      <c r="F52" s="28" t="s">
        <v>697</v>
      </c>
    </row>
    <row r="53" spans="2:6" ht="15.75" customHeight="1">
      <c r="B53" s="20">
        <v>51</v>
      </c>
      <c r="C53" s="28" t="s">
        <v>698</v>
      </c>
      <c r="D53" s="28" t="s">
        <v>699</v>
      </c>
      <c r="E53" s="29" t="s">
        <v>700</v>
      </c>
      <c r="F53" s="28" t="s">
        <v>701</v>
      </c>
    </row>
    <row r="54" spans="2:6" ht="15.75" customHeight="1"/>
    <row r="55" spans="2:6" ht="15.75" customHeight="1"/>
    <row r="56" spans="2:6" ht="15.75" customHeight="1"/>
    <row r="57" spans="2:6" ht="15.75" customHeight="1"/>
    <row r="58" spans="2:6" ht="15.75" customHeight="1"/>
    <row r="59" spans="2:6" ht="15.75" customHeight="1"/>
    <row r="60" spans="2:6" ht="15.75" customHeight="1"/>
    <row r="61" spans="2:6" ht="15.75" customHeight="1"/>
    <row r="62" spans="2:6" ht="15.75" customHeight="1"/>
    <row r="63" spans="2:6" ht="15.75" customHeight="1"/>
    <row r="64" spans="2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F3" r:id="rId1" xr:uid="{00000000-0004-0000-0400-000000000000}"/>
  </hyperlinks>
  <pageMargins left="0.7" right="0.7" top="0.75" bottom="0.75" header="0" footer="0"/>
  <pageSetup scale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1000"/>
  <sheetViews>
    <sheetView workbookViewId="0"/>
  </sheetViews>
  <sheetFormatPr defaultColWidth="14.44140625" defaultRowHeight="15" customHeight="1"/>
  <cols>
    <col min="1" max="2" width="8.5546875" customWidth="1"/>
    <col min="3" max="3" width="13.6640625" customWidth="1"/>
    <col min="4" max="4" width="24.6640625" customWidth="1"/>
    <col min="5" max="5" width="16.88671875" customWidth="1"/>
    <col min="6" max="6" width="34.6640625" customWidth="1"/>
    <col min="7" max="7" width="23.33203125" customWidth="1"/>
    <col min="8" max="8" width="17.6640625" customWidth="1"/>
    <col min="9" max="26" width="8.6640625" customWidth="1"/>
  </cols>
  <sheetData>
    <row r="2" spans="2:9" ht="14.4">
      <c r="B2" s="20" t="s">
        <v>0</v>
      </c>
      <c r="C2" s="4" t="s">
        <v>1</v>
      </c>
      <c r="D2" s="5" t="s">
        <v>2</v>
      </c>
      <c r="E2" s="6" t="s">
        <v>3</v>
      </c>
      <c r="F2" s="5" t="s">
        <v>4</v>
      </c>
      <c r="G2" s="19" t="s">
        <v>702</v>
      </c>
      <c r="H2" s="19" t="s">
        <v>703</v>
      </c>
      <c r="I2" s="19" t="s">
        <v>704</v>
      </c>
    </row>
    <row r="3" spans="2:9" ht="25.2">
      <c r="B3" s="20">
        <v>1</v>
      </c>
      <c r="C3" s="30" t="s">
        <v>705</v>
      </c>
      <c r="D3" s="11" t="s">
        <v>706</v>
      </c>
      <c r="E3" s="11">
        <v>9740516254</v>
      </c>
      <c r="F3" s="31" t="str">
        <f>HYPERLINK("mailto:adityakumar_vemula@satyam.com","adityakumar_vemula@satyam.com")</f>
        <v>adityakumar_vemula@satyam.com</v>
      </c>
    </row>
    <row r="4" spans="2:9" ht="14.4">
      <c r="B4" s="20">
        <v>2</v>
      </c>
      <c r="C4" s="30" t="s">
        <v>707</v>
      </c>
      <c r="D4" s="11" t="s">
        <v>708</v>
      </c>
      <c r="E4" s="11">
        <v>9441594012</v>
      </c>
      <c r="F4" s="31" t="str">
        <f>HYPERLINK("mailto:aruna5032002@yahoo.com","aruna5032002@yahoo.com")</f>
        <v>aruna5032002@yahoo.com</v>
      </c>
    </row>
    <row r="5" spans="2:9" ht="25.2">
      <c r="B5" s="20">
        <v>3</v>
      </c>
      <c r="C5" s="30" t="s">
        <v>709</v>
      </c>
      <c r="D5" s="11" t="s">
        <v>710</v>
      </c>
      <c r="E5" s="11">
        <f>358-504869893</f>
        <v>-504869535</v>
      </c>
      <c r="F5" s="11" t="s">
        <v>711</v>
      </c>
    </row>
    <row r="6" spans="2:9" ht="25.2">
      <c r="B6" s="20">
        <v>4</v>
      </c>
      <c r="C6" s="30" t="s">
        <v>712</v>
      </c>
      <c r="D6" s="11" t="s">
        <v>713</v>
      </c>
      <c r="E6" s="11">
        <v>9962038515</v>
      </c>
      <c r="F6" s="32"/>
    </row>
    <row r="7" spans="2:9" ht="25.2">
      <c r="B7" s="20">
        <v>5</v>
      </c>
      <c r="C7" s="30" t="s">
        <v>714</v>
      </c>
      <c r="D7" s="11" t="s">
        <v>715</v>
      </c>
      <c r="E7" s="11" t="s">
        <v>716</v>
      </c>
      <c r="F7" s="31" t="str">
        <f>HYPERLINK("mailto:bhargavi_namepalli@yahoo.co.in","bhargavi_namepalli@yahoo.co.in")</f>
        <v>bhargavi_namepalli@yahoo.co.in</v>
      </c>
    </row>
    <row r="8" spans="2:9" ht="14.4">
      <c r="B8" s="20">
        <v>6</v>
      </c>
      <c r="C8" s="30" t="s">
        <v>717</v>
      </c>
      <c r="D8" s="11" t="s">
        <v>718</v>
      </c>
      <c r="E8" s="11" t="s">
        <v>719</v>
      </c>
      <c r="F8" s="31" t="str">
        <f>HYPERLINK("mailto:yeluri_choudary@yahoo.co.in","yeluri_choudary@yahoo.co.in")</f>
        <v>yeluri_choudary@yahoo.co.in</v>
      </c>
    </row>
    <row r="9" spans="2:9" ht="25.2">
      <c r="B9" s="20">
        <v>7</v>
      </c>
      <c r="C9" s="30" t="s">
        <v>720</v>
      </c>
      <c r="D9" s="11" t="s">
        <v>721</v>
      </c>
      <c r="E9" s="11" t="s">
        <v>722</v>
      </c>
      <c r="F9" s="11" t="s">
        <v>723</v>
      </c>
    </row>
    <row r="10" spans="2:9" ht="25.2">
      <c r="B10" s="20">
        <v>8</v>
      </c>
      <c r="C10" s="30" t="s">
        <v>724</v>
      </c>
      <c r="D10" s="11" t="s">
        <v>725</v>
      </c>
      <c r="E10" s="11" t="s">
        <v>726</v>
      </c>
      <c r="F10" s="31" t="str">
        <f>HYPERLINK("mailto:pratapvasireddy@yahoo.co.in","pratapvasireddy@yahoo.co.in")</f>
        <v>pratapvasireddy@yahoo.co.in</v>
      </c>
    </row>
    <row r="11" spans="2:9" ht="25.2">
      <c r="B11" s="20">
        <v>9</v>
      </c>
      <c r="C11" s="30" t="s">
        <v>727</v>
      </c>
      <c r="D11" s="11" t="s">
        <v>728</v>
      </c>
      <c r="E11" s="11" t="s">
        <v>729</v>
      </c>
      <c r="F11" s="32"/>
    </row>
    <row r="12" spans="2:9" ht="25.2">
      <c r="B12" s="20">
        <v>10</v>
      </c>
      <c r="C12" s="30" t="s">
        <v>730</v>
      </c>
      <c r="D12" s="11" t="s">
        <v>731</v>
      </c>
      <c r="E12" s="11">
        <v>-992323726330</v>
      </c>
      <c r="F12" s="31" t="str">
        <f>HYPERLINK("mailto:indupriya1212@yahoo.co.in","indupriya1212@yahoo.co.in")</f>
        <v>indupriya1212@yahoo.co.in</v>
      </c>
    </row>
    <row r="13" spans="2:9" ht="25.2">
      <c r="B13" s="20">
        <v>11</v>
      </c>
      <c r="C13" s="30" t="s">
        <v>732</v>
      </c>
      <c r="D13" s="11" t="s">
        <v>733</v>
      </c>
      <c r="E13" s="11">
        <v>9966577144</v>
      </c>
      <c r="F13" s="31" t="str">
        <f>HYPERLINK("mailto:bujji_sss@yahoo.co.in","bujji_sss@yahoo.co.in")</f>
        <v>bujji_sss@yahoo.co.in</v>
      </c>
    </row>
    <row r="14" spans="2:9" ht="25.2">
      <c r="B14" s="20">
        <v>12</v>
      </c>
      <c r="C14" s="30" t="s">
        <v>734</v>
      </c>
      <c r="D14" s="11" t="s">
        <v>735</v>
      </c>
      <c r="E14" s="11">
        <v>995468022</v>
      </c>
      <c r="F14" s="31" t="str">
        <f>HYPERLINK("mailto:kar_513@yahoo.com,kartheek.b@foursoft.com","kar_513@yahoo.com,kartheek.b@foursoft.com")</f>
        <v>kar_513@yahoo.com,kartheek.b@foursoft.com</v>
      </c>
    </row>
    <row r="15" spans="2:9" ht="25.2">
      <c r="B15" s="20">
        <v>13</v>
      </c>
      <c r="C15" s="30" t="s">
        <v>736</v>
      </c>
      <c r="D15" s="11" t="s">
        <v>737</v>
      </c>
      <c r="E15" s="11" t="s">
        <v>738</v>
      </c>
      <c r="F15" s="31" t="str">
        <f>HYPERLINK("mailto:kishoredod@yahoo.com","kishoredod@yahoo.com")</f>
        <v>kishoredod@yahoo.com</v>
      </c>
    </row>
    <row r="16" spans="2:9" ht="25.2">
      <c r="B16" s="20">
        <v>14</v>
      </c>
      <c r="C16" s="30" t="s">
        <v>739</v>
      </c>
      <c r="D16" s="11" t="s">
        <v>740</v>
      </c>
      <c r="E16" s="11">
        <v>9949526560</v>
      </c>
      <c r="F16" s="31" t="str">
        <f>HYPERLINK("mailto:pavani_cherukuri@yahoo.co.in","pavani_cherukuri@yahoo.co.in")</f>
        <v>pavani_cherukuri@yahoo.co.in</v>
      </c>
    </row>
    <row r="17" spans="2:6" ht="14.4">
      <c r="B17" s="20">
        <v>15</v>
      </c>
      <c r="C17" s="30" t="s">
        <v>741</v>
      </c>
      <c r="D17" s="11" t="s">
        <v>742</v>
      </c>
      <c r="E17" s="11">
        <v>9885492489</v>
      </c>
      <c r="F17" s="31" t="str">
        <f>HYPERLINK("mailto:manukumar17@yahoo.com","manukumar17@yahoo.com")</f>
        <v>manukumar17@yahoo.com</v>
      </c>
    </row>
    <row r="18" spans="2:6" ht="25.2">
      <c r="B18" s="20">
        <v>16</v>
      </c>
      <c r="C18" s="30" t="s">
        <v>743</v>
      </c>
      <c r="D18" s="11" t="s">
        <v>744</v>
      </c>
      <c r="E18" s="11" t="s">
        <v>745</v>
      </c>
      <c r="F18" s="31" t="str">
        <f>HYPERLINK("mailto:mano_sha18@yahoo.com","mano_sha18@yahoo.com")</f>
        <v>mano_sha18@yahoo.com</v>
      </c>
    </row>
    <row r="19" spans="2:6" ht="14.4">
      <c r="B19" s="20">
        <v>17</v>
      </c>
      <c r="C19" s="30" t="s">
        <v>746</v>
      </c>
      <c r="D19" s="11" t="s">
        <v>747</v>
      </c>
      <c r="E19" s="11" t="s">
        <v>748</v>
      </c>
      <c r="F19" s="33"/>
    </row>
    <row r="20" spans="2:6" ht="25.2">
      <c r="B20" s="20">
        <v>18</v>
      </c>
      <c r="C20" s="30" t="s">
        <v>749</v>
      </c>
      <c r="D20" s="11" t="s">
        <v>750</v>
      </c>
      <c r="E20" s="11">
        <v>9948665337</v>
      </c>
      <c r="F20" s="34"/>
    </row>
    <row r="21" spans="2:6" ht="15.75" customHeight="1">
      <c r="B21" s="20">
        <v>19</v>
      </c>
      <c r="C21" s="30" t="s">
        <v>751</v>
      </c>
      <c r="D21" s="11" t="s">
        <v>752</v>
      </c>
      <c r="E21" s="11" t="s">
        <v>748</v>
      </c>
      <c r="F21" s="31" t="str">
        <f>HYPERLINK("mailto:mycse2k4@yahoo.co.in","mycse2k4@yahoo.co.in")</f>
        <v>mycse2k4@yahoo.co.in</v>
      </c>
    </row>
    <row r="22" spans="2:6" ht="15.75" customHeight="1">
      <c r="B22" s="20">
        <v>20</v>
      </c>
      <c r="C22" s="30" t="s">
        <v>753</v>
      </c>
      <c r="D22" s="11" t="s">
        <v>754</v>
      </c>
      <c r="E22" s="11">
        <v>9739359396</v>
      </c>
      <c r="F22" s="31" t="s">
        <v>755</v>
      </c>
    </row>
    <row r="23" spans="2:6" ht="15.75" customHeight="1">
      <c r="B23" s="20">
        <v>21</v>
      </c>
      <c r="C23" s="30" t="s">
        <v>756</v>
      </c>
      <c r="D23" s="11" t="s">
        <v>757</v>
      </c>
      <c r="E23" s="11" t="s">
        <v>758</v>
      </c>
      <c r="F23" s="33"/>
    </row>
    <row r="24" spans="2:6" ht="15.75" customHeight="1">
      <c r="B24" s="20">
        <v>22</v>
      </c>
      <c r="C24" s="30" t="s">
        <v>759</v>
      </c>
      <c r="D24" s="11" t="s">
        <v>760</v>
      </c>
      <c r="E24" s="11" t="s">
        <v>761</v>
      </c>
      <c r="F24" s="35"/>
    </row>
    <row r="25" spans="2:6" ht="15.75" customHeight="1">
      <c r="B25" s="20">
        <v>23</v>
      </c>
      <c r="C25" s="30" t="s">
        <v>762</v>
      </c>
      <c r="D25" s="11" t="s">
        <v>763</v>
      </c>
      <c r="E25" s="11" t="s">
        <v>764</v>
      </c>
      <c r="F25" s="35"/>
    </row>
    <row r="26" spans="2:6" ht="15.75" customHeight="1">
      <c r="B26" s="20">
        <v>24</v>
      </c>
      <c r="C26" s="30" t="s">
        <v>765</v>
      </c>
      <c r="D26" s="11" t="s">
        <v>766</v>
      </c>
      <c r="E26" s="32"/>
      <c r="F26" s="36"/>
    </row>
    <row r="27" spans="2:6" ht="15.75" customHeight="1">
      <c r="B27" s="20">
        <v>25</v>
      </c>
      <c r="C27" s="30" t="s">
        <v>767</v>
      </c>
      <c r="D27" s="11" t="s">
        <v>768</v>
      </c>
      <c r="E27" s="11">
        <v>9705388221</v>
      </c>
      <c r="F27" s="31" t="str">
        <f>HYPERLINK("mailto:ynk.forever@gmail.com","ynk.forever@gmail.com")</f>
        <v>ynk.forever@gmail.com</v>
      </c>
    </row>
    <row r="28" spans="2:6" ht="15.75" customHeight="1">
      <c r="B28" s="20">
        <v>26</v>
      </c>
      <c r="C28" s="30" t="s">
        <v>769</v>
      </c>
      <c r="D28" s="11" t="s">
        <v>770</v>
      </c>
      <c r="E28" s="11" t="s">
        <v>771</v>
      </c>
      <c r="F28" s="31" t="str">
        <f>HYPERLINK("mailto:naveen_02529@yahoo.com,naveen_kesana@yahoo.com","naveen_02529@yahoo.com,naveen_kesana@yahoo.com")</f>
        <v>naveen_02529@yahoo.com,naveen_kesana@yahoo.com</v>
      </c>
    </row>
    <row r="29" spans="2:6" ht="15.75" customHeight="1">
      <c r="B29" s="20">
        <v>27</v>
      </c>
      <c r="C29" s="30" t="s">
        <v>772</v>
      </c>
      <c r="D29" s="11" t="s">
        <v>773</v>
      </c>
      <c r="E29" s="11" t="s">
        <v>774</v>
      </c>
      <c r="F29" s="31" t="s">
        <v>775</v>
      </c>
    </row>
    <row r="30" spans="2:6" ht="15.75" customHeight="1">
      <c r="B30" s="20">
        <v>28</v>
      </c>
      <c r="C30" s="30" t="s">
        <v>776</v>
      </c>
      <c r="D30" s="11" t="s">
        <v>777</v>
      </c>
      <c r="E30" s="11" t="s">
        <v>778</v>
      </c>
      <c r="F30" s="32"/>
    </row>
    <row r="31" spans="2:6" ht="15.75" customHeight="1">
      <c r="B31" s="20">
        <v>29</v>
      </c>
      <c r="C31" s="30" t="s">
        <v>779</v>
      </c>
      <c r="D31" s="11" t="s">
        <v>780</v>
      </c>
      <c r="E31" s="11">
        <v>9972288228</v>
      </c>
      <c r="F31" s="31" t="str">
        <f>HYPERLINK("mailto:nswathi_33@yahoo.co.in","nswathi_33@yahoo.co.in")</f>
        <v>nswathi_33@yahoo.co.in</v>
      </c>
    </row>
    <row r="32" spans="2:6" ht="15.75" customHeight="1">
      <c r="B32" s="20">
        <v>30</v>
      </c>
      <c r="C32" s="30" t="s">
        <v>781</v>
      </c>
      <c r="D32" s="11" t="s">
        <v>782</v>
      </c>
      <c r="E32" s="11" t="s">
        <v>783</v>
      </c>
      <c r="F32" s="32"/>
    </row>
    <row r="33" spans="2:6" ht="15.75" customHeight="1">
      <c r="B33" s="20">
        <v>31</v>
      </c>
      <c r="C33" s="30" t="s">
        <v>784</v>
      </c>
      <c r="D33" s="11" t="s">
        <v>785</v>
      </c>
      <c r="E33" s="11" t="s">
        <v>786</v>
      </c>
      <c r="F33" s="31" t="str">
        <f>HYPERLINK("mailto:rajakondaveeti@yahoo.com","rajakondaveeti@yahoo.com")</f>
        <v>rajakondaveeti@yahoo.com</v>
      </c>
    </row>
    <row r="34" spans="2:6" ht="15.75" customHeight="1">
      <c r="B34" s="20">
        <v>32</v>
      </c>
      <c r="C34" s="30" t="s">
        <v>787</v>
      </c>
      <c r="D34" s="11" t="s">
        <v>788</v>
      </c>
      <c r="E34" s="11">
        <v>9885470028</v>
      </c>
      <c r="F34" s="31" t="str">
        <f>HYPERLINK("mailto:rajeshkumarjain_forall@yahoo.com","rajeshkumarjain_forall@yahoo.com")</f>
        <v>rajeshkumarjain_forall@yahoo.com</v>
      </c>
    </row>
    <row r="35" spans="2:6" ht="15.75" customHeight="1">
      <c r="B35" s="20">
        <v>33</v>
      </c>
      <c r="C35" s="30" t="s">
        <v>789</v>
      </c>
      <c r="D35" s="11" t="s">
        <v>790</v>
      </c>
      <c r="E35" s="11">
        <v>9849790403</v>
      </c>
      <c r="F35" s="31" t="str">
        <f>HYPERLINK("mailto:rajesh02537@yahoo.co.in","rajesh02537@yahoo.co.in")</f>
        <v>rajesh02537@yahoo.co.in</v>
      </c>
    </row>
    <row r="36" spans="2:6" ht="15.75" customHeight="1">
      <c r="B36" s="20">
        <v>34</v>
      </c>
      <c r="C36" s="30" t="s">
        <v>791</v>
      </c>
      <c r="D36" s="11" t="s">
        <v>792</v>
      </c>
      <c r="E36" s="11" t="s">
        <v>793</v>
      </c>
      <c r="F36" s="31" t="str">
        <f>HYPERLINK("mailto:bhupal_538@yahoo.co.in","bhupal_538@yahoo.co.in")</f>
        <v>bhupal_538@yahoo.co.in</v>
      </c>
    </row>
    <row r="37" spans="2:6" ht="15.75" customHeight="1">
      <c r="B37" s="20">
        <v>35</v>
      </c>
      <c r="C37" s="30" t="s">
        <v>794</v>
      </c>
      <c r="D37" s="11" t="s">
        <v>795</v>
      </c>
      <c r="E37" s="37"/>
      <c r="F37" s="31" t="str">
        <f>HYPERLINK("mailto:rebca_m@yahoo.co.in","rebca_m@yahoo.co.in")</f>
        <v>rebca_m@yahoo.co.in</v>
      </c>
    </row>
    <row r="38" spans="2:6" ht="15.75" customHeight="1">
      <c r="B38" s="20">
        <v>36</v>
      </c>
      <c r="C38" s="30" t="s">
        <v>796</v>
      </c>
      <c r="D38" s="11" t="s">
        <v>797</v>
      </c>
      <c r="E38" s="38"/>
      <c r="F38" s="31" t="str">
        <f>HYPERLINK("mailto:goutham_rgk@yahoo.co.in","goutham_rgk@yahoo.co.in")</f>
        <v>goutham_rgk@yahoo.co.in</v>
      </c>
    </row>
    <row r="39" spans="2:6" ht="15.75" customHeight="1">
      <c r="B39" s="20">
        <v>37</v>
      </c>
      <c r="C39" s="30" t="s">
        <v>798</v>
      </c>
      <c r="D39" s="11" t="s">
        <v>799</v>
      </c>
      <c r="E39" s="38"/>
      <c r="F39" s="31" t="str">
        <f>HYPERLINK("mailto:sasidhar54@yahoo.co.in","sasidhar54@yahoo.co.in")</f>
        <v>sasidhar54@yahoo.co.in</v>
      </c>
    </row>
    <row r="40" spans="2:6" ht="15.75" customHeight="1">
      <c r="B40" s="20">
        <v>38</v>
      </c>
      <c r="C40" s="30" t="s">
        <v>800</v>
      </c>
      <c r="D40" s="11" t="s">
        <v>801</v>
      </c>
      <c r="E40" s="35"/>
      <c r="F40" s="39"/>
    </row>
    <row r="41" spans="2:6" ht="15.75" customHeight="1">
      <c r="B41" s="20">
        <v>39</v>
      </c>
      <c r="C41" s="30" t="s">
        <v>802</v>
      </c>
      <c r="D41" s="11" t="s">
        <v>803</v>
      </c>
      <c r="E41" s="35"/>
      <c r="F41" s="40"/>
    </row>
    <row r="42" spans="2:6" ht="15.75" customHeight="1">
      <c r="B42" s="20">
        <v>40</v>
      </c>
      <c r="C42" s="30" t="s">
        <v>804</v>
      </c>
      <c r="D42" s="11" t="s">
        <v>805</v>
      </c>
      <c r="E42" s="35"/>
      <c r="F42" s="36"/>
    </row>
    <row r="43" spans="2:6" ht="15.75" customHeight="1">
      <c r="B43" s="20">
        <v>41</v>
      </c>
      <c r="C43" s="30" t="s">
        <v>806</v>
      </c>
      <c r="D43" s="11" t="s">
        <v>807</v>
      </c>
      <c r="E43" s="41"/>
      <c r="F43" s="31" t="str">
        <f>HYPERLINK("mailto:sujji_b2004@yahoo.co.in","sujji_b2004@yahoo.co.in")</f>
        <v>sujji_b2004@yahoo.co.in</v>
      </c>
    </row>
    <row r="44" spans="2:6" ht="15.75" customHeight="1">
      <c r="B44" s="20">
        <v>42</v>
      </c>
      <c r="C44" s="30" t="s">
        <v>808</v>
      </c>
      <c r="D44" s="11" t="s">
        <v>809</v>
      </c>
      <c r="E44" s="11">
        <v>9949776141</v>
      </c>
      <c r="F44" s="31" t="str">
        <f>HYPERLINK("mailto:roopa_p86@yahoo.com","roopa_p86@yahoo.com")</f>
        <v>roopa_p86@yahoo.com</v>
      </c>
    </row>
    <row r="45" spans="2:6" ht="15.75" customHeight="1">
      <c r="B45" s="20">
        <v>43</v>
      </c>
      <c r="C45" s="30" t="s">
        <v>810</v>
      </c>
      <c r="D45" s="11" t="s">
        <v>811</v>
      </c>
      <c r="E45" s="11">
        <v>9701055531</v>
      </c>
      <c r="F45" s="32"/>
    </row>
    <row r="46" spans="2:6" ht="15.75" customHeight="1">
      <c r="B46" s="20">
        <v>44</v>
      </c>
      <c r="C46" s="30" t="s">
        <v>812</v>
      </c>
      <c r="D46" s="11" t="s">
        <v>813</v>
      </c>
      <c r="E46" s="11">
        <v>9966317331</v>
      </c>
      <c r="F46" s="31" t="str">
        <f>HYPERLINK("mailto:srinibanda2k@gmail.com","srinibanda2k@gmail.com")</f>
        <v>srinibanda2k@gmail.com</v>
      </c>
    </row>
    <row r="47" spans="2:6" ht="15.75" customHeight="1">
      <c r="B47" s="20">
        <v>45</v>
      </c>
      <c r="C47" s="30" t="s">
        <v>814</v>
      </c>
      <c r="D47" s="11" t="s">
        <v>815</v>
      </c>
      <c r="E47" s="11">
        <v>9441068789</v>
      </c>
      <c r="F47" s="31" t="str">
        <f>HYPERLINK("mailto:sumanareddy49@yahoo.co.in","sumanareddy49@yahoo.co.in")</f>
        <v>sumanareddy49@yahoo.co.in</v>
      </c>
    </row>
    <row r="48" spans="2:6" ht="15.75" customHeight="1">
      <c r="B48" s="20">
        <v>46</v>
      </c>
      <c r="C48" s="30" t="s">
        <v>816</v>
      </c>
      <c r="D48" s="11" t="s">
        <v>817</v>
      </c>
      <c r="E48" s="11">
        <v>9948194702</v>
      </c>
      <c r="F48" s="31" t="s">
        <v>818</v>
      </c>
    </row>
    <row r="49" spans="2:6" ht="15.75" customHeight="1">
      <c r="B49" s="20">
        <v>47</v>
      </c>
      <c r="C49" s="30" t="s">
        <v>819</v>
      </c>
      <c r="D49" s="11" t="s">
        <v>820</v>
      </c>
      <c r="E49" s="42"/>
      <c r="F49" s="31" t="str">
        <f>HYPERLINK("mailto:susrutha_05@yahoo.co.in","susrutha_05@yahoo.co.in")</f>
        <v>susrutha_05@yahoo.co.in</v>
      </c>
    </row>
    <row r="50" spans="2:6" ht="15.75" customHeight="1">
      <c r="B50" s="20">
        <v>48</v>
      </c>
      <c r="C50" s="30" t="s">
        <v>821</v>
      </c>
      <c r="D50" s="11" t="s">
        <v>822</v>
      </c>
      <c r="E50" s="11">
        <v>9989490284</v>
      </c>
      <c r="F50" s="31" t="str">
        <f>HYPERLINK("mailto:swarna_p532@yahoo.com","swarna_p532@yahoo.com")</f>
        <v>swarna_p532@yahoo.com</v>
      </c>
    </row>
    <row r="51" spans="2:6" ht="15.75" customHeight="1">
      <c r="B51" s="20">
        <v>49</v>
      </c>
      <c r="C51" s="30" t="s">
        <v>823</v>
      </c>
      <c r="D51" s="11" t="s">
        <v>824</v>
      </c>
      <c r="E51" s="11" t="s">
        <v>825</v>
      </c>
      <c r="F51" s="31" t="str">
        <f>HYPERLINK("mailto:janu_b85@yahoo.com","janu_b85@yahoo.com")</f>
        <v>janu_b85@yahoo.com</v>
      </c>
    </row>
    <row r="52" spans="2:6" ht="15.75" customHeight="1">
      <c r="B52" s="20">
        <v>50</v>
      </c>
      <c r="C52" s="30" t="s">
        <v>826</v>
      </c>
      <c r="D52" s="11" t="s">
        <v>827</v>
      </c>
      <c r="E52" s="11" t="s">
        <v>828</v>
      </c>
      <c r="F52" s="31" t="str">
        <f>HYPERLINK("mailto:rajesh.lingamallu@oracle.com","rajesh.lingamallu@oracle.com")</f>
        <v>rajesh.lingamallu@oracle.com</v>
      </c>
    </row>
    <row r="53" spans="2:6" ht="15.75" customHeight="1">
      <c r="B53" s="20">
        <v>51</v>
      </c>
      <c r="C53" s="30" t="s">
        <v>829</v>
      </c>
      <c r="D53" s="11" t="s">
        <v>830</v>
      </c>
      <c r="E53" s="11" t="s">
        <v>831</v>
      </c>
      <c r="F53" s="32"/>
    </row>
    <row r="54" spans="2:6" ht="15.75" customHeight="1">
      <c r="B54" s="20">
        <v>52</v>
      </c>
      <c r="C54" s="30" t="s">
        <v>832</v>
      </c>
      <c r="D54" s="11" t="s">
        <v>833</v>
      </c>
      <c r="E54" s="37"/>
      <c r="F54" s="31" t="str">
        <f>HYPERLINK("mailto:vanimanjula@yahoo.com","vanimanjula@yahoo.com")</f>
        <v>vanimanjula@yahoo.com</v>
      </c>
    </row>
    <row r="55" spans="2:6" ht="15.75" customHeight="1">
      <c r="B55" s="20">
        <v>53</v>
      </c>
      <c r="C55" s="30" t="s">
        <v>834</v>
      </c>
      <c r="D55" s="11" t="s">
        <v>835</v>
      </c>
      <c r="E55" s="34"/>
      <c r="F55" s="43"/>
    </row>
    <row r="56" spans="2:6" ht="15.75" customHeight="1">
      <c r="B56" s="20">
        <v>54</v>
      </c>
      <c r="C56" s="30" t="s">
        <v>836</v>
      </c>
      <c r="D56" s="11" t="s">
        <v>837</v>
      </c>
      <c r="E56" s="11">
        <v>9985814143</v>
      </c>
      <c r="F56" s="31" t="str">
        <f>HYPERLINK("mailto:amar85nath@yahoo.com","amar85nath@yahoo.com")</f>
        <v>amar85nath@yahoo.com</v>
      </c>
    </row>
    <row r="57" spans="2:6" ht="15.75" customHeight="1">
      <c r="B57" s="20">
        <v>55</v>
      </c>
      <c r="C57" s="30" t="s">
        <v>838</v>
      </c>
      <c r="D57" s="11" t="s">
        <v>839</v>
      </c>
      <c r="E57" s="42"/>
      <c r="F57" s="31" t="str">
        <f>HYPERLINK("mailto:kolliparaadeep@yahoo.com","kolliparaadeep@yahoo.com")</f>
        <v>kolliparaadeep@yahoo.com</v>
      </c>
    </row>
    <row r="58" spans="2:6" ht="15.75" customHeight="1">
      <c r="B58" s="20">
        <v>56</v>
      </c>
      <c r="C58" s="30" t="s">
        <v>840</v>
      </c>
      <c r="D58" s="11" t="s">
        <v>841</v>
      </c>
      <c r="E58" s="11">
        <v>9989334463</v>
      </c>
      <c r="F58" s="31" t="str">
        <f>HYPERLINK("mailto:meetsasikala@gmail.com","meetsasikala@gmail.com")</f>
        <v>meetsasikala@gmail.com</v>
      </c>
    </row>
    <row r="59" spans="2:6" ht="15.75" customHeight="1">
      <c r="B59" s="20">
        <v>57</v>
      </c>
      <c r="C59" s="30" t="s">
        <v>842</v>
      </c>
      <c r="D59" s="11" t="s">
        <v>843</v>
      </c>
      <c r="E59" s="11">
        <v>9441234789</v>
      </c>
      <c r="F59" s="31" t="str">
        <f>HYPERLINK("mailto:vinay5632@gmail.com","vinay5632@gmail.com")</f>
        <v>vinay5632@gmail.com</v>
      </c>
    </row>
    <row r="60" spans="2:6" ht="15.75" customHeight="1">
      <c r="B60" s="20">
        <v>58</v>
      </c>
      <c r="C60" s="30" t="s">
        <v>844</v>
      </c>
      <c r="D60" s="11" t="s">
        <v>845</v>
      </c>
      <c r="E60" s="11">
        <v>9989774410</v>
      </c>
      <c r="F60" s="32"/>
    </row>
    <row r="61" spans="2:6" ht="15.75" customHeight="1">
      <c r="B61" s="20">
        <v>59</v>
      </c>
      <c r="C61" s="30" t="s">
        <v>846</v>
      </c>
      <c r="D61" s="11" t="s">
        <v>847</v>
      </c>
      <c r="E61" s="11">
        <v>9885541761</v>
      </c>
      <c r="F61" s="31" t="str">
        <f>HYPERLINK("mailto:anil_28662@yahoo.co.in","anil_28662@yahoo.co.in")</f>
        <v>anil_28662@yahoo.co.in</v>
      </c>
    </row>
    <row r="62" spans="2:6" ht="15.75" customHeight="1">
      <c r="B62" s="20">
        <v>60</v>
      </c>
      <c r="C62" s="30" t="s">
        <v>848</v>
      </c>
      <c r="D62" s="11" t="s">
        <v>849</v>
      </c>
      <c r="E62" s="11">
        <v>9703119409</v>
      </c>
      <c r="F62" s="31" t="str">
        <f>HYPERLINK("mailto:vijayalakshmi.mendem@gmail.com","vijayalakshmi.mendem@gmail.com")</f>
        <v>vijayalakshmi.mendem@gmail.com</v>
      </c>
    </row>
    <row r="63" spans="2:6" ht="15.75" customHeight="1">
      <c r="B63" s="20">
        <v>61</v>
      </c>
      <c r="C63" s="30" t="s">
        <v>850</v>
      </c>
      <c r="D63" s="11" t="s">
        <v>851</v>
      </c>
      <c r="E63" s="33"/>
      <c r="F63" s="39"/>
    </row>
    <row r="64" spans="2:6" ht="15.75" customHeight="1">
      <c r="B64" s="20">
        <v>62</v>
      </c>
      <c r="C64" s="30" t="s">
        <v>852</v>
      </c>
      <c r="D64" s="11" t="s">
        <v>853</v>
      </c>
      <c r="E64" s="34"/>
      <c r="F64" s="36"/>
    </row>
    <row r="65" spans="2:6" ht="15.75" customHeight="1">
      <c r="B65" s="20">
        <v>63</v>
      </c>
      <c r="C65" s="30" t="s">
        <v>854</v>
      </c>
      <c r="D65" s="11" t="s">
        <v>855</v>
      </c>
      <c r="E65" s="11" t="s">
        <v>856</v>
      </c>
      <c r="F65" s="11" t="s">
        <v>857</v>
      </c>
    </row>
    <row r="66" spans="2:6" ht="15.75" customHeight="1">
      <c r="B66" s="20">
        <v>64</v>
      </c>
      <c r="C66" s="30" t="s">
        <v>858</v>
      </c>
      <c r="D66" s="11" t="s">
        <v>859</v>
      </c>
      <c r="E66" s="11" t="s">
        <v>860</v>
      </c>
      <c r="F66" s="31" t="str">
        <f>HYPERLINK("mailto:reddyfru852@yahoo.co.in,reddyfru85@gmail.com","reddyfru852@yahoo.co.in,reddyfru85@gmail.com")</f>
        <v>reddyfru852@yahoo.co.in,reddyfru85@gmail.com</v>
      </c>
    </row>
    <row r="67" spans="2:6" ht="15.75" customHeight="1">
      <c r="B67" s="20">
        <v>65</v>
      </c>
      <c r="C67" s="30" t="s">
        <v>861</v>
      </c>
      <c r="D67" s="11" t="s">
        <v>862</v>
      </c>
      <c r="E67" s="33"/>
      <c r="F67" s="43"/>
    </row>
    <row r="68" spans="2:6" ht="15.75" customHeight="1">
      <c r="B68" s="20">
        <v>66</v>
      </c>
      <c r="C68" s="30" t="s">
        <v>863</v>
      </c>
      <c r="D68" s="11" t="s">
        <v>864</v>
      </c>
      <c r="E68" s="41"/>
      <c r="F68" s="31" t="str">
        <f>HYPERLINK("mailto:anusha579@yahoo.co.in","anusha579@yahoo.co.in")</f>
        <v>anusha579@yahoo.co.in</v>
      </c>
    </row>
    <row r="69" spans="2:6" ht="15.75" customHeight="1">
      <c r="B69" s="20">
        <v>67</v>
      </c>
      <c r="C69" s="30" t="s">
        <v>865</v>
      </c>
      <c r="D69" s="11" t="s">
        <v>866</v>
      </c>
      <c r="E69" s="11">
        <v>944141491</v>
      </c>
      <c r="F69" s="31" t="str">
        <f>HYPERLINK("mailto:nsushma2003@yahoo.co.in","nsushma2003@yahoo.co.in")</f>
        <v>nsushma2003@yahoo.co.in</v>
      </c>
    </row>
    <row r="70" spans="2:6" ht="15.75" customHeight="1">
      <c r="B70" s="20">
        <v>68</v>
      </c>
      <c r="C70" s="30" t="s">
        <v>867</v>
      </c>
      <c r="D70" s="11" t="s">
        <v>868</v>
      </c>
      <c r="E70" s="11">
        <v>9441207825</v>
      </c>
      <c r="F70" s="31" t="str">
        <f>HYPERLINK("mailto:kamalagajavalli@yahoo.co.in","kamalagajavalli@yahoo.co.in")</f>
        <v>kamalagajavalli@yahoo.co.in</v>
      </c>
    </row>
    <row r="71" spans="2:6" ht="15.75" customHeight="1">
      <c r="B71" s="20">
        <v>69</v>
      </c>
      <c r="C71" s="30" t="s">
        <v>869</v>
      </c>
      <c r="D71" s="11" t="s">
        <v>870</v>
      </c>
      <c r="E71" s="11">
        <v>9908061932</v>
      </c>
      <c r="F71" s="31" t="str">
        <f>HYPERLINK("mailto:niha.paladugu@gmail.com","niha.paladugu@gmail.com")</f>
        <v>niha.paladugu@gmail.com</v>
      </c>
    </row>
    <row r="72" spans="2:6" ht="15.75" customHeight="1">
      <c r="B72" s="20">
        <v>70</v>
      </c>
      <c r="C72" s="30" t="s">
        <v>871</v>
      </c>
      <c r="D72" s="11" t="s">
        <v>872</v>
      </c>
      <c r="E72" s="11">
        <v>9849567320</v>
      </c>
      <c r="F72" s="31" t="str">
        <f>HYPERLINK("mailto:sanjeev02583@yahoo.com","sanjeev02583@yahoo.com")</f>
        <v>sanjeev02583@yahoo.com</v>
      </c>
    </row>
    <row r="73" spans="2:6" ht="15.75" customHeight="1">
      <c r="B73" s="20">
        <v>71</v>
      </c>
      <c r="C73" s="30" t="s">
        <v>873</v>
      </c>
      <c r="D73" s="11" t="s">
        <v>874</v>
      </c>
      <c r="E73" s="11">
        <v>9948478211</v>
      </c>
      <c r="F73" s="31" t="str">
        <f>HYPERLINK("mailto:srinivas.585@gmail.com","srinivas.585@gmail.com")</f>
        <v>srinivas.585@gmail.com</v>
      </c>
    </row>
    <row r="74" spans="2:6" ht="15.75" customHeight="1">
      <c r="B74" s="20">
        <v>72</v>
      </c>
      <c r="C74" s="30" t="s">
        <v>875</v>
      </c>
      <c r="D74" s="11" t="s">
        <v>876</v>
      </c>
      <c r="E74" s="11">
        <v>9885306046</v>
      </c>
      <c r="F74" s="31" t="str">
        <f>HYPERLINK("mailto:amreddyap6@gmail.com","amreddyap6@gmail.com")</f>
        <v>amreddyap6@gmail.com</v>
      </c>
    </row>
    <row r="75" spans="2:6" ht="15.75" customHeight="1">
      <c r="B75" s="20">
        <v>73</v>
      </c>
      <c r="C75" s="30" t="s">
        <v>877</v>
      </c>
      <c r="D75" s="11" t="s">
        <v>878</v>
      </c>
      <c r="E75" s="11">
        <v>9948478211</v>
      </c>
      <c r="F75" s="31" t="str">
        <f>HYPERLINK("mailto:vijay.s.praturi@convergys.com","vijay.s.praturi@convergys.com")</f>
        <v>vijay.s.praturi@convergys.com</v>
      </c>
    </row>
    <row r="76" spans="2:6" ht="15.75" customHeight="1">
      <c r="B76" s="20">
        <v>74</v>
      </c>
      <c r="C76" s="30" t="s">
        <v>879</v>
      </c>
      <c r="D76" s="11" t="s">
        <v>880</v>
      </c>
      <c r="E76" s="37"/>
      <c r="F76" s="31" t="str">
        <f>HYPERLINK("mailto:altaf_taj62003@yahoo.com","altaf_taj62003@yahoo.com")</f>
        <v>altaf_taj62003@yahoo.com</v>
      </c>
    </row>
    <row r="77" spans="2:6" ht="15.75" customHeight="1">
      <c r="B77" s="20">
        <v>75</v>
      </c>
      <c r="C77" s="30" t="s">
        <v>881</v>
      </c>
      <c r="D77" s="11" t="s">
        <v>882</v>
      </c>
      <c r="E77" s="38"/>
      <c r="F77" s="31" t="str">
        <f>HYPERLINK("mailto:visitmahi@yahoo.com,umamaheswari.narukulapati@gmail.com","visitmahi@yahoo.com,umamaheswari.narukulapati@gmail.com")</f>
        <v>visitmahi@yahoo.com,umamaheswari.narukulapati@gmail.com</v>
      </c>
    </row>
    <row r="78" spans="2:6" ht="15.75" customHeight="1">
      <c r="B78" s="20">
        <v>76</v>
      </c>
      <c r="C78" s="30" t="s">
        <v>883</v>
      </c>
      <c r="D78" s="11" t="s">
        <v>884</v>
      </c>
      <c r="E78" s="38"/>
      <c r="F78" s="31" t="str">
        <f>HYPERLINK("mailto:meet_mohankrishna@yahoo.co.in","meet_mohankrishna@yahoo.co.in")</f>
        <v>meet_mohankrishna@yahoo.co.in</v>
      </c>
    </row>
    <row r="79" spans="2:6" ht="15.75" customHeight="1">
      <c r="B79" s="20">
        <v>77</v>
      </c>
      <c r="C79" s="30" t="s">
        <v>885</v>
      </c>
      <c r="D79" s="11" t="s">
        <v>886</v>
      </c>
      <c r="E79" s="34"/>
      <c r="F79" s="39"/>
    </row>
    <row r="80" spans="2:6" ht="15.75" customHeight="1">
      <c r="B80" s="20">
        <v>78</v>
      </c>
      <c r="C80" s="30" t="s">
        <v>887</v>
      </c>
      <c r="D80" s="11" t="s">
        <v>888</v>
      </c>
      <c r="E80" s="11">
        <v>223258</v>
      </c>
      <c r="F80" s="35"/>
    </row>
    <row r="81" spans="2:6" ht="15.75" customHeight="1">
      <c r="B81" s="20">
        <v>79</v>
      </c>
      <c r="C81" s="30" t="s">
        <v>889</v>
      </c>
      <c r="D81" s="11" t="s">
        <v>890</v>
      </c>
      <c r="E81" s="32"/>
      <c r="F81" s="36"/>
    </row>
    <row r="82" spans="2:6" ht="15.75" customHeight="1">
      <c r="B82" s="20">
        <v>80</v>
      </c>
      <c r="C82" s="30" t="s">
        <v>891</v>
      </c>
      <c r="D82" s="11" t="s">
        <v>892</v>
      </c>
      <c r="E82" s="11">
        <v>9884515060</v>
      </c>
      <c r="F82" s="31" t="str">
        <f>HYPERLINK("mailto:rajashekar.l@hexaware.com","rajashekar.l@hexaware.com")</f>
        <v>rajashekar.l@hexaware.com</v>
      </c>
    </row>
    <row r="83" spans="2:6" ht="15.75" customHeight="1">
      <c r="B83" s="20">
        <v>81</v>
      </c>
      <c r="C83" s="30" t="s">
        <v>893</v>
      </c>
      <c r="D83" s="11" t="s">
        <v>894</v>
      </c>
      <c r="E83" s="42"/>
      <c r="F83" s="31" t="str">
        <f>HYPERLINK("mailto:sivareddykunduru@yahoo.co.in","sivareddykunduru@yahoo.co.in")</f>
        <v>sivareddykunduru@yahoo.co.in</v>
      </c>
    </row>
    <row r="84" spans="2:6" ht="15.75" customHeight="1">
      <c r="B84" s="20">
        <v>82</v>
      </c>
      <c r="C84" s="30" t="s">
        <v>895</v>
      </c>
      <c r="D84" s="11" t="s">
        <v>896</v>
      </c>
      <c r="E84" s="11">
        <v>9985149387</v>
      </c>
      <c r="F84" s="31" t="str">
        <f>HYPERLINK("mailto:hari.chandika@gmail.com","hari.chandika@gmail.com")</f>
        <v>hari.chandika@gmail.com</v>
      </c>
    </row>
    <row r="85" spans="2:6" ht="15.75" customHeight="1">
      <c r="B85" s="20">
        <v>83</v>
      </c>
      <c r="C85" s="44" t="s">
        <v>897</v>
      </c>
      <c r="D85" s="30" t="s">
        <v>898</v>
      </c>
      <c r="E85" s="11" t="s">
        <v>899</v>
      </c>
      <c r="F85" s="31" t="str">
        <f>HYPERLINK("mailto:premsaichand@yahoo.co.in","premsaichand@yahoo.co.in")</f>
        <v>premsaichand@yahoo.co.in</v>
      </c>
    </row>
    <row r="86" spans="2:6" ht="15.75" customHeight="1">
      <c r="B86" s="20">
        <v>84</v>
      </c>
      <c r="C86" s="44" t="s">
        <v>900</v>
      </c>
      <c r="D86" s="30" t="s">
        <v>901</v>
      </c>
      <c r="E86" s="11" t="s">
        <v>902</v>
      </c>
      <c r="F86" s="31" t="str">
        <f>HYPERLINK("mailto:bhargavchalla@gmail.com,bhargavchalla@ymail.com","bhargavchalla@gmail.com,bhargavchalla@ymail.com")</f>
        <v>bhargavchalla@gmail.com,bhargavchalla@ymail.com</v>
      </c>
    </row>
    <row r="87" spans="2:6" ht="15.75" customHeight="1">
      <c r="B87" s="20">
        <v>85</v>
      </c>
      <c r="C87" s="44" t="s">
        <v>903</v>
      </c>
      <c r="D87" s="30" t="s">
        <v>904</v>
      </c>
      <c r="E87" s="11" t="s">
        <v>905</v>
      </c>
      <c r="F87" s="31" t="str">
        <f>HYPERLINK("mailto:harish01556@yahoo.com","harish01556@yahoo.com")</f>
        <v>harish01556@yahoo.com</v>
      </c>
    </row>
    <row r="88" spans="2:6" ht="15.75" customHeight="1">
      <c r="B88" s="20">
        <v>86</v>
      </c>
      <c r="C88" s="44" t="s">
        <v>906</v>
      </c>
      <c r="D88" s="30" t="s">
        <v>907</v>
      </c>
      <c r="E88" s="37"/>
      <c r="F88" s="31" t="str">
        <f>HYPERLINK("mailto:daisy_k1983@yahoo.com","daisy_k1983@yahoo.com")</f>
        <v>daisy_k1983@yahoo.com</v>
      </c>
    </row>
    <row r="89" spans="2:6" ht="15.75" customHeight="1"/>
    <row r="90" spans="2:6" ht="15.75" customHeight="1"/>
    <row r="91" spans="2:6" ht="15.75" customHeight="1"/>
    <row r="92" spans="2:6" ht="15.75" customHeight="1"/>
    <row r="93" spans="2:6" ht="15.75" customHeight="1"/>
    <row r="94" spans="2:6" ht="15.75" customHeight="1"/>
    <row r="95" spans="2:6" ht="15.75" customHeight="1"/>
    <row r="96" spans="2: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F22" r:id="rId1" xr:uid="{00000000-0004-0000-0500-000000000000}"/>
    <hyperlink ref="F29" r:id="rId2" xr:uid="{00000000-0004-0000-0500-000001000000}"/>
    <hyperlink ref="F48" r:id="rId3" xr:uid="{00000000-0004-0000-0500-000002000000}"/>
  </hyperlinks>
  <pageMargins left="0.7" right="0.7" top="0.75" bottom="0.75" header="0" footer="0"/>
  <pageSetup scale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1000"/>
  <sheetViews>
    <sheetView workbookViewId="0"/>
  </sheetViews>
  <sheetFormatPr defaultColWidth="14.44140625" defaultRowHeight="15" customHeight="1"/>
  <cols>
    <col min="1" max="1" width="8.5546875" customWidth="1"/>
    <col min="2" max="2" width="12.44140625" customWidth="1"/>
    <col min="3" max="3" width="19.44140625" customWidth="1"/>
    <col min="4" max="4" width="32.109375" customWidth="1"/>
    <col min="5" max="5" width="16.6640625" customWidth="1"/>
    <col min="6" max="6" width="37.6640625" customWidth="1"/>
    <col min="7" max="26" width="8.6640625" customWidth="1"/>
  </cols>
  <sheetData>
    <row r="2" spans="2:9" ht="14.4">
      <c r="B2" s="20" t="s">
        <v>908</v>
      </c>
      <c r="C2" s="4" t="s">
        <v>1</v>
      </c>
      <c r="D2" s="5" t="s">
        <v>2</v>
      </c>
      <c r="E2" s="6" t="s">
        <v>3</v>
      </c>
      <c r="F2" s="5" t="s">
        <v>4</v>
      </c>
      <c r="G2" s="19" t="s">
        <v>702</v>
      </c>
      <c r="H2" s="19" t="s">
        <v>703</v>
      </c>
      <c r="I2" s="19" t="s">
        <v>704</v>
      </c>
    </row>
    <row r="3" spans="2:9" ht="14.4">
      <c r="B3" s="20">
        <v>1</v>
      </c>
      <c r="C3" s="30" t="s">
        <v>909</v>
      </c>
      <c r="D3" s="30" t="s">
        <v>910</v>
      </c>
      <c r="E3" s="45"/>
      <c r="F3" s="46" t="str">
        <f>HYPERLINK("mailto:ujjwala50@yahoo.co.in","ujjwala50@yahoo.co.in")</f>
        <v>ujjwala50@yahoo.co.in</v>
      </c>
    </row>
    <row r="4" spans="2:9" ht="14.4">
      <c r="B4" s="20">
        <v>2</v>
      </c>
      <c r="C4" s="30" t="s">
        <v>911</v>
      </c>
      <c r="D4" s="30" t="s">
        <v>912</v>
      </c>
      <c r="E4" s="45">
        <v>2265890</v>
      </c>
      <c r="F4" s="46" t="str">
        <f>HYPERLINK("mailto:aamani_a@yahoo.co.in","aamani_a@yahoo.co.in")</f>
        <v>aamani_a@yahoo.co.in</v>
      </c>
    </row>
    <row r="5" spans="2:9" ht="14.4">
      <c r="B5" s="20">
        <v>3</v>
      </c>
      <c r="C5" s="30" t="s">
        <v>913</v>
      </c>
      <c r="D5" s="30" t="s">
        <v>914</v>
      </c>
      <c r="E5" s="45">
        <v>2242318</v>
      </c>
      <c r="F5" s="44"/>
    </row>
    <row r="6" spans="2:9" ht="14.4">
      <c r="B6" s="20">
        <v>4</v>
      </c>
      <c r="C6" s="30" t="s">
        <v>915</v>
      </c>
      <c r="D6" s="30" t="s">
        <v>916</v>
      </c>
      <c r="E6" s="45">
        <v>2242195</v>
      </c>
      <c r="F6" s="44"/>
    </row>
    <row r="7" spans="2:9" ht="14.4">
      <c r="B7" s="20">
        <v>5</v>
      </c>
      <c r="C7" s="30" t="s">
        <v>917</v>
      </c>
      <c r="D7" s="30" t="s">
        <v>918</v>
      </c>
      <c r="E7" s="45">
        <v>236156</v>
      </c>
      <c r="F7" s="46" t="str">
        <f>HYPERLINK("mailto:bala_03504@yahoo.co.in","bala_03504@yahoo.co.in")</f>
        <v>bala_03504@yahoo.co.in</v>
      </c>
    </row>
    <row r="8" spans="2:9" ht="14.4">
      <c r="B8" s="20">
        <v>6</v>
      </c>
      <c r="C8" s="47" t="s">
        <v>919</v>
      </c>
      <c r="D8" s="47" t="s">
        <v>920</v>
      </c>
      <c r="E8" s="21" t="s">
        <v>921</v>
      </c>
      <c r="F8" s="48" t="str">
        <f>HYPERLINK("mailto:pramchand506@yahoo.com","pramchand506@yahoo.com")</f>
        <v>pramchand506@yahoo.com</v>
      </c>
    </row>
    <row r="9" spans="2:9" ht="14.4">
      <c r="B9" s="20">
        <v>7</v>
      </c>
      <c r="C9" s="30" t="s">
        <v>922</v>
      </c>
      <c r="D9" s="30" t="s">
        <v>923</v>
      </c>
      <c r="E9" s="45">
        <v>9989367944</v>
      </c>
      <c r="F9" s="46" t="str">
        <f>HYPERLINK("mailto:chandoo_globes@yahoo.co.in","chandoo_globes@yahoo.co.in")</f>
        <v>chandoo_globes@yahoo.co.in</v>
      </c>
    </row>
    <row r="10" spans="2:9" ht="14.4">
      <c r="B10" s="20">
        <v>8</v>
      </c>
      <c r="C10" s="30" t="s">
        <v>924</v>
      </c>
      <c r="D10" s="30" t="s">
        <v>925</v>
      </c>
      <c r="E10" s="45">
        <v>236358</v>
      </c>
      <c r="F10" s="46" t="str">
        <f>HYPERLINK("mailto:eshu_508@yahoo.co.in","eshu_508@yahoo.co.in")</f>
        <v>eshu_508@yahoo.co.in</v>
      </c>
    </row>
    <row r="11" spans="2:9" ht="14.4">
      <c r="B11" s="20">
        <v>9</v>
      </c>
      <c r="C11" s="47" t="s">
        <v>926</v>
      </c>
      <c r="D11" s="47" t="s">
        <v>927</v>
      </c>
      <c r="E11" s="21" t="s">
        <v>928</v>
      </c>
      <c r="F11" s="48" t="str">
        <f>HYPERLINK("mailto:geethac4u_narra@yahoo.com","geethac4u_narra@yahoo.com")</f>
        <v>geethac4u_narra@yahoo.com</v>
      </c>
    </row>
    <row r="12" spans="2:9" ht="14.4">
      <c r="B12" s="20">
        <v>10</v>
      </c>
      <c r="C12" s="30" t="s">
        <v>929</v>
      </c>
      <c r="D12" s="30" t="s">
        <v>930</v>
      </c>
      <c r="E12" s="45">
        <v>224691</v>
      </c>
      <c r="F12" s="44"/>
    </row>
    <row r="13" spans="2:9" ht="14.4">
      <c r="B13" s="20">
        <v>11</v>
      </c>
      <c r="C13" s="30" t="s">
        <v>931</v>
      </c>
      <c r="D13" s="30" t="s">
        <v>932</v>
      </c>
      <c r="E13" s="45" t="s">
        <v>933</v>
      </c>
      <c r="F13" s="46" t="str">
        <f>HYPERLINK("mailto:hhh_hem2003@yahoo.co.in","hhh_hem2003@yahoo.co.in")</f>
        <v>hhh_hem2003@yahoo.co.in</v>
      </c>
    </row>
    <row r="14" spans="2:9" ht="14.4">
      <c r="B14" s="20">
        <v>12</v>
      </c>
      <c r="C14" s="30" t="s">
        <v>934</v>
      </c>
      <c r="D14" s="30" t="s">
        <v>935</v>
      </c>
      <c r="E14" s="45">
        <v>2237423</v>
      </c>
      <c r="F14" s="46" t="str">
        <f>HYPERLINK("mailto:diamond_wrld@yahoo.com","diamond_wrld@yahoo.com")</f>
        <v>diamond_wrld@yahoo.com</v>
      </c>
    </row>
    <row r="15" spans="2:9" ht="14.4">
      <c r="B15" s="20">
        <v>13</v>
      </c>
      <c r="C15" s="30" t="s">
        <v>936</v>
      </c>
      <c r="D15" s="30" t="s">
        <v>937</v>
      </c>
      <c r="E15" s="45" t="s">
        <v>938</v>
      </c>
      <c r="F15" s="46" t="str">
        <f>HYPERLINK("mailto:siddu_513@yahoo.com","siddu_513@yahoo.com")</f>
        <v>siddu_513@yahoo.com</v>
      </c>
    </row>
    <row r="16" spans="2:9" ht="14.4">
      <c r="B16" s="20">
        <v>14</v>
      </c>
      <c r="C16" s="30" t="s">
        <v>939</v>
      </c>
      <c r="D16" s="30" t="s">
        <v>940</v>
      </c>
      <c r="E16" s="45">
        <v>2234759</v>
      </c>
      <c r="F16" s="46" t="str">
        <f>HYPERLINK("mailto:jaya_sree95@yahoo.co.in","jaya_sree95@yahoo.co.in")</f>
        <v>jaya_sree95@yahoo.co.in</v>
      </c>
    </row>
    <row r="17" spans="2:6" ht="25.2">
      <c r="B17" s="20">
        <v>15</v>
      </c>
      <c r="C17" s="30" t="s">
        <v>941</v>
      </c>
      <c r="D17" s="30" t="s">
        <v>942</v>
      </c>
      <c r="E17" s="45">
        <v>224062</v>
      </c>
      <c r="F17" s="46" t="str">
        <f>HYPERLINK("mailto:Jhanu_03515@yahoo.com","Jhanu_03515@yahoo.com")</f>
        <v>Jhanu_03515@yahoo.com</v>
      </c>
    </row>
    <row r="18" spans="2:6" ht="14.4">
      <c r="B18" s="20">
        <v>16</v>
      </c>
      <c r="C18" s="30" t="s">
        <v>943</v>
      </c>
      <c r="D18" s="30" t="s">
        <v>944</v>
      </c>
      <c r="E18" s="45">
        <v>9949729544</v>
      </c>
      <c r="F18" s="46" t="str">
        <f>HYPERLINK("mailto:jopson_jj@yahoo.co.in","jopson_jj@yahoo.co.in")</f>
        <v>jopson_jj@yahoo.co.in</v>
      </c>
    </row>
    <row r="19" spans="2:6" ht="25.2">
      <c r="B19" s="20">
        <v>17</v>
      </c>
      <c r="C19" s="47" t="s">
        <v>945</v>
      </c>
      <c r="D19" s="47" t="s">
        <v>946</v>
      </c>
      <c r="E19" s="21" t="s">
        <v>947</v>
      </c>
      <c r="F19" s="48" t="str">
        <f>HYPERLINK("mailto:vkc_keerthi@yahoo.com","vkc_keerthi@yahoo.com")</f>
        <v>vkc_keerthi@yahoo.com</v>
      </c>
    </row>
    <row r="20" spans="2:6" ht="14.4">
      <c r="B20" s="20">
        <v>18</v>
      </c>
      <c r="C20" s="30" t="s">
        <v>948</v>
      </c>
      <c r="D20" s="30" t="s">
        <v>949</v>
      </c>
      <c r="E20" s="45">
        <v>9849626162</v>
      </c>
      <c r="F20" s="46" t="str">
        <f>HYPERLINK("mailto:kirankumar_03518@yahoo.co.in","kirankumar_03518@yahoo.co.in")</f>
        <v>kirankumar_03518@yahoo.co.in</v>
      </c>
    </row>
    <row r="21" spans="2:6" ht="15.75" customHeight="1">
      <c r="B21" s="20">
        <v>19</v>
      </c>
      <c r="C21" s="47" t="s">
        <v>950</v>
      </c>
      <c r="D21" s="47" t="s">
        <v>951</v>
      </c>
      <c r="E21" s="21"/>
      <c r="F21" s="48" t="str">
        <f>HYPERLINK("mailto:kin_narayan@yahoo.co.in","kin_narayan@yahoo.co.in")</f>
        <v>kin_narayan@yahoo.co.in</v>
      </c>
    </row>
    <row r="22" spans="2:6" ht="15.75" customHeight="1">
      <c r="B22" s="20">
        <v>20</v>
      </c>
      <c r="C22" s="47" t="s">
        <v>952</v>
      </c>
      <c r="D22" s="47" t="s">
        <v>953</v>
      </c>
      <c r="E22" s="21" t="s">
        <v>954</v>
      </c>
      <c r="F22" s="48" t="str">
        <f>HYPERLINK("mailto:sirisha_21g@yahoo.co.in","sirisha_21g@yahoo.co.in")</f>
        <v>sirisha_21g@yahoo.co.in</v>
      </c>
    </row>
    <row r="23" spans="2:6" ht="15.75" customHeight="1">
      <c r="B23" s="20">
        <v>21</v>
      </c>
      <c r="C23" s="47" t="s">
        <v>955</v>
      </c>
      <c r="D23" s="47" t="s">
        <v>956</v>
      </c>
      <c r="E23" s="21" t="s">
        <v>957</v>
      </c>
      <c r="F23" s="48" t="str">
        <f>HYPERLINK("mailto:nagu_vuyyuru521@yahoo.co.in","nagu_vuyyuru521@yahoo.co.in")</f>
        <v>nagu_vuyyuru521@yahoo.co.in</v>
      </c>
    </row>
    <row r="24" spans="2:6" ht="15.75" customHeight="1">
      <c r="B24" s="20">
        <v>22</v>
      </c>
      <c r="C24" s="47" t="s">
        <v>958</v>
      </c>
      <c r="D24" s="47" t="s">
        <v>959</v>
      </c>
      <c r="E24" s="21" t="s">
        <v>960</v>
      </c>
      <c r="F24" s="48" t="str">
        <f>HYPERLINK("mailto:tnreddy_cs523@yahoo.co.in","tnreddy_cs523@yahoo.co.in")</f>
        <v>tnreddy_cs523@yahoo.co.in</v>
      </c>
    </row>
    <row r="25" spans="2:6" ht="15.75" customHeight="1">
      <c r="B25" s="20">
        <v>23</v>
      </c>
      <c r="C25" s="30" t="s">
        <v>961</v>
      </c>
      <c r="D25" s="30" t="s">
        <v>962</v>
      </c>
      <c r="E25" s="45" t="s">
        <v>963</v>
      </c>
      <c r="F25" s="46" t="str">
        <f>HYPERLINK("mailto:naveenirukulapati@gmail.com","naveenirukulapati@gmail.com")</f>
        <v>naveenirukulapati@gmail.com</v>
      </c>
    </row>
    <row r="26" spans="2:6" ht="15.75" customHeight="1">
      <c r="B26" s="20">
        <v>24</v>
      </c>
      <c r="C26" s="47" t="s">
        <v>964</v>
      </c>
      <c r="D26" s="47" t="s">
        <v>965</v>
      </c>
      <c r="E26" s="21" t="s">
        <v>966</v>
      </c>
      <c r="F26" s="48" t="str">
        <f>HYPERLINK("mailto:rag_royal@yahoo.co.in","rag_royal@yahoo.co.in")</f>
        <v>rag_royal@yahoo.co.in</v>
      </c>
    </row>
    <row r="27" spans="2:6" ht="15.75" customHeight="1">
      <c r="B27" s="20">
        <v>25</v>
      </c>
      <c r="C27" s="30" t="s">
        <v>967</v>
      </c>
      <c r="D27" s="30" t="s">
        <v>968</v>
      </c>
      <c r="E27" s="45" t="s">
        <v>969</v>
      </c>
      <c r="F27" s="46" t="str">
        <f>HYPERLINK("mailto:naren_becool@yahoo.com","naren_becool@yahoo.com")</f>
        <v>naren_becool@yahoo.com</v>
      </c>
    </row>
    <row r="28" spans="2:6" ht="15.75" customHeight="1">
      <c r="B28" s="20">
        <v>26</v>
      </c>
      <c r="C28" s="47" t="s">
        <v>970</v>
      </c>
      <c r="D28" s="47" t="s">
        <v>971</v>
      </c>
      <c r="E28" s="21" t="s">
        <v>972</v>
      </c>
      <c r="F28" s="48" t="str">
        <f>HYPERLINK("mailto:saranya529_maremalla@yahoo.com","saranya529_maremalla@yahoo.com")</f>
        <v>saranya529_maremalla@yahoo.com</v>
      </c>
    </row>
    <row r="29" spans="2:6" ht="15.75" customHeight="1">
      <c r="B29" s="20">
        <v>27</v>
      </c>
      <c r="C29" s="47" t="s">
        <v>973</v>
      </c>
      <c r="D29" s="47" t="s">
        <v>974</v>
      </c>
      <c r="E29" s="21" t="s">
        <v>975</v>
      </c>
      <c r="F29" s="48" t="str">
        <f>HYPERLINK("mailto:ramya86@sancharnet.in","ramya86@sancharnet.in")</f>
        <v>ramya86@sancharnet.in</v>
      </c>
    </row>
    <row r="30" spans="2:6" ht="15.75" customHeight="1">
      <c r="B30" s="20">
        <v>28</v>
      </c>
      <c r="C30" s="47" t="s">
        <v>976</v>
      </c>
      <c r="D30" s="47" t="s">
        <v>977</v>
      </c>
      <c r="E30" s="21" t="s">
        <v>978</v>
      </c>
      <c r="F30" s="48" t="str">
        <f>HYPERLINK("mailto:sailaja532_chintalapati@yahoo.co.in","sailaja532_chintalapati@yahoo.co.in")</f>
        <v>sailaja532_chintalapati@yahoo.co.in</v>
      </c>
    </row>
    <row r="31" spans="2:6" ht="15.75" customHeight="1">
      <c r="B31" s="20">
        <v>29</v>
      </c>
      <c r="C31" s="30" t="s">
        <v>979</v>
      </c>
      <c r="D31" s="30" t="s">
        <v>980</v>
      </c>
      <c r="E31" s="45">
        <v>944128174</v>
      </c>
      <c r="F31" s="46" t="str">
        <f>HYPERLINK("mailto:J.sarathchandra@gmail.com","J.sarathchandra@gmail.com")</f>
        <v>J.sarathchandra@gmail.com</v>
      </c>
    </row>
    <row r="32" spans="2:6" ht="15.75" customHeight="1">
      <c r="B32" s="20">
        <v>30</v>
      </c>
      <c r="C32" s="30" t="s">
        <v>981</v>
      </c>
      <c r="D32" s="30" t="s">
        <v>982</v>
      </c>
      <c r="E32" s="45">
        <v>9866118057</v>
      </c>
      <c r="F32" s="46" t="str">
        <f>HYPERLINK("mailto:satyajith34@yahoo.co.in","satyajith34@yahoo.co.in")</f>
        <v>satyajith34@yahoo.co.in</v>
      </c>
    </row>
    <row r="33" spans="2:6" ht="15.75" customHeight="1">
      <c r="B33" s="20">
        <v>31</v>
      </c>
      <c r="C33" s="30" t="s">
        <v>983</v>
      </c>
      <c r="D33" s="30" t="s">
        <v>984</v>
      </c>
      <c r="E33" s="45">
        <v>258035</v>
      </c>
      <c r="F33" s="44"/>
    </row>
    <row r="34" spans="2:6" ht="15.75" customHeight="1">
      <c r="B34" s="20">
        <v>32</v>
      </c>
      <c r="C34" s="47" t="s">
        <v>985</v>
      </c>
      <c r="D34" s="47" t="s">
        <v>986</v>
      </c>
      <c r="E34" s="21" t="s">
        <v>987</v>
      </c>
      <c r="F34" s="48" t="str">
        <f>HYPERLINK("mailto:sravanthi_myneni@yahoo.co.in","sravanthi_myneni@yahoo.co.in")</f>
        <v>sravanthi_myneni@yahoo.co.in</v>
      </c>
    </row>
    <row r="35" spans="2:6" ht="15.75" customHeight="1">
      <c r="B35" s="20">
        <v>33</v>
      </c>
      <c r="C35" s="47" t="s">
        <v>988</v>
      </c>
      <c r="D35" s="47" t="s">
        <v>989</v>
      </c>
      <c r="E35" s="21" t="s">
        <v>990</v>
      </c>
      <c r="F35" s="48" t="str">
        <f>HYPERLINK("mailto:sreekanth_m37@yahoo.com","sreekanth_m37@yahoo.com")</f>
        <v>sreekanth_m37@yahoo.com</v>
      </c>
    </row>
    <row r="36" spans="2:6" ht="15.75" customHeight="1">
      <c r="B36" s="20">
        <v>34</v>
      </c>
      <c r="C36" s="30" t="s">
        <v>991</v>
      </c>
      <c r="D36" s="30" t="s">
        <v>992</v>
      </c>
      <c r="E36" s="45">
        <v>9985060800</v>
      </c>
      <c r="F36" s="46" t="str">
        <f>HYPERLINK("mailto:srikanthdonavalli@gmail.com","srikanthdonavalli@gmail.com")</f>
        <v>srikanthdonavalli@gmail.com</v>
      </c>
    </row>
    <row r="37" spans="2:6" ht="15.75" customHeight="1">
      <c r="B37" s="20">
        <v>35</v>
      </c>
      <c r="C37" s="47" t="s">
        <v>993</v>
      </c>
      <c r="D37" s="47" t="s">
        <v>994</v>
      </c>
      <c r="E37" s="21" t="s">
        <v>995</v>
      </c>
      <c r="F37" s="48" t="str">
        <f>HYPERLINK("mailto:sreely_540@yahoo.co.in","sreely_540@yahoo.co.in")</f>
        <v>sreely_540@yahoo.co.in</v>
      </c>
    </row>
    <row r="38" spans="2:6" ht="15.75" customHeight="1">
      <c r="B38" s="20">
        <v>36</v>
      </c>
      <c r="C38" s="47" t="s">
        <v>996</v>
      </c>
      <c r="D38" s="47" t="s">
        <v>997</v>
      </c>
      <c r="E38" s="21" t="s">
        <v>998</v>
      </c>
      <c r="F38" s="48" t="str">
        <f>HYPERLINK("mailto:srilakshmi_541@yahoo.co.in","srilakshmi_541@yahoo.co.in")</f>
        <v>srilakshmi_541@yahoo.co.in</v>
      </c>
    </row>
    <row r="39" spans="2:6" ht="15.75" customHeight="1">
      <c r="B39" s="20">
        <v>37</v>
      </c>
      <c r="C39" s="47" t="s">
        <v>999</v>
      </c>
      <c r="D39" s="47" t="s">
        <v>1000</v>
      </c>
      <c r="E39" s="21">
        <v>9949971519</v>
      </c>
      <c r="F39" s="48" t="str">
        <f>HYPERLINK("mailto:sudhakar542@gmail.com","sudhakar542@gmail.com")</f>
        <v>sudhakar542@gmail.com</v>
      </c>
    </row>
    <row r="40" spans="2:6" ht="15.75" customHeight="1">
      <c r="B40" s="20">
        <v>38</v>
      </c>
      <c r="C40" s="30" t="s">
        <v>1001</v>
      </c>
      <c r="D40" s="30" t="s">
        <v>1002</v>
      </c>
      <c r="E40" s="45">
        <v>9885275848</v>
      </c>
      <c r="F40" s="46" t="str">
        <f>HYPERLINK("mailto:sudhakarchowdary_paladugu@yahoo.co.in","sudhakarchowdary_paladugu@yahoo.co.in")</f>
        <v>sudhakarchowdary_paladugu@yahoo.co.in</v>
      </c>
    </row>
    <row r="41" spans="2:6" ht="15.75" customHeight="1">
      <c r="B41" s="20">
        <v>39</v>
      </c>
      <c r="C41" s="30" t="s">
        <v>1003</v>
      </c>
      <c r="D41" s="30" t="s">
        <v>1004</v>
      </c>
      <c r="E41" s="45">
        <v>9885582847</v>
      </c>
      <c r="F41" s="46" t="str">
        <f>HYPERLINK("mailto:sujeev_sandeep@yahoo.com","sujeev_sandeep@yahoo.com")</f>
        <v>sujeev_sandeep@yahoo.com</v>
      </c>
    </row>
    <row r="42" spans="2:6" ht="15.75" customHeight="1">
      <c r="B42" s="20">
        <v>40</v>
      </c>
      <c r="C42" s="30" t="s">
        <v>1005</v>
      </c>
      <c r="D42" s="30" t="s">
        <v>1006</v>
      </c>
      <c r="E42" s="45">
        <v>227216</v>
      </c>
      <c r="F42" s="44"/>
    </row>
    <row r="43" spans="2:6" ht="15.75" customHeight="1">
      <c r="B43" s="20">
        <v>41</v>
      </c>
      <c r="C43" s="47" t="s">
        <v>1007</v>
      </c>
      <c r="D43" s="47" t="s">
        <v>1008</v>
      </c>
      <c r="E43" s="21" t="s">
        <v>1009</v>
      </c>
      <c r="F43" s="48" t="str">
        <f>HYPERLINK("mailto:teja_546@yahoo.co.in","teja_546@yahoo.co.in")</f>
        <v>teja_546@yahoo.co.in</v>
      </c>
    </row>
    <row r="44" spans="2:6" ht="15.75" customHeight="1">
      <c r="B44" s="20">
        <v>42</v>
      </c>
      <c r="C44" s="30" t="s">
        <v>1010</v>
      </c>
      <c r="D44" s="30" t="s">
        <v>1011</v>
      </c>
      <c r="E44" s="45">
        <v>9885517051</v>
      </c>
      <c r="F44" s="46" t="str">
        <f>HYPERLINK("mailto:usha_cs48@yahoo.co.in","usha_cs48@yahoo.co.in")</f>
        <v>usha_cs48@yahoo.co.in</v>
      </c>
    </row>
    <row r="45" spans="2:6" ht="15.75" customHeight="1">
      <c r="B45" s="20">
        <v>43</v>
      </c>
      <c r="C45" s="30" t="s">
        <v>1012</v>
      </c>
      <c r="D45" s="30" t="s">
        <v>1013</v>
      </c>
      <c r="E45" s="45" t="s">
        <v>1014</v>
      </c>
      <c r="F45" s="44"/>
    </row>
    <row r="46" spans="2:6" ht="15.75" customHeight="1">
      <c r="B46" s="20">
        <v>44</v>
      </c>
      <c r="C46" s="47" t="s">
        <v>1015</v>
      </c>
      <c r="D46" s="47" t="s">
        <v>1016</v>
      </c>
      <c r="E46" s="21">
        <v>9985456783</v>
      </c>
      <c r="F46" s="48" t="str">
        <f>HYPERLINK("mailto:varun_vellanki@yahoo.co.in","varun_vellanki@yahoo.co.in")</f>
        <v>varun_vellanki@yahoo.co.in</v>
      </c>
    </row>
    <row r="47" spans="2:6" ht="15.75" customHeight="1">
      <c r="B47" s="20">
        <v>45</v>
      </c>
      <c r="C47" s="47" t="s">
        <v>1017</v>
      </c>
      <c r="D47" s="47" t="s">
        <v>1018</v>
      </c>
      <c r="E47" s="21" t="s">
        <v>1019</v>
      </c>
      <c r="F47" s="48" t="str">
        <f>HYPERLINK("mailto:v.sandeep@yahoo.co.in","v.sandeep@yahoo.co.in")</f>
        <v>v.sandeep@yahoo.co.in</v>
      </c>
    </row>
    <row r="48" spans="2:6" ht="15.75" customHeight="1">
      <c r="B48" s="20">
        <v>46</v>
      </c>
      <c r="C48" s="47" t="s">
        <v>1020</v>
      </c>
      <c r="D48" s="47" t="s">
        <v>1021</v>
      </c>
      <c r="E48" s="21" t="s">
        <v>1022</v>
      </c>
      <c r="F48" s="48" t="str">
        <f>HYPERLINK("mailto:kammela_166@yahoo.co.in","kammela_166@yahoo.co.in")</f>
        <v>kammela_166@yahoo.co.in</v>
      </c>
    </row>
    <row r="49" spans="2:6" ht="15.75" customHeight="1">
      <c r="B49" s="20">
        <v>47</v>
      </c>
      <c r="C49" s="30" t="s">
        <v>1023</v>
      </c>
      <c r="D49" s="30" t="s">
        <v>1024</v>
      </c>
      <c r="E49" s="45" t="s">
        <v>1025</v>
      </c>
      <c r="F49" s="44"/>
    </row>
    <row r="50" spans="2:6" ht="15.75" customHeight="1">
      <c r="B50" s="20">
        <v>48</v>
      </c>
      <c r="C50" s="30" t="s">
        <v>1026</v>
      </c>
      <c r="D50" s="30" t="s">
        <v>1027</v>
      </c>
      <c r="E50" s="45" t="s">
        <v>1028</v>
      </c>
      <c r="F50" s="49" t="str">
        <f>HYPERLINK("mailto:Muralikrishna521@gmail.com","Muralikrishna521@gmail.com")</f>
        <v>Muralikrishna521@gmail.com</v>
      </c>
    </row>
    <row r="51" spans="2:6" ht="15.75" customHeight="1">
      <c r="B51" s="20">
        <v>49</v>
      </c>
      <c r="C51" s="30" t="s">
        <v>1029</v>
      </c>
      <c r="D51" s="30" t="s">
        <v>1030</v>
      </c>
      <c r="E51" s="45">
        <v>9392935144</v>
      </c>
      <c r="F51" s="49" t="str">
        <f>HYPERLINK("mailto:bvijayasai@gmail.com","bvijayasai@gmail.com")</f>
        <v>bvijayasai@gmail.com</v>
      </c>
    </row>
    <row r="52" spans="2:6" ht="15.75" customHeight="1">
      <c r="B52" s="20">
        <v>50</v>
      </c>
      <c r="C52" s="30" t="s">
        <v>1031</v>
      </c>
      <c r="D52" s="30" t="s">
        <v>1032</v>
      </c>
      <c r="E52" s="45">
        <v>9985437063</v>
      </c>
      <c r="F52" s="49" t="str">
        <f>HYPERLINK("mailto:krupasusmitha@yahoo.com","krupasusmitha@yahoo.com")</f>
        <v>krupasusmitha@yahoo.com</v>
      </c>
    </row>
    <row r="53" spans="2:6" ht="15.75" customHeight="1">
      <c r="B53" s="20">
        <v>51</v>
      </c>
      <c r="C53" s="30" t="s">
        <v>1033</v>
      </c>
      <c r="D53" s="30" t="s">
        <v>1034</v>
      </c>
      <c r="E53" s="45" t="s">
        <v>1035</v>
      </c>
      <c r="F53" s="49" t="str">
        <f>HYPERLINK("mailto:santhi_yarra@yahoo.co.in","santhi_yarra@yahoo.co.in")</f>
        <v>santhi_yarra@yahoo.co.in</v>
      </c>
    </row>
    <row r="54" spans="2:6" ht="15.75" customHeight="1">
      <c r="B54" s="20">
        <v>52</v>
      </c>
      <c r="C54" s="47" t="s">
        <v>1036</v>
      </c>
      <c r="D54" s="47" t="s">
        <v>1037</v>
      </c>
      <c r="E54" s="21" t="s">
        <v>1038</v>
      </c>
      <c r="F54" s="50" t="str">
        <f>HYPERLINK("mailto:vijaya_03557@yahoo.co.in","vijaya_03557@yahoo.co.in")</f>
        <v>vijaya_03557@yahoo.co.in</v>
      </c>
    </row>
    <row r="55" spans="2:6" ht="15.75" customHeight="1">
      <c r="B55" s="20">
        <v>53</v>
      </c>
      <c r="C55" s="30" t="s">
        <v>1039</v>
      </c>
      <c r="D55" s="30" t="s">
        <v>1040</v>
      </c>
      <c r="E55" s="45" t="s">
        <v>1041</v>
      </c>
      <c r="F55" s="49" t="str">
        <f>HYPERLINK("mailto:ilu_natna@yahoo.co.in","ilu_natna@yahoo.co.in")</f>
        <v>ilu_natna@yahoo.co.in</v>
      </c>
    </row>
    <row r="56" spans="2:6" ht="15.75" customHeight="1">
      <c r="B56" s="20">
        <v>54</v>
      </c>
      <c r="C56" s="47" t="s">
        <v>1042</v>
      </c>
      <c r="D56" s="47" t="s">
        <v>1043</v>
      </c>
      <c r="E56" s="21" t="s">
        <v>1044</v>
      </c>
      <c r="F56" s="50" t="str">
        <f>HYPERLINK("mailto:bhanu_cse560@yahoo.co.in","bhanu_cse560@yahoo.co.in")</f>
        <v>bhanu_cse560@yahoo.co.in</v>
      </c>
    </row>
    <row r="57" spans="2:6" ht="15.75" customHeight="1">
      <c r="B57" s="20">
        <v>55</v>
      </c>
      <c r="C57" s="30" t="s">
        <v>1045</v>
      </c>
      <c r="D57" s="30" t="s">
        <v>1046</v>
      </c>
      <c r="E57" s="45" t="s">
        <v>1047</v>
      </c>
      <c r="F57" s="49" t="str">
        <f>HYPERLINK("mailto:chandi562@yahoo.com","chandi562@yahoo.com")</f>
        <v>chandi562@yahoo.com</v>
      </c>
    </row>
    <row r="58" spans="2:6" ht="15.75" customHeight="1">
      <c r="B58" s="20">
        <v>56</v>
      </c>
      <c r="C58" s="30" t="s">
        <v>1048</v>
      </c>
      <c r="D58" s="30" t="s">
        <v>1049</v>
      </c>
      <c r="E58" s="45" t="s">
        <v>1050</v>
      </c>
      <c r="F58" s="51"/>
    </row>
    <row r="59" spans="2:6" ht="15.75" customHeight="1">
      <c r="B59" s="20">
        <v>57</v>
      </c>
      <c r="C59" s="30" t="s">
        <v>1051</v>
      </c>
      <c r="D59" s="30" t="s">
        <v>1052</v>
      </c>
      <c r="E59" s="45">
        <v>9985996263</v>
      </c>
      <c r="F59" s="49" t="str">
        <f>HYPERLINK("mailto:ajyothi_jyothi@yahoo.com","ajyothi_jyothi@yahoo.com")</f>
        <v>ajyothi_jyothi@yahoo.com</v>
      </c>
    </row>
    <row r="60" spans="2:6" ht="15.75" customHeight="1">
      <c r="B60" s="20">
        <v>58</v>
      </c>
      <c r="C60" s="47" t="s">
        <v>1053</v>
      </c>
      <c r="D60" s="47" t="s">
        <v>1054</v>
      </c>
      <c r="E60" s="21">
        <v>9949168680</v>
      </c>
      <c r="F60" s="50" t="str">
        <f>HYPERLINK("mailto:kranthi_world@yahoo.co.in","kranthi_world@yahoo.co.in")</f>
        <v>kranthi_world@yahoo.co.in</v>
      </c>
    </row>
    <row r="61" spans="2:6" ht="15.75" customHeight="1">
      <c r="B61" s="20">
        <v>59</v>
      </c>
      <c r="C61" s="47" t="s">
        <v>1055</v>
      </c>
      <c r="D61" s="47" t="s">
        <v>1056</v>
      </c>
      <c r="E61" s="21" t="s">
        <v>1057</v>
      </c>
      <c r="F61" s="50" t="str">
        <f>HYPERLINK("mailto:kiran_engg2007@yahoo.com","kiran_engg2007@yahoo.com")</f>
        <v>kiran_engg2007@yahoo.com</v>
      </c>
    </row>
    <row r="62" spans="2:6" ht="15.75" customHeight="1">
      <c r="B62" s="20">
        <v>60</v>
      </c>
      <c r="C62" s="47" t="s">
        <v>1058</v>
      </c>
      <c r="D62" s="47" t="s">
        <v>1059</v>
      </c>
      <c r="E62" s="21" t="s">
        <v>1060</v>
      </c>
      <c r="F62" s="50" t="str">
        <f>HYPERLINK("mailto:naresh_pinnamaneni@yahoo.co.in","naresh_pinnamaneni@yahoo.co.in")</f>
        <v>naresh_pinnamaneni@yahoo.co.in</v>
      </c>
    </row>
    <row r="63" spans="2:6" ht="15.75" customHeight="1">
      <c r="B63" s="20">
        <v>61</v>
      </c>
      <c r="C63" s="47" t="s">
        <v>1061</v>
      </c>
      <c r="D63" s="47" t="s">
        <v>1062</v>
      </c>
      <c r="E63" s="21">
        <v>2242038</v>
      </c>
      <c r="F63" s="50" t="str">
        <f>HYPERLINK("mailto:pravidodda@yahoo.co.in","pravidodda@yahoo.co.in")</f>
        <v>pravidodda@yahoo.co.in</v>
      </c>
    </row>
    <row r="64" spans="2:6" ht="15.75" customHeight="1">
      <c r="B64" s="20">
        <v>62</v>
      </c>
      <c r="C64" s="47" t="s">
        <v>1063</v>
      </c>
      <c r="D64" s="47" t="s">
        <v>1064</v>
      </c>
      <c r="E64" s="21" t="s">
        <v>1065</v>
      </c>
      <c r="F64" s="50" t="str">
        <f>HYPERLINK("mailto:mrcs26@gmail.com","mrcs26@gmail.com")</f>
        <v>mrcs26@gmail.com</v>
      </c>
    </row>
    <row r="65" spans="2:6" ht="15.75" customHeight="1">
      <c r="B65" s="20">
        <v>63</v>
      </c>
      <c r="C65" s="30" t="s">
        <v>1066</v>
      </c>
      <c r="D65" s="30" t="s">
        <v>1067</v>
      </c>
      <c r="E65" s="45" t="s">
        <v>1057</v>
      </c>
      <c r="F65" s="51"/>
    </row>
    <row r="66" spans="2:6" ht="15.75" customHeight="1">
      <c r="B66" s="20">
        <v>64</v>
      </c>
      <c r="C66" s="30" t="s">
        <v>1068</v>
      </c>
      <c r="D66" s="30" t="s">
        <v>1069</v>
      </c>
      <c r="E66" s="45"/>
      <c r="F66" s="51"/>
    </row>
    <row r="67" spans="2:6" ht="15.75" customHeight="1">
      <c r="B67" s="20">
        <v>65</v>
      </c>
      <c r="C67" s="30" t="s">
        <v>1070</v>
      </c>
      <c r="D67" s="30" t="s">
        <v>1071</v>
      </c>
      <c r="E67" s="45">
        <v>224477</v>
      </c>
      <c r="F67" s="51"/>
    </row>
    <row r="68" spans="2:6" ht="15.75" customHeight="1">
      <c r="B68" s="20">
        <v>66</v>
      </c>
      <c r="C68" s="47" t="s">
        <v>1072</v>
      </c>
      <c r="D68" s="47" t="s">
        <v>1073</v>
      </c>
      <c r="E68" s="21" t="s">
        <v>1074</v>
      </c>
      <c r="F68" s="50" t="str">
        <f>HYPERLINK("mailto:satish_yesim@yahoo.com","satish_yesim@yahoo.com")</f>
        <v>satish_yesim@yahoo.com</v>
      </c>
    </row>
    <row r="69" spans="2:6" ht="15.75" customHeight="1">
      <c r="B69" s="20">
        <v>67</v>
      </c>
      <c r="C69" s="47" t="s">
        <v>1075</v>
      </c>
      <c r="D69" s="47" t="s">
        <v>1076</v>
      </c>
      <c r="E69" s="21" t="s">
        <v>1077</v>
      </c>
      <c r="F69" s="50" t="str">
        <f>HYPERLINK("mailto:taj_06friends@yahoo.co.in","taj_06friends@yahoo.co.in")</f>
        <v>taj_06friends@yahoo.co.in</v>
      </c>
    </row>
    <row r="70" spans="2:6" ht="15.75" customHeight="1">
      <c r="B70" s="20">
        <v>68</v>
      </c>
      <c r="C70" s="47" t="s">
        <v>1078</v>
      </c>
      <c r="D70" s="47" t="s">
        <v>1079</v>
      </c>
      <c r="E70" s="21" t="s">
        <v>1080</v>
      </c>
      <c r="F70" s="50" t="str">
        <f>HYPERLINK("mailto:sindhuri_77@yahoo.co.in","sindhuri_77@yahoo.co.in")</f>
        <v>sindhuri_77@yahoo.co.in</v>
      </c>
    </row>
    <row r="71" spans="2:6" ht="15.75" customHeight="1">
      <c r="B71" s="20">
        <v>69</v>
      </c>
      <c r="C71" s="30" t="s">
        <v>1081</v>
      </c>
      <c r="D71" s="30" t="s">
        <v>1082</v>
      </c>
      <c r="E71" s="45">
        <v>9393038058</v>
      </c>
      <c r="F71" s="49" t="str">
        <f>HYPERLINK("mailto:sivaiah78@gmail.com","sivaiah78@gmail.com")</f>
        <v>sivaiah78@gmail.com</v>
      </c>
    </row>
    <row r="72" spans="2:6" ht="15.75" customHeight="1">
      <c r="B72" s="20">
        <v>70</v>
      </c>
      <c r="C72" s="47" t="s">
        <v>1083</v>
      </c>
      <c r="D72" s="47" t="s">
        <v>1084</v>
      </c>
      <c r="E72" s="21" t="s">
        <v>1085</v>
      </c>
      <c r="F72" s="50" t="str">
        <f>HYPERLINK("mailto:sreelakshmi580@yahoo.com","sreelakshmi580@yahoo.com")</f>
        <v>sreelakshmi580@yahoo.com</v>
      </c>
    </row>
    <row r="73" spans="2:6" ht="15.75" customHeight="1">
      <c r="B73" s="20">
        <v>71</v>
      </c>
      <c r="C73" s="47" t="s">
        <v>1086</v>
      </c>
      <c r="D73" s="47" t="s">
        <v>1087</v>
      </c>
      <c r="E73" s="21" t="s">
        <v>1088</v>
      </c>
      <c r="F73" s="50" t="str">
        <f>HYPERLINK("mailto:srikanth_narisetty@yahoo.co.in","srikanth_narisetty@yahoo.co.in")</f>
        <v>srikanth_narisetty@yahoo.co.in</v>
      </c>
    </row>
    <row r="74" spans="2:6" ht="15.75" customHeight="1">
      <c r="B74" s="20">
        <v>72</v>
      </c>
      <c r="C74" s="47" t="s">
        <v>1089</v>
      </c>
      <c r="D74" s="47" t="s">
        <v>1090</v>
      </c>
      <c r="E74" s="21">
        <v>9885879826</v>
      </c>
      <c r="F74" s="50" t="str">
        <f>HYPERLINK("mailto:subbarao_kamineni@yahoo.co.in","subbarao_kamineni@yahoo.co.in")</f>
        <v>subbarao_kamineni@yahoo.co.in</v>
      </c>
    </row>
    <row r="75" spans="2:6" ht="15.75" customHeight="1">
      <c r="B75" s="20">
        <v>73</v>
      </c>
      <c r="C75" s="47" t="s">
        <v>1091</v>
      </c>
      <c r="D75" s="47" t="s">
        <v>1092</v>
      </c>
      <c r="E75" s="21" t="s">
        <v>1093</v>
      </c>
      <c r="F75" s="50" t="str">
        <f>HYPERLINK("mailto:urs_suneel@yahoo.co.in","urs_suneel@yahoo.co.in")</f>
        <v>urs_suneel@yahoo.co.in</v>
      </c>
    </row>
    <row r="76" spans="2:6" ht="15.75" customHeight="1">
      <c r="B76" s="20">
        <v>74</v>
      </c>
      <c r="C76" s="47" t="s">
        <v>1094</v>
      </c>
      <c r="D76" s="47" t="s">
        <v>1095</v>
      </c>
      <c r="E76" s="21" t="s">
        <v>1096</v>
      </c>
      <c r="F76" s="50" t="str">
        <f>HYPERLINK("mailto:veerendra_nallapaneni@yahoo.com","veerendra_nallapaneni@yahoo.com")</f>
        <v>veerendra_nallapaneni@yahoo.com</v>
      </c>
    </row>
    <row r="77" spans="2:6" ht="15.75" customHeight="1">
      <c r="B77" s="20">
        <v>75</v>
      </c>
      <c r="C77" s="47" t="s">
        <v>1097</v>
      </c>
      <c r="D77" s="47" t="s">
        <v>1098</v>
      </c>
      <c r="E77" s="21" t="s">
        <v>1099</v>
      </c>
      <c r="F77" s="50" t="str">
        <f>HYPERLINK("mailto:pradeep_589@yahoo.co.in","pradeep_589@yahoo.co.in")</f>
        <v>pradeep_589@yahoo.co.in</v>
      </c>
    </row>
    <row r="78" spans="2:6" ht="15.75" customHeight="1">
      <c r="B78" s="20">
        <v>76</v>
      </c>
      <c r="C78" s="30" t="s">
        <v>1100</v>
      </c>
      <c r="D78" s="30" t="s">
        <v>1101</v>
      </c>
      <c r="E78" s="45" t="s">
        <v>1102</v>
      </c>
      <c r="F78" s="51"/>
    </row>
    <row r="79" spans="2:6" ht="15.75" customHeight="1">
      <c r="B79" s="20">
        <v>77</v>
      </c>
      <c r="C79" s="30" t="s">
        <v>1103</v>
      </c>
      <c r="D79" s="30" t="s">
        <v>1104</v>
      </c>
      <c r="E79" s="45" t="s">
        <v>1105</v>
      </c>
      <c r="F79" s="49" t="str">
        <f>HYPERLINK("mailto:swetha.vadlamudi@yahoo.co.in","swetha.vadlamudi@yahoo.co.in")</f>
        <v>swetha.vadlamudi@yahoo.co.in</v>
      </c>
    </row>
    <row r="80" spans="2:6" ht="15.75" customHeight="1">
      <c r="B80" s="20">
        <v>78</v>
      </c>
      <c r="C80" s="30" t="s">
        <v>1106</v>
      </c>
      <c r="D80" s="30" t="s">
        <v>1107</v>
      </c>
      <c r="E80" s="45" t="s">
        <v>1108</v>
      </c>
      <c r="F80" s="49" t="str">
        <f>HYPERLINK("mailto:gowthamkotagiri@yahoo.co.in","gowthamkotagiri@yahoo.co.in")</f>
        <v>gowthamkotagiri@yahoo.co.in</v>
      </c>
    </row>
    <row r="81" spans="2:6" ht="15.75" customHeight="1">
      <c r="B81" s="20">
        <v>79</v>
      </c>
      <c r="C81" s="30" t="s">
        <v>1109</v>
      </c>
      <c r="D81" s="30" t="s">
        <v>1110</v>
      </c>
      <c r="E81" s="45"/>
      <c r="F81" s="51"/>
    </row>
    <row r="82" spans="2:6" ht="15.75" customHeight="1">
      <c r="B82" s="20">
        <v>80</v>
      </c>
      <c r="C82" s="30" t="s">
        <v>1111</v>
      </c>
      <c r="D82" s="30" t="s">
        <v>1112</v>
      </c>
      <c r="E82" s="45">
        <v>9985423237</v>
      </c>
      <c r="F82" s="49" t="str">
        <f>HYPERLINK("mailto:srinu_503@yahoo.com","srinu_503@yahoo.com")</f>
        <v>srinu_503@yahoo.com</v>
      </c>
    </row>
    <row r="83" spans="2:6" ht="15.75" customHeight="1">
      <c r="B83" s="20">
        <v>81</v>
      </c>
      <c r="C83" s="30" t="s">
        <v>1113</v>
      </c>
      <c r="D83" s="30" t="s">
        <v>1114</v>
      </c>
      <c r="E83" s="45"/>
      <c r="F83" s="51"/>
    </row>
    <row r="84" spans="2:6" ht="15.75" customHeight="1">
      <c r="B84" s="20">
        <v>82</v>
      </c>
      <c r="C84" s="30" t="s">
        <v>1115</v>
      </c>
      <c r="D84" s="30" t="s">
        <v>1116</v>
      </c>
      <c r="E84" s="45">
        <v>9885080549</v>
      </c>
      <c r="F84" s="49" t="str">
        <f>HYPERLINK("mailto:ravi_cp12@yahoo.co.in","ravi_cp12@yahoo.co.in")</f>
        <v>ravi_cp12@yahoo.co.in</v>
      </c>
    </row>
    <row r="85" spans="2:6" ht="15.75" customHeight="1">
      <c r="B85" s="20">
        <v>83</v>
      </c>
      <c r="C85" s="47" t="s">
        <v>1117</v>
      </c>
      <c r="D85" s="47" t="s">
        <v>1118</v>
      </c>
      <c r="E85" s="21">
        <v>9866854159</v>
      </c>
      <c r="F85" s="50" t="str">
        <f>HYPERLINK("mailto:jayanthi506@yahoo.co.in","jayanthi506@yahoo.co.in")</f>
        <v>jayanthi506@yahoo.co.in</v>
      </c>
    </row>
    <row r="86" spans="2:6" ht="15.75" customHeight="1">
      <c r="B86" s="20">
        <v>84</v>
      </c>
      <c r="C86" s="30" t="s">
        <v>1119</v>
      </c>
      <c r="D86" s="30" t="s">
        <v>1120</v>
      </c>
      <c r="E86" s="45" t="s">
        <v>1121</v>
      </c>
      <c r="F86" s="49" t="str">
        <f>HYPERLINK("mailto:madhu507@yahoo.com","madhu507@yahoo.com")</f>
        <v>madhu507@yahoo.com</v>
      </c>
    </row>
    <row r="87" spans="2:6" ht="15.75" customHeight="1">
      <c r="B87" s="20">
        <v>85</v>
      </c>
      <c r="C87" s="30" t="s">
        <v>1122</v>
      </c>
      <c r="D87" s="30" t="s">
        <v>1123</v>
      </c>
      <c r="E87" s="45" t="s">
        <v>1124</v>
      </c>
      <c r="F87" s="49" t="str">
        <f>HYPERLINK("mailto:gowrisankar_508@yahoo.com","gowrisankar_508@yahoo.com")</f>
        <v>gowrisankar_508@yahoo.com</v>
      </c>
    </row>
    <row r="88" spans="2:6" ht="15.75" customHeight="1">
      <c r="B88" s="20">
        <v>86</v>
      </c>
      <c r="C88" s="47" t="s">
        <v>1125</v>
      </c>
      <c r="D88" s="47" t="s">
        <v>1126</v>
      </c>
      <c r="E88" s="21" t="s">
        <v>1127</v>
      </c>
      <c r="F88" s="50" t="str">
        <f>HYPERLINK("mailto:vamsi_509@yahoo.co.in","vamsi_509@yahoo.co.in")</f>
        <v>vamsi_509@yahoo.co.in</v>
      </c>
    </row>
    <row r="89" spans="2:6" ht="15.75" customHeight="1">
      <c r="B89" s="20">
        <v>87</v>
      </c>
      <c r="C89" s="47" t="s">
        <v>1128</v>
      </c>
      <c r="D89" s="47" t="s">
        <v>1129</v>
      </c>
      <c r="E89" s="21">
        <v>9885071984</v>
      </c>
      <c r="F89" s="50" t="str">
        <f>HYPERLINK("mailto:vasu.frns@gmail.com","vasu.frns@gmail.com")</f>
        <v>vasu.frns@gmail.com</v>
      </c>
    </row>
    <row r="90" spans="2:6" ht="15.75" customHeight="1"/>
    <row r="91" spans="2:6" ht="15.75" customHeight="1"/>
    <row r="92" spans="2:6" ht="15.75" customHeight="1"/>
    <row r="93" spans="2:6" ht="15.75" customHeight="1"/>
    <row r="94" spans="2:6" ht="15.75" customHeight="1"/>
    <row r="95" spans="2:6" ht="15.75" customHeight="1"/>
    <row r="96" spans="2: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1000"/>
  <sheetViews>
    <sheetView workbookViewId="0"/>
  </sheetViews>
  <sheetFormatPr defaultColWidth="14.44140625" defaultRowHeight="15" customHeight="1"/>
  <cols>
    <col min="1" max="1" width="8.5546875" customWidth="1"/>
    <col min="2" max="2" width="11" customWidth="1"/>
    <col min="3" max="3" width="16.109375" customWidth="1"/>
    <col min="4" max="4" width="27.44140625" customWidth="1"/>
    <col min="5" max="5" width="18.109375" customWidth="1"/>
    <col min="6" max="6" width="32.44140625" customWidth="1"/>
    <col min="7" max="7" width="8.5546875" customWidth="1"/>
    <col min="8" max="26" width="8.6640625" customWidth="1"/>
  </cols>
  <sheetData>
    <row r="2" spans="2:9" ht="14.4">
      <c r="B2" s="20" t="s">
        <v>0</v>
      </c>
      <c r="C2" s="4" t="s">
        <v>1</v>
      </c>
      <c r="D2" s="5" t="s">
        <v>2</v>
      </c>
      <c r="E2" s="6" t="s">
        <v>3</v>
      </c>
      <c r="F2" s="5" t="s">
        <v>4</v>
      </c>
      <c r="G2" s="19" t="s">
        <v>702</v>
      </c>
      <c r="H2" s="19" t="s">
        <v>703</v>
      </c>
      <c r="I2" s="19" t="s">
        <v>704</v>
      </c>
    </row>
    <row r="3" spans="2:9" ht="14.4">
      <c r="B3" s="20">
        <v>1</v>
      </c>
      <c r="C3" s="52" t="s">
        <v>1130</v>
      </c>
      <c r="D3" s="11" t="s">
        <v>1131</v>
      </c>
      <c r="E3" s="45">
        <v>9966920242</v>
      </c>
      <c r="F3" s="31" t="str">
        <f>HYPERLINK("mailto:ajay_gunturu@yahoo.com","ajay_gunturu@yahoo.com")</f>
        <v>ajay_gunturu@yahoo.com</v>
      </c>
      <c r="G3" s="53"/>
    </row>
    <row r="4" spans="2:9" ht="25.2">
      <c r="B4" s="20">
        <v>2</v>
      </c>
      <c r="C4" s="52" t="s">
        <v>1132</v>
      </c>
      <c r="D4" s="11" t="s">
        <v>1133</v>
      </c>
      <c r="E4" s="45" t="s">
        <v>1134</v>
      </c>
      <c r="F4" s="31" t="str">
        <f>HYPERLINK("mailto:amar_dinu@yahoo.com","amar_dinu@yahoo.com")</f>
        <v>amar_dinu@yahoo.com</v>
      </c>
      <c r="G4" s="53"/>
    </row>
    <row r="5" spans="2:9" ht="14.4">
      <c r="B5" s="20">
        <v>3</v>
      </c>
      <c r="C5" s="52" t="s">
        <v>1135</v>
      </c>
      <c r="D5" s="11" t="s">
        <v>1136</v>
      </c>
      <c r="E5" s="45"/>
      <c r="F5" s="31" t="str">
        <f>HYPERLINK("mailto:vec_aparna@yahoo.co.in","vec_aparna@yahoo.co.in")</f>
        <v>vec_aparna@yahoo.co.in</v>
      </c>
      <c r="G5" s="53"/>
    </row>
    <row r="6" spans="2:9" ht="25.2">
      <c r="B6" s="20">
        <v>4</v>
      </c>
      <c r="C6" s="52" t="s">
        <v>1137</v>
      </c>
      <c r="D6" s="11" t="s">
        <v>1138</v>
      </c>
      <c r="E6" s="11" t="s">
        <v>1139</v>
      </c>
      <c r="F6" s="31" t="str">
        <f>HYPERLINK("mailto:aswani_gottipati@yahoo.co.in","aswani_gottipati@yahoo.co.in")</f>
        <v>aswani_gottipati@yahoo.co.in</v>
      </c>
      <c r="G6" s="53"/>
    </row>
    <row r="7" spans="2:9" ht="25.2">
      <c r="B7" s="20">
        <v>5</v>
      </c>
      <c r="C7" s="52" t="s">
        <v>1140</v>
      </c>
      <c r="D7" s="11" t="s">
        <v>1141</v>
      </c>
      <c r="E7" s="11" t="s">
        <v>1142</v>
      </c>
      <c r="F7" s="31" t="str">
        <f>HYPERLINK("mailto:balaji_be_computers@yahoo.com","balaji_be_computers@yahoo.com")</f>
        <v>balaji_be_computers@yahoo.com</v>
      </c>
      <c r="G7" s="53"/>
    </row>
    <row r="8" spans="2:9" ht="14.4">
      <c r="B8" s="20">
        <v>6</v>
      </c>
      <c r="C8" s="52" t="s">
        <v>1143</v>
      </c>
      <c r="D8" s="11" t="s">
        <v>1144</v>
      </c>
      <c r="E8" s="45" t="s">
        <v>1145</v>
      </c>
      <c r="F8" s="31" t="str">
        <f>HYPERLINK("mailto:bhaskar_iguturi@yahoo.com","bhaskar_iguturi@yahoo.com")</f>
        <v>bhaskar_iguturi@yahoo.com</v>
      </c>
      <c r="G8" s="53"/>
    </row>
    <row r="9" spans="2:9" ht="14.4">
      <c r="B9" s="20">
        <v>7</v>
      </c>
      <c r="C9" s="52" t="s">
        <v>1146</v>
      </c>
      <c r="D9" s="11" t="s">
        <v>1147</v>
      </c>
      <c r="E9" s="45" t="s">
        <v>1148</v>
      </c>
      <c r="F9" s="31" t="str">
        <f>HYPERLINK("mailto:get_deepu@yahoo.com","get_deepu@yahoo.com")</f>
        <v>get_deepu@yahoo.com</v>
      </c>
      <c r="G9" s="53"/>
    </row>
    <row r="10" spans="2:9" ht="25.2">
      <c r="B10" s="20">
        <v>8</v>
      </c>
      <c r="C10" s="52" t="s">
        <v>1149</v>
      </c>
      <c r="D10" s="11" t="s">
        <v>1150</v>
      </c>
      <c r="E10" s="54">
        <v>9985624732</v>
      </c>
      <c r="F10" s="31" t="str">
        <f>HYPERLINK("mailto:nayak509@gmail.com","nayak509@gmail.com")</f>
        <v>nayak509@gmail.com</v>
      </c>
      <c r="G10" s="55"/>
    </row>
    <row r="11" spans="2:9" ht="25.2">
      <c r="B11" s="20">
        <v>9</v>
      </c>
      <c r="C11" s="52" t="s">
        <v>1151</v>
      </c>
      <c r="D11" s="11" t="s">
        <v>1152</v>
      </c>
      <c r="E11" s="45">
        <v>9703411703</v>
      </c>
      <c r="F11" s="31" t="str">
        <f>HYPERLINK("mailto:kotari4u@gmail.com","kotari4u@gmail.com")</f>
        <v>kotari4u@gmail.com</v>
      </c>
      <c r="G11" s="53"/>
    </row>
    <row r="12" spans="2:9" ht="14.4">
      <c r="B12" s="20">
        <v>10</v>
      </c>
      <c r="C12" s="52" t="s">
        <v>1153</v>
      </c>
      <c r="D12" s="11" t="s">
        <v>1154</v>
      </c>
      <c r="E12" s="45" t="s">
        <v>1155</v>
      </c>
      <c r="F12" s="31" t="str">
        <f>HYPERLINK("mailto:chandu_5112006@yahoo.co.in","chandu_5112006@yahoo.co.in")</f>
        <v>chandu_5112006@yahoo.co.in</v>
      </c>
      <c r="G12" s="53"/>
    </row>
    <row r="13" spans="2:9" ht="25.2">
      <c r="B13" s="20">
        <v>11</v>
      </c>
      <c r="C13" s="52" t="s">
        <v>1156</v>
      </c>
      <c r="D13" s="11" t="s">
        <v>1157</v>
      </c>
      <c r="E13" s="11" t="s">
        <v>1158</v>
      </c>
      <c r="F13" s="31" t="str">
        <f>HYPERLINK("mailto:krishnakumari_512@yahoo.co.in","krishnakumari_512@yahoo.co.in")</f>
        <v>krishnakumari_512@yahoo.co.in</v>
      </c>
      <c r="G13" s="53"/>
    </row>
    <row r="14" spans="2:9" ht="14.4">
      <c r="B14" s="20">
        <v>12</v>
      </c>
      <c r="C14" s="52" t="s">
        <v>1159</v>
      </c>
      <c r="D14" s="11" t="s">
        <v>1160</v>
      </c>
      <c r="E14" s="45" t="s">
        <v>1161</v>
      </c>
      <c r="F14" s="31" t="str">
        <f>HYPERLINK("mailto:sailu2110@yahoo.com","sailu2110@yahoo.com")</f>
        <v>sailu2110@yahoo.com</v>
      </c>
      <c r="G14" s="53"/>
    </row>
    <row r="15" spans="2:9" ht="14.4">
      <c r="B15" s="20">
        <v>13</v>
      </c>
      <c r="C15" s="52" t="s">
        <v>1162</v>
      </c>
      <c r="D15" s="11" t="s">
        <v>1163</v>
      </c>
      <c r="E15" s="45" t="s">
        <v>1164</v>
      </c>
      <c r="F15" s="31" t="str">
        <f>HYPERLINK("mailto:Sudha.koutha@gmail.com","Sudha.koutha@gmail.com")</f>
        <v>Sudha.koutha@gmail.com</v>
      </c>
      <c r="G15" s="53"/>
    </row>
    <row r="16" spans="2:9" ht="14.4">
      <c r="B16" s="20">
        <v>14</v>
      </c>
      <c r="C16" s="52" t="s">
        <v>1165</v>
      </c>
      <c r="D16" s="11" t="s">
        <v>1166</v>
      </c>
      <c r="E16" s="45">
        <v>9008252915</v>
      </c>
      <c r="F16" s="31" t="str">
        <f>HYPERLINK("mailto:Lokesh_morla@yahoo.co.in","Lokesh_morla@yahoo.co.in")</f>
        <v>Lokesh_morla@yahoo.co.in</v>
      </c>
      <c r="G16" s="53"/>
    </row>
    <row r="17" spans="2:7" ht="14.4">
      <c r="B17" s="20">
        <v>15</v>
      </c>
      <c r="C17" s="52" t="s">
        <v>1167</v>
      </c>
      <c r="D17" s="11" t="s">
        <v>1168</v>
      </c>
      <c r="E17" s="45">
        <v>9985468016</v>
      </c>
      <c r="F17" s="31" t="str">
        <f>HYPERLINK("mailto:Mahitha_888@yahoo.com","Mahitha_888@yahoo.com")</f>
        <v>Mahitha_888@yahoo.com</v>
      </c>
      <c r="G17" s="53"/>
    </row>
    <row r="18" spans="2:7" ht="25.2">
      <c r="B18" s="20">
        <v>16</v>
      </c>
      <c r="C18" s="52" t="s">
        <v>1169</v>
      </c>
      <c r="D18" s="11" t="s">
        <v>1170</v>
      </c>
      <c r="E18" s="11" t="s">
        <v>1171</v>
      </c>
      <c r="F18" s="11" t="s">
        <v>1172</v>
      </c>
      <c r="G18" s="53"/>
    </row>
    <row r="19" spans="2:7" ht="25.2">
      <c r="B19" s="20">
        <v>17</v>
      </c>
      <c r="C19" s="52" t="s">
        <v>1173</v>
      </c>
      <c r="D19" s="11" t="s">
        <v>1174</v>
      </c>
      <c r="E19" s="45" t="s">
        <v>1175</v>
      </c>
      <c r="F19" s="31" t="str">
        <f>HYPERLINK("mailto:naga_smiles@yahoo.com","naga_smiles@yahoo.com")</f>
        <v>naga_smiles@yahoo.com</v>
      </c>
      <c r="G19" s="53"/>
    </row>
    <row r="20" spans="2:7" ht="25.2">
      <c r="B20" s="20">
        <v>18</v>
      </c>
      <c r="C20" s="52" t="s">
        <v>1176</v>
      </c>
      <c r="D20" s="11" t="s">
        <v>1177</v>
      </c>
      <c r="E20" s="45">
        <v>9885543594</v>
      </c>
      <c r="F20" s="31" t="str">
        <f>HYPERLINK("mailto:bharat_519@yahoo.com","bharat_519@yahoo.com")</f>
        <v>bharat_519@yahoo.com</v>
      </c>
      <c r="G20" s="53"/>
    </row>
    <row r="21" spans="2:7" ht="15.75" customHeight="1">
      <c r="B21" s="20">
        <v>19</v>
      </c>
      <c r="C21" s="52" t="s">
        <v>1178</v>
      </c>
      <c r="D21" s="11" t="s">
        <v>1179</v>
      </c>
      <c r="E21" s="45">
        <v>9705803453</v>
      </c>
      <c r="F21" s="31" t="str">
        <f>HYPERLINK("mailto:nissy_520@yahoo.co.in","nissy_520@yahoo.co.in")</f>
        <v>nissy_520@yahoo.co.in</v>
      </c>
      <c r="G21" s="53"/>
    </row>
    <row r="22" spans="2:7" ht="15.75" customHeight="1">
      <c r="B22" s="20">
        <v>20</v>
      </c>
      <c r="C22" s="52" t="s">
        <v>1180</v>
      </c>
      <c r="D22" s="11" t="s">
        <v>1181</v>
      </c>
      <c r="E22" s="45" t="s">
        <v>1182</v>
      </c>
      <c r="F22" s="31" t="str">
        <f>HYPERLINK("mailto:nagaramya_bondalapati@yahoo.co.in","nagaramya_bondalapati@yahoo.co.in")</f>
        <v>nagaramya_bondalapati@yahoo.co.in</v>
      </c>
      <c r="G22" s="53"/>
    </row>
    <row r="23" spans="2:7" ht="15.75" customHeight="1">
      <c r="B23" s="20">
        <v>21</v>
      </c>
      <c r="C23" s="52" t="s">
        <v>1183</v>
      </c>
      <c r="D23" s="11" t="s">
        <v>1184</v>
      </c>
      <c r="E23" s="45">
        <v>9949969504</v>
      </c>
      <c r="F23" s="31" t="str">
        <f>HYPERLINK("mailto:balu260786@yahoo.co.in","balu260786@yahoo.co.in")</f>
        <v>balu260786@yahoo.co.in</v>
      </c>
      <c r="G23" s="53"/>
    </row>
    <row r="24" spans="2:7" ht="15.75" customHeight="1">
      <c r="B24" s="20">
        <v>22</v>
      </c>
      <c r="C24" s="52" t="s">
        <v>1185</v>
      </c>
      <c r="D24" s="11" t="s">
        <v>1186</v>
      </c>
      <c r="E24" s="45">
        <v>9441175259</v>
      </c>
      <c r="F24" s="31" t="str">
        <f>HYPERLINK("mailto:narmada_523@yahoo.co.in","narmada_523@yahoo.co.in")</f>
        <v>narmada_523@yahoo.co.in</v>
      </c>
      <c r="G24" s="53"/>
    </row>
    <row r="25" spans="2:7" ht="15.75" customHeight="1">
      <c r="B25" s="20">
        <v>23</v>
      </c>
      <c r="C25" s="52" t="s">
        <v>1187</v>
      </c>
      <c r="D25" s="11" t="s">
        <v>1188</v>
      </c>
      <c r="E25" s="11" t="s">
        <v>1189</v>
      </c>
      <c r="F25" s="31" t="str">
        <f>HYPERLINK("mailto:navyatha_somavarapu@yahoo.com","navyatha_somavarapu@yahoo.com")</f>
        <v>navyatha_somavarapu@yahoo.com</v>
      </c>
      <c r="G25" s="53"/>
    </row>
    <row r="26" spans="2:7" ht="15.75" customHeight="1">
      <c r="B26" s="20">
        <v>24</v>
      </c>
      <c r="C26" s="52" t="s">
        <v>1190</v>
      </c>
      <c r="D26" s="11" t="s">
        <v>1191</v>
      </c>
      <c r="E26" s="11" t="s">
        <v>1192</v>
      </c>
      <c r="F26" s="31" t="str">
        <f>HYPERLINK("mailto:nischal_525@yahoo.co.in","nischal_525@yahoo.co.in")</f>
        <v>nischal_525@yahoo.co.in</v>
      </c>
      <c r="G26" s="53"/>
    </row>
    <row r="27" spans="2:7" ht="15.75" customHeight="1">
      <c r="B27" s="20">
        <v>25</v>
      </c>
      <c r="C27" s="52" t="s">
        <v>1193</v>
      </c>
      <c r="D27" s="11" t="s">
        <v>1194</v>
      </c>
      <c r="E27" s="45" t="s">
        <v>1195</v>
      </c>
      <c r="F27" s="31" t="str">
        <f>HYPERLINK("mailto:prasannavarra@yahoo.com","prasannavarra@yahoo.com")</f>
        <v>prasannavarra@yahoo.com</v>
      </c>
      <c r="G27" s="53"/>
    </row>
    <row r="28" spans="2:7" ht="15.75" customHeight="1">
      <c r="B28" s="20">
        <v>26</v>
      </c>
      <c r="C28" s="52" t="s">
        <v>1196</v>
      </c>
      <c r="D28" s="11" t="s">
        <v>1197</v>
      </c>
      <c r="E28" s="45" t="s">
        <v>1198</v>
      </c>
      <c r="F28" s="31" t="str">
        <f>HYPERLINK("mailto:revanthbodapati@gmail.com","revanthbodapati@gmail.com")</f>
        <v>revanthbodapati@gmail.com</v>
      </c>
      <c r="G28" s="53"/>
    </row>
    <row r="29" spans="2:7" ht="15.75" customHeight="1">
      <c r="B29" s="20">
        <v>27</v>
      </c>
      <c r="C29" s="52" t="s">
        <v>1199</v>
      </c>
      <c r="D29" s="11" t="s">
        <v>1200</v>
      </c>
      <c r="E29" s="11" t="s">
        <v>1201</v>
      </c>
      <c r="F29" s="31" t="str">
        <f>HYPERLINK("mailto:rahulraja_529@yahoo.co.in","rahulraja_529@yahoo.co.in")</f>
        <v>rahulraja_529@yahoo.co.in</v>
      </c>
      <c r="G29" s="53"/>
    </row>
    <row r="30" spans="2:7" ht="15.75" customHeight="1">
      <c r="B30" s="20">
        <v>28</v>
      </c>
      <c r="C30" s="52" t="s">
        <v>1202</v>
      </c>
      <c r="D30" s="11" t="s">
        <v>1203</v>
      </c>
      <c r="E30" s="45">
        <v>9985609565</v>
      </c>
      <c r="F30" s="31" t="str">
        <f>HYPERLINK("mailto:rajesh.mekathoti@gmail.com","rajesh.mekathoti@gmail.com        rajesh_2007_007@yahoo.co.in")</f>
        <v>rajesh.mekathoti@gmail.com        rajesh_2007_007@yahoo.co.in</v>
      </c>
      <c r="G30" s="53"/>
    </row>
    <row r="31" spans="2:7" ht="15.75" customHeight="1">
      <c r="B31" s="20">
        <v>29</v>
      </c>
      <c r="C31" s="52" t="s">
        <v>1204</v>
      </c>
      <c r="D31" s="11" t="s">
        <v>1205</v>
      </c>
      <c r="E31" s="45">
        <v>9392346865</v>
      </c>
      <c r="F31" s="11" t="s">
        <v>1206</v>
      </c>
      <c r="G31" s="53"/>
    </row>
    <row r="32" spans="2:7" ht="15.75" customHeight="1">
      <c r="B32" s="20">
        <v>30</v>
      </c>
      <c r="C32" s="52" t="s">
        <v>1207</v>
      </c>
      <c r="D32" s="11" t="s">
        <v>1208</v>
      </c>
      <c r="E32" s="45">
        <v>9885690721</v>
      </c>
      <c r="F32" s="31" t="str">
        <f>HYPERLINK("mailto:ramachandra4u@gmail.com","ramachandra4u@gmail.com")</f>
        <v>ramachandra4u@gmail.com</v>
      </c>
      <c r="G32" s="53"/>
    </row>
    <row r="33" spans="2:7" ht="15.75" customHeight="1">
      <c r="B33" s="20">
        <v>31</v>
      </c>
      <c r="C33" s="52" t="s">
        <v>1209</v>
      </c>
      <c r="D33" s="11" t="s">
        <v>1210</v>
      </c>
      <c r="E33" s="45">
        <v>9949400267</v>
      </c>
      <c r="F33" s="31" t="str">
        <f>HYPERLINK("mailto:nirmala_jyothi2007@yahoo.com","nirmala_jyothi2007@yahoo.com")</f>
        <v>nirmala_jyothi2007@yahoo.com</v>
      </c>
      <c r="G33" s="53"/>
    </row>
    <row r="34" spans="2:7" ht="15.75" customHeight="1">
      <c r="B34" s="20">
        <v>32</v>
      </c>
      <c r="C34" s="52" t="s">
        <v>1211</v>
      </c>
      <c r="D34" s="11" t="s">
        <v>1212</v>
      </c>
      <c r="E34" s="45">
        <v>9985693816</v>
      </c>
      <c r="F34" s="31" t="str">
        <f>HYPERLINK("mailto:arsenalfan_india@yahoo.com","arsenalfan_india@yahoo.com     rameez_535@yahoo.co.in")</f>
        <v>arsenalfan_india@yahoo.com     rameez_535@yahoo.co.in</v>
      </c>
      <c r="G34" s="53"/>
    </row>
    <row r="35" spans="2:7" ht="15.75" customHeight="1">
      <c r="B35" s="20">
        <v>33</v>
      </c>
      <c r="C35" s="52" t="s">
        <v>1213</v>
      </c>
      <c r="D35" s="11" t="s">
        <v>1214</v>
      </c>
      <c r="E35" s="45" t="s">
        <v>1215</v>
      </c>
      <c r="F35" s="31" t="str">
        <f>HYPERLINK("mailto:ramya_mova@yahoo.co.in","ramya_mova@yahoo.co.in")</f>
        <v>ramya_mova@yahoo.co.in</v>
      </c>
      <c r="G35" s="53"/>
    </row>
    <row r="36" spans="2:7" ht="15.75" customHeight="1">
      <c r="B36" s="20">
        <v>34</v>
      </c>
      <c r="C36" s="52" t="s">
        <v>1216</v>
      </c>
      <c r="D36" s="11" t="s">
        <v>1217</v>
      </c>
      <c r="E36" s="45" t="s">
        <v>1218</v>
      </c>
      <c r="F36" s="31" t="str">
        <f>HYPERLINK("mailto:pradeep_537@yahoo.com","pradeep_537@yahoo.com")</f>
        <v>pradeep_537@yahoo.com</v>
      </c>
      <c r="G36" s="53"/>
    </row>
    <row r="37" spans="2:7" ht="15.75" customHeight="1">
      <c r="B37" s="20">
        <v>35</v>
      </c>
      <c r="C37" s="52" t="s">
        <v>1219</v>
      </c>
      <c r="D37" s="11" t="s">
        <v>1220</v>
      </c>
      <c r="E37" s="11" t="s">
        <v>1221</v>
      </c>
      <c r="F37" s="31" t="str">
        <f>HYPERLINK("mailto:saideepak_dasari@yahoo.com","saideepak_dasari@yahoo.com")</f>
        <v>saideepak_dasari@yahoo.com</v>
      </c>
      <c r="G37" s="53"/>
    </row>
    <row r="38" spans="2:7" ht="15.75" customHeight="1">
      <c r="B38" s="20">
        <v>36</v>
      </c>
      <c r="C38" s="52" t="s">
        <v>1222</v>
      </c>
      <c r="D38" s="11" t="s">
        <v>1223</v>
      </c>
      <c r="E38" s="45">
        <v>9948601669</v>
      </c>
      <c r="F38" s="31" t="str">
        <f>HYPERLINK("mailto:koushik_chintu@yahoo.com","koushik_chintu@yahoo.com")</f>
        <v>koushik_chintu@yahoo.com</v>
      </c>
      <c r="G38" s="53"/>
    </row>
    <row r="39" spans="2:7" ht="15.75" customHeight="1">
      <c r="B39" s="20">
        <v>37</v>
      </c>
      <c r="C39" s="52" t="s">
        <v>1224</v>
      </c>
      <c r="D39" s="11" t="s">
        <v>1225</v>
      </c>
      <c r="E39" s="45">
        <v>9704076610</v>
      </c>
      <c r="F39" s="31" t="str">
        <f>HYPERLINK("mailto:attalunisandeep@yahoo.com","attalunisandeep@yahoo.com")</f>
        <v>attalunisandeep@yahoo.com</v>
      </c>
      <c r="G39" s="53"/>
    </row>
    <row r="40" spans="2:7" ht="15.75" customHeight="1">
      <c r="B40" s="20">
        <v>38</v>
      </c>
      <c r="C40" s="52" t="s">
        <v>1226</v>
      </c>
      <c r="D40" s="11" t="s">
        <v>1227</v>
      </c>
      <c r="E40" s="11" t="s">
        <v>1228</v>
      </c>
      <c r="F40" s="31" t="str">
        <f>HYPERLINK("mailto:gangusandeepkumar@gmail.com","gangusandeepkumar@gmail.com")</f>
        <v>gangusandeepkumar@gmail.com</v>
      </c>
      <c r="G40" s="53"/>
    </row>
    <row r="41" spans="2:7" ht="15.75" customHeight="1">
      <c r="B41" s="20">
        <v>39</v>
      </c>
      <c r="C41" s="52" t="s">
        <v>1229</v>
      </c>
      <c r="D41" s="11" t="s">
        <v>1230</v>
      </c>
      <c r="E41" s="11" t="s">
        <v>1231</v>
      </c>
      <c r="F41" s="31" t="str">
        <f>HYPERLINK("mailto:siva_luckya9@yahoo.co.in","siva_luckya9@yahoo.co.in")</f>
        <v>siva_luckya9@yahoo.co.in</v>
      </c>
      <c r="G41" s="53"/>
    </row>
    <row r="42" spans="2:7" ht="15.75" customHeight="1">
      <c r="B42" s="20">
        <v>40</v>
      </c>
      <c r="C42" s="52" t="s">
        <v>1232</v>
      </c>
      <c r="D42" s="11" t="s">
        <v>1233</v>
      </c>
      <c r="E42" s="11" t="s">
        <v>1234</v>
      </c>
      <c r="F42" s="31" t="str">
        <f>HYPERLINK("mailto:sravya_34@yahoo.com","sravya_34@yahoo.com")</f>
        <v>sravya_34@yahoo.com</v>
      </c>
      <c r="G42" s="53"/>
    </row>
    <row r="43" spans="2:7" ht="15.75" customHeight="1">
      <c r="B43" s="20">
        <v>41</v>
      </c>
      <c r="C43" s="52" t="s">
        <v>1235</v>
      </c>
      <c r="D43" s="11" t="s">
        <v>1236</v>
      </c>
      <c r="E43" s="11" t="s">
        <v>1237</v>
      </c>
      <c r="F43" s="31" t="str">
        <f>HYPERLINK("mailto:srividya_kori@yahoo.co.in","srividya_kori@yahoo.co.in")</f>
        <v>srividya_kori@yahoo.co.in</v>
      </c>
      <c r="G43" s="53"/>
    </row>
    <row r="44" spans="2:7" ht="15.75" customHeight="1">
      <c r="B44" s="20">
        <v>42</v>
      </c>
      <c r="C44" s="52" t="s">
        <v>1238</v>
      </c>
      <c r="D44" s="11" t="s">
        <v>1239</v>
      </c>
      <c r="E44" s="11" t="s">
        <v>1240</v>
      </c>
      <c r="F44" s="31" t="str">
        <f>HYPERLINK("mailto:sriram_subbarao@yahoo.com","sriram_subbarao@yahoo.com")</f>
        <v>sriram_subbarao@yahoo.com</v>
      </c>
      <c r="G44" s="53"/>
    </row>
    <row r="45" spans="2:7" ht="15.75" customHeight="1">
      <c r="B45" s="20">
        <v>43</v>
      </c>
      <c r="C45" s="52" t="s">
        <v>1241</v>
      </c>
      <c r="D45" s="11" t="s">
        <v>1242</v>
      </c>
      <c r="E45" s="11" t="s">
        <v>1243</v>
      </c>
      <c r="F45" s="31" t="str">
        <f>HYPERLINK("mailto:callsumanth@yahoo.co.in","callsumanth@yahoo.co.in")</f>
        <v>callsumanth@yahoo.co.in</v>
      </c>
      <c r="G45" s="53"/>
    </row>
    <row r="46" spans="2:7" ht="15.75" customHeight="1">
      <c r="B46" s="20">
        <v>44</v>
      </c>
      <c r="C46" s="52" t="s">
        <v>1244</v>
      </c>
      <c r="D46" s="11" t="s">
        <v>1245</v>
      </c>
      <c r="E46" s="45">
        <v>9985245991</v>
      </c>
      <c r="F46" s="31" t="str">
        <f>HYPERLINK("mailto:swarna86@gmail.com","swarna86@gmail.com")</f>
        <v>swarna86@gmail.com</v>
      </c>
      <c r="G46" s="53"/>
    </row>
    <row r="47" spans="2:7" ht="15.75" customHeight="1">
      <c r="B47" s="20">
        <v>45</v>
      </c>
      <c r="C47" s="52" t="s">
        <v>1246</v>
      </c>
      <c r="D47" s="11" t="s">
        <v>1247</v>
      </c>
      <c r="E47" s="11" t="s">
        <v>1248</v>
      </c>
      <c r="F47" s="31" t="str">
        <f>HYPERLINK("mailto:swati_movva@yahoo.com","swati_movva@yahoo.com")</f>
        <v>swati_movva@yahoo.com</v>
      </c>
      <c r="G47" s="53"/>
    </row>
    <row r="48" spans="2:7" ht="15.75" customHeight="1">
      <c r="B48" s="20">
        <v>46</v>
      </c>
      <c r="C48" s="52" t="s">
        <v>1249</v>
      </c>
      <c r="D48" s="11" t="s">
        <v>1250</v>
      </c>
      <c r="E48" s="11" t="s">
        <v>1251</v>
      </c>
      <c r="F48" s="31" t="str">
        <f>HYPERLINK("mailto:sweety_bs2003@yahoo.co.in","sweety_bs2003@yahoo.co.in")</f>
        <v>sweety_bs2003@yahoo.co.in</v>
      </c>
      <c r="G48" s="53"/>
    </row>
    <row r="49" spans="2:7" ht="15.75" customHeight="1">
      <c r="B49" s="20">
        <v>47</v>
      </c>
      <c r="C49" s="52" t="s">
        <v>1252</v>
      </c>
      <c r="D49" s="11" t="s">
        <v>1253</v>
      </c>
      <c r="E49" s="45">
        <v>9730007513</v>
      </c>
      <c r="F49" s="31" t="str">
        <f>HYPERLINK("mailto:swetha04549@yahoo.com","swetha04549@yahoo.com")</f>
        <v>swetha04549@yahoo.com</v>
      </c>
      <c r="G49" s="53"/>
    </row>
    <row r="50" spans="2:7" ht="15.75" customHeight="1">
      <c r="B50" s="20">
        <v>48</v>
      </c>
      <c r="C50" s="52" t="s">
        <v>1254</v>
      </c>
      <c r="D50" s="11" t="s">
        <v>1255</v>
      </c>
      <c r="E50" s="45">
        <v>9866081603</v>
      </c>
      <c r="F50" s="31" t="str">
        <f>HYPERLINK("mailto:vkrishna_551@yahoo.co.in","vkrishna_551@yahoo.co.in")</f>
        <v>vkrishna_551@yahoo.co.in</v>
      </c>
      <c r="G50" s="53"/>
    </row>
    <row r="51" spans="2:7" ht="15.75" customHeight="1">
      <c r="B51" s="20">
        <v>49</v>
      </c>
      <c r="C51" s="52" t="s">
        <v>1256</v>
      </c>
      <c r="D51" s="11" t="s">
        <v>1257</v>
      </c>
      <c r="E51" s="45" t="s">
        <v>1258</v>
      </c>
      <c r="F51" s="31" t="str">
        <f>HYPERLINK("mailto:koolvaishu_552@yahoo.co.in","koolvaishu_552@yahoo.co.in")</f>
        <v>koolvaishu_552@yahoo.co.in</v>
      </c>
      <c r="G51" s="53"/>
    </row>
    <row r="52" spans="2:7" ht="15.75" customHeight="1">
      <c r="B52" s="20">
        <v>50</v>
      </c>
      <c r="C52" s="52" t="s">
        <v>1259</v>
      </c>
      <c r="D52" s="11" t="s">
        <v>1260</v>
      </c>
      <c r="E52" s="11" t="s">
        <v>1261</v>
      </c>
      <c r="F52" s="31" t="str">
        <f>HYPERLINK("mailto:vamsi_04553@yahoo.co.in","vamsi_04553@yahoo.co.in")</f>
        <v>vamsi_04553@yahoo.co.in</v>
      </c>
      <c r="G52" s="53"/>
    </row>
    <row r="53" spans="2:7" ht="15.75" customHeight="1">
      <c r="B53" s="20">
        <v>51</v>
      </c>
      <c r="C53" s="52" t="s">
        <v>1262</v>
      </c>
      <c r="D53" s="11" t="s">
        <v>1263</v>
      </c>
      <c r="E53" s="11" t="s">
        <v>1264</v>
      </c>
      <c r="F53" s="31" t="str">
        <f>HYPERLINK("mailto:Koganti.vamsi@gmail.com","Koganti.vamsi@gmail.com")</f>
        <v>Koganti.vamsi@gmail.com</v>
      </c>
      <c r="G53" s="53"/>
    </row>
    <row r="54" spans="2:7" ht="15.75" customHeight="1">
      <c r="B54" s="20">
        <v>52</v>
      </c>
      <c r="C54" s="52" t="s">
        <v>1265</v>
      </c>
      <c r="D54" s="11" t="s">
        <v>1266</v>
      </c>
      <c r="E54" s="45" t="s">
        <v>1267</v>
      </c>
      <c r="F54" s="31" t="str">
        <f>HYPERLINK("mailto:anusha_dhara@yahoo.co.in","anusha_dhara@yahoo.co.in")</f>
        <v>anusha_dhara@yahoo.co.in</v>
      </c>
      <c r="G54" s="53"/>
    </row>
    <row r="55" spans="2:7" ht="15.75" customHeight="1">
      <c r="B55" s="20">
        <v>53</v>
      </c>
      <c r="C55" s="52" t="s">
        <v>1268</v>
      </c>
      <c r="D55" s="11" t="s">
        <v>1269</v>
      </c>
      <c r="E55" s="11" t="s">
        <v>1270</v>
      </c>
      <c r="F55" s="31" t="str">
        <f>HYPERLINK("mailto:ramireddy_556@yahoo.com","ramireddy_556@yahoo.com")</f>
        <v>ramireddy_556@yahoo.com</v>
      </c>
      <c r="G55" s="53"/>
    </row>
    <row r="56" spans="2:7" ht="15.75" customHeight="1">
      <c r="B56" s="20">
        <v>54</v>
      </c>
      <c r="C56" s="52" t="s">
        <v>1271</v>
      </c>
      <c r="D56" s="11" t="s">
        <v>1272</v>
      </c>
      <c r="E56" s="45" t="s">
        <v>1273</v>
      </c>
      <c r="F56" s="31" t="str">
        <f>HYPERLINK("mailto:sureshv_557@yahoo.co.in","sureshv_557@yahoo.co.in")</f>
        <v>sureshv_557@yahoo.co.in</v>
      </c>
      <c r="G56" s="53"/>
    </row>
    <row r="57" spans="2:7" ht="15.75" customHeight="1">
      <c r="B57" s="20">
        <v>55</v>
      </c>
      <c r="C57" s="52" t="s">
        <v>1274</v>
      </c>
      <c r="D57" s="11" t="s">
        <v>1275</v>
      </c>
      <c r="E57" s="45">
        <v>9866560815</v>
      </c>
      <c r="F57" s="31" t="str">
        <f>HYPERLINK("mailto:sravanthi_558@yahoo.com","sravanthi_558@yahoo.com")</f>
        <v>sravanthi_558@yahoo.com</v>
      </c>
      <c r="G57" s="53"/>
    </row>
    <row r="58" spans="2:7" ht="15.75" customHeight="1">
      <c r="B58" s="20">
        <v>56</v>
      </c>
      <c r="C58" s="52" t="s">
        <v>1276</v>
      </c>
      <c r="D58" s="11" t="s">
        <v>1277</v>
      </c>
      <c r="E58" s="11" t="s">
        <v>1278</v>
      </c>
      <c r="F58" s="31" t="str">
        <f>HYPERLINK("mailto:friends2red@gmail.com","friends2red@gmail.com")</f>
        <v>friends2red@gmail.com</v>
      </c>
      <c r="G58" s="53"/>
    </row>
    <row r="59" spans="2:7" ht="15.75" customHeight="1">
      <c r="B59" s="20">
        <v>57</v>
      </c>
      <c r="C59" s="52" t="s">
        <v>1279</v>
      </c>
      <c r="D59" s="11" t="s">
        <v>1280</v>
      </c>
      <c r="E59" s="45">
        <v>2236351</v>
      </c>
      <c r="F59" s="31" t="str">
        <f>HYPERLINK("mailto:yamini230187@yahoo.com","yamini230187@yahoo.com")</f>
        <v>yamini230187@yahoo.com</v>
      </c>
      <c r="G59" s="53"/>
    </row>
    <row r="60" spans="2:7" ht="15.75" customHeight="1">
      <c r="B60" s="20">
        <v>58</v>
      </c>
      <c r="C60" s="52" t="s">
        <v>1281</v>
      </c>
      <c r="D60" s="11" t="s">
        <v>1282</v>
      </c>
      <c r="E60" s="45" t="s">
        <v>1283</v>
      </c>
      <c r="F60" s="11" t="s">
        <v>1284</v>
      </c>
      <c r="G60" s="53"/>
    </row>
    <row r="61" spans="2:7" ht="15.75" customHeight="1">
      <c r="B61" s="20">
        <v>59</v>
      </c>
      <c r="C61" s="52" t="s">
        <v>1285</v>
      </c>
      <c r="D61" s="11" t="s">
        <v>1286</v>
      </c>
      <c r="E61" s="45" t="s">
        <v>1287</v>
      </c>
      <c r="F61" s="31" t="str">
        <f>HYPERLINK("mailto:arun_04562@yahoo.com","arun_04562@yahoo.com")</f>
        <v>arun_04562@yahoo.com</v>
      </c>
      <c r="G61" s="53"/>
    </row>
    <row r="62" spans="2:7" ht="15.75" customHeight="1">
      <c r="B62" s="20">
        <v>60</v>
      </c>
      <c r="C62" s="52" t="s">
        <v>1288</v>
      </c>
      <c r="D62" s="11" t="s">
        <v>1289</v>
      </c>
      <c r="E62" s="45"/>
      <c r="F62" s="31" t="str">
        <f>HYPERLINK("mailto:paswinikumar@yahoo.co.in","paswinikumar@yahoo.co.in")</f>
        <v>paswinikumar@yahoo.co.in</v>
      </c>
      <c r="G62" s="53"/>
    </row>
    <row r="63" spans="2:7" ht="15.75" customHeight="1">
      <c r="B63" s="20">
        <v>61</v>
      </c>
      <c r="C63" s="52" t="s">
        <v>1290</v>
      </c>
      <c r="D63" s="11" t="s">
        <v>1291</v>
      </c>
      <c r="E63" s="45" t="s">
        <v>1292</v>
      </c>
      <c r="F63" s="31" t="str">
        <f>HYPERLINK("mailto:umail_balu86@yahoo.com","umail_balu86@yahoo.com")</f>
        <v>umail_balu86@yahoo.com</v>
      </c>
      <c r="G63" s="53"/>
    </row>
    <row r="64" spans="2:7" ht="15.75" customHeight="1">
      <c r="B64" s="20">
        <v>62</v>
      </c>
      <c r="C64" s="52" t="s">
        <v>1293</v>
      </c>
      <c r="D64" s="11" t="s">
        <v>1294</v>
      </c>
      <c r="E64" s="45" t="s">
        <v>1295</v>
      </c>
      <c r="F64" s="31" t="str">
        <f>HYPERLINK("mailto:divyataraka_karanam@yahoo.co.in","divyataraka_karanam@yahoo.co.in")</f>
        <v>divyataraka_karanam@yahoo.co.in</v>
      </c>
      <c r="G64" s="53"/>
    </row>
    <row r="65" spans="2:7" ht="15.75" customHeight="1">
      <c r="B65" s="20">
        <v>63</v>
      </c>
      <c r="C65" s="52" t="s">
        <v>1296</v>
      </c>
      <c r="D65" s="11" t="s">
        <v>1297</v>
      </c>
      <c r="E65" s="45" t="s">
        <v>1298</v>
      </c>
      <c r="F65" s="31" t="str">
        <f>HYPERLINK("mailto:Hannah_sam@yahoo.com","Hannah_sam@yahoo.com")</f>
        <v>Hannah_sam@yahoo.com</v>
      </c>
      <c r="G65" s="53"/>
    </row>
    <row r="66" spans="2:7" ht="15.75" customHeight="1">
      <c r="B66" s="20">
        <v>64</v>
      </c>
      <c r="C66" s="52" t="s">
        <v>1299</v>
      </c>
      <c r="D66" s="11" t="s">
        <v>1300</v>
      </c>
      <c r="E66" s="45">
        <v>9849375670</v>
      </c>
      <c r="F66" s="31" t="str">
        <f>HYPERLINK("mailto:haritha_567@yahoo.co.in","haritha_567@yahoo.co.in")</f>
        <v>haritha_567@yahoo.co.in</v>
      </c>
      <c r="G66" s="53"/>
    </row>
    <row r="67" spans="2:7" ht="15.75" customHeight="1">
      <c r="B67" s="20">
        <v>65</v>
      </c>
      <c r="C67" s="52" t="s">
        <v>1301</v>
      </c>
      <c r="D67" s="11" t="s">
        <v>1302</v>
      </c>
      <c r="E67" s="45" t="s">
        <v>1303</v>
      </c>
      <c r="F67" s="31" t="str">
        <f>HYPERLINK("mailto:srivatsa_n4u@yahoo.co.in","srivatsa_n4u@yahoo.co.in")</f>
        <v>srivatsa_n4u@yahoo.co.in</v>
      </c>
      <c r="G67" s="53"/>
    </row>
    <row r="68" spans="2:7" ht="15.75" customHeight="1">
      <c r="B68" s="20">
        <v>66</v>
      </c>
      <c r="C68" s="52" t="s">
        <v>1304</v>
      </c>
      <c r="D68" s="11" t="s">
        <v>1305</v>
      </c>
      <c r="E68" s="45" t="s">
        <v>1306</v>
      </c>
      <c r="F68" s="31" t="str">
        <f>HYPERLINK("mailto:friends2b4e@yahoo.co.in","friends2b4e@yahoo.co.in")</f>
        <v>friends2b4e@yahoo.co.in</v>
      </c>
      <c r="G68" s="53"/>
    </row>
    <row r="69" spans="2:7" ht="15.75" customHeight="1">
      <c r="B69" s="20">
        <v>67</v>
      </c>
      <c r="C69" s="52" t="s">
        <v>1307</v>
      </c>
      <c r="D69" s="11" t="s">
        <v>1308</v>
      </c>
      <c r="E69" s="45">
        <v>9290104949</v>
      </c>
      <c r="F69" s="31" t="str">
        <f>HYPERLINK("mailto:pradeep_kicky@yahoo.co.in","pradeep_kicky@yahoo.co.in")</f>
        <v>pradeep_kicky@yahoo.co.in</v>
      </c>
      <c r="G69" s="53"/>
    </row>
    <row r="70" spans="2:7" ht="15.75" customHeight="1">
      <c r="B70" s="20">
        <v>68</v>
      </c>
      <c r="C70" s="52" t="s">
        <v>1309</v>
      </c>
      <c r="D70" s="11" t="s">
        <v>1310</v>
      </c>
      <c r="E70" s="11" t="s">
        <v>1311</v>
      </c>
      <c r="F70" s="31" t="str">
        <f>HYPERLINK("mailto:s_raghu_varma@yahoo.com","s_raghu_varma@yahoo.com")</f>
        <v>s_raghu_varma@yahoo.com</v>
      </c>
      <c r="G70" s="53"/>
    </row>
    <row r="71" spans="2:7" ht="15.75" customHeight="1">
      <c r="B71" s="20">
        <v>69</v>
      </c>
      <c r="C71" s="52" t="s">
        <v>1312</v>
      </c>
      <c r="D71" s="11" t="s">
        <v>1313</v>
      </c>
      <c r="E71" s="45">
        <v>9849783020</v>
      </c>
      <c r="F71" s="31" t="str">
        <f>HYPERLINK("mailto:rajkiran14u@yahoo.co.in","rajkiran14u@yahoo.co.in")</f>
        <v>rajkiran14u@yahoo.co.in</v>
      </c>
      <c r="G71" s="53"/>
    </row>
    <row r="72" spans="2:7" ht="15.75" customHeight="1">
      <c r="B72" s="20">
        <v>70</v>
      </c>
      <c r="C72" s="52" t="s">
        <v>1314</v>
      </c>
      <c r="D72" s="11" t="s">
        <v>1315</v>
      </c>
      <c r="E72" s="45">
        <v>9885600619</v>
      </c>
      <c r="F72" s="31" t="str">
        <f>HYPERLINK("mailto:nrakeshbabu_573@yahoo.co.in","nrakeshbabu_573@yahoo.co.in")</f>
        <v>nrakeshbabu_573@yahoo.co.in</v>
      </c>
      <c r="G72" s="53"/>
    </row>
    <row r="73" spans="2:7" ht="15.75" customHeight="1">
      <c r="B73" s="20">
        <v>71</v>
      </c>
      <c r="C73" s="52" t="s">
        <v>1316</v>
      </c>
      <c r="D73" s="11" t="s">
        <v>1317</v>
      </c>
      <c r="E73" s="45">
        <v>9985654110</v>
      </c>
      <c r="F73" s="31" t="str">
        <f>HYPERLINK("mailto:amiable_siva@yahoo.com","amiable_siva@yahoo.com")</f>
        <v>amiable_siva@yahoo.com</v>
      </c>
      <c r="G73" s="53"/>
    </row>
    <row r="74" spans="2:7" ht="15.75" customHeight="1">
      <c r="B74" s="20">
        <v>72</v>
      </c>
      <c r="C74" s="52" t="s">
        <v>1318</v>
      </c>
      <c r="D74" s="11" t="s">
        <v>1319</v>
      </c>
      <c r="E74" s="11" t="s">
        <v>1320</v>
      </c>
      <c r="F74" s="31" t="str">
        <f>HYPERLINK("mailto:fr_sampathkumar@yahoo.co.in","fr_sampathkumar@yahoo.co.in")</f>
        <v>fr_sampathkumar@yahoo.co.in</v>
      </c>
      <c r="G74" s="53"/>
    </row>
    <row r="75" spans="2:7" ht="15.75" customHeight="1">
      <c r="B75" s="20">
        <v>73</v>
      </c>
      <c r="C75" s="52" t="s">
        <v>1321</v>
      </c>
      <c r="D75" s="11" t="s">
        <v>1322</v>
      </c>
      <c r="E75" s="45"/>
      <c r="F75" s="31" t="str">
        <f>HYPERLINK("mailto:sandhya.adepu@yahoo.co.in","sandhya.adepu@yahoo.co.in")</f>
        <v>sandhya.adepu@yahoo.co.in</v>
      </c>
      <c r="G75" s="53"/>
    </row>
    <row r="76" spans="2:7" ht="15.75" customHeight="1">
      <c r="B76" s="20">
        <v>74</v>
      </c>
      <c r="C76" s="52" t="s">
        <v>1323</v>
      </c>
      <c r="D76" s="11" t="s">
        <v>1324</v>
      </c>
      <c r="E76" s="11" t="s">
        <v>1325</v>
      </c>
      <c r="F76" s="31" t="str">
        <f>HYPERLINK("mailto:chanduman11@yahoo.co.in","chanduman11@yahoo.co.in")</f>
        <v>chanduman11@yahoo.co.in</v>
      </c>
      <c r="G76" s="53"/>
    </row>
    <row r="77" spans="2:7" ht="15.75" customHeight="1">
      <c r="B77" s="20">
        <v>75</v>
      </c>
      <c r="C77" s="52" t="s">
        <v>1326</v>
      </c>
      <c r="D77" s="11" t="s">
        <v>1327</v>
      </c>
      <c r="E77" s="45"/>
      <c r="F77" s="31" t="str">
        <f>HYPERLINK("mailto:sobha_579@yahoo.com","sobha_579@yahoo.com")</f>
        <v>sobha_579@yahoo.com</v>
      </c>
      <c r="G77" s="53"/>
    </row>
    <row r="78" spans="2:7" ht="15.75" customHeight="1">
      <c r="B78" s="20">
        <v>76</v>
      </c>
      <c r="C78" s="52" t="s">
        <v>1328</v>
      </c>
      <c r="D78" s="11" t="s">
        <v>1329</v>
      </c>
      <c r="E78" s="11" t="s">
        <v>1330</v>
      </c>
      <c r="F78" s="31" t="str">
        <f>HYPERLINK("mailto:ramsree7@gmail.com","ramsree7@gmail.com")</f>
        <v>ramsree7@gmail.com</v>
      </c>
      <c r="G78" s="53"/>
    </row>
    <row r="79" spans="2:7" ht="15.75" customHeight="1">
      <c r="B79" s="20">
        <v>77</v>
      </c>
      <c r="C79" s="52" t="s">
        <v>1331</v>
      </c>
      <c r="D79" s="11" t="s">
        <v>1332</v>
      </c>
      <c r="E79" s="45" t="s">
        <v>1333</v>
      </c>
      <c r="F79" s="31" t="str">
        <f>HYPERLINK("mailto:srinivas_581@yahoo.co.in","srinivas_581@yahoo.co.in")</f>
        <v>srinivas_581@yahoo.co.in</v>
      </c>
      <c r="G79" s="53"/>
    </row>
    <row r="80" spans="2:7" ht="15.75" customHeight="1">
      <c r="B80" s="20">
        <v>78</v>
      </c>
      <c r="C80" s="52" t="s">
        <v>1334</v>
      </c>
      <c r="D80" s="11" t="s">
        <v>1335</v>
      </c>
      <c r="E80" s="45">
        <v>222279</v>
      </c>
      <c r="F80" s="54" t="str">
        <f>HYPERLINK("mailto:sruthi_laya54@yahoo.com","sruthi_laya54@yahoo.com")</f>
        <v>sruthi_laya54@yahoo.com</v>
      </c>
      <c r="G80" s="53"/>
    </row>
    <row r="81" spans="2:7" ht="15.75" customHeight="1">
      <c r="B81" s="20">
        <v>79</v>
      </c>
      <c r="C81" s="52" t="s">
        <v>1336</v>
      </c>
      <c r="D81" s="11" t="s">
        <v>1337</v>
      </c>
      <c r="E81" s="45">
        <v>9849202275</v>
      </c>
      <c r="F81" s="31" t="str">
        <f>HYPERLINK("mailto:sudheer_abcdefgh@yahoo.com","sudheer_abcdefgh@yahoo.com")</f>
        <v>sudheer_abcdefgh@yahoo.com</v>
      </c>
      <c r="G81" s="53"/>
    </row>
    <row r="82" spans="2:7" ht="15.75" customHeight="1">
      <c r="B82" s="20">
        <v>80</v>
      </c>
      <c r="C82" s="52" t="s">
        <v>1338</v>
      </c>
      <c r="D82" s="11" t="s">
        <v>1339</v>
      </c>
      <c r="E82" s="45" t="s">
        <v>1340</v>
      </c>
      <c r="F82" s="31" t="str">
        <f>HYPERLINK("mailto:sumithjain04584@yahoo.co.in","sumithjain04584@yahoo.co.in")</f>
        <v>sumithjain04584@yahoo.co.in</v>
      </c>
      <c r="G82" s="53"/>
    </row>
    <row r="83" spans="2:7" ht="15.75" customHeight="1">
      <c r="B83" s="20">
        <v>81</v>
      </c>
      <c r="C83" s="52" t="s">
        <v>1341</v>
      </c>
      <c r="D83" s="11" t="s">
        <v>1342</v>
      </c>
      <c r="E83" s="45" t="s">
        <v>1343</v>
      </c>
      <c r="F83" s="31" t="str">
        <f>HYPERLINK("mailto:surya_vamsi2006@yahoo.co.in","surya_vamsi2006@yahoo.co.in")</f>
        <v>surya_vamsi2006@yahoo.co.in</v>
      </c>
      <c r="G83" s="53"/>
    </row>
    <row r="84" spans="2:7" ht="15.75" customHeight="1">
      <c r="B84" s="20">
        <v>82</v>
      </c>
      <c r="C84" s="52" t="s">
        <v>1344</v>
      </c>
      <c r="D84" s="11" t="s">
        <v>1345</v>
      </c>
      <c r="E84" s="45"/>
      <c r="F84" s="31" t="str">
        <f>HYPERLINK("mailto:m_vamsikrishna2001@yahoo.co.in","m_vamsikrishna2001@yahoo.co.in")</f>
        <v>m_vamsikrishna2001@yahoo.co.in</v>
      </c>
      <c r="G84" s="53"/>
    </row>
    <row r="85" spans="2:7" ht="15.75" customHeight="1">
      <c r="B85" s="20">
        <v>83</v>
      </c>
      <c r="C85" s="52" t="s">
        <v>1346</v>
      </c>
      <c r="D85" s="11" t="s">
        <v>1347</v>
      </c>
      <c r="E85" s="11" t="s">
        <v>1348</v>
      </c>
      <c r="F85" s="31" t="str">
        <f>HYPERLINK("mailto:poornima587@yahoo.com","poornima587@yahoo.com")</f>
        <v>poornima587@yahoo.com</v>
      </c>
      <c r="G85" s="53"/>
    </row>
    <row r="86" spans="2:7" ht="15.75" customHeight="1">
      <c r="B86" s="20">
        <v>84</v>
      </c>
      <c r="C86" s="52" t="s">
        <v>1349</v>
      </c>
      <c r="D86" s="11" t="s">
        <v>1350</v>
      </c>
      <c r="E86" s="45">
        <v>9490114573</v>
      </c>
      <c r="F86" s="31" t="str">
        <f>HYPERLINK("mailto:k.venki4u@yahoo.com","k.venki4u@yahoo.com")</f>
        <v>k.venki4u@yahoo.com</v>
      </c>
      <c r="G86" s="53"/>
    </row>
    <row r="87" spans="2:7" ht="15.75" customHeight="1">
      <c r="B87" s="20">
        <v>85</v>
      </c>
      <c r="C87" s="52" t="s">
        <v>1351</v>
      </c>
      <c r="D87" s="11" t="s">
        <v>1352</v>
      </c>
      <c r="E87" s="45"/>
      <c r="F87" s="31" t="str">
        <f>HYPERLINK("mailto:vijetha1218@yahoo.com","vijetha1218@yahoo.com")</f>
        <v>vijetha1218@yahoo.com</v>
      </c>
      <c r="G87" s="53"/>
    </row>
    <row r="88" spans="2:7" ht="15.75" customHeight="1">
      <c r="B88" s="20">
        <v>86</v>
      </c>
      <c r="C88" s="52" t="s">
        <v>1353</v>
      </c>
      <c r="D88" s="11" t="s">
        <v>1354</v>
      </c>
      <c r="E88" s="11" t="s">
        <v>1355</v>
      </c>
      <c r="F88" s="31" t="str">
        <f>HYPERLINK("mailto:vishnu_vedula@yahoo.co.in","vishnu_vedula@yahoo.co.in")</f>
        <v>vishnu_vedula@yahoo.co.in</v>
      </c>
      <c r="G88" s="53"/>
    </row>
    <row r="89" spans="2:7" ht="15.75" customHeight="1">
      <c r="B89" s="20">
        <v>87</v>
      </c>
      <c r="C89" s="52" t="s">
        <v>1356</v>
      </c>
      <c r="D89" s="11" t="s">
        <v>1357</v>
      </c>
      <c r="E89" s="11" t="s">
        <v>1358</v>
      </c>
      <c r="F89" s="31" t="str">
        <f>HYPERLINK("mailto:priyanka04527@yahoo.com","priyanka04527@yahoo.com")</f>
        <v>priyanka04527@yahoo.com</v>
      </c>
      <c r="G89" s="53"/>
    </row>
    <row r="90" spans="2:7" ht="15.75" customHeight="1">
      <c r="B90" s="20">
        <v>88</v>
      </c>
      <c r="C90" s="52" t="s">
        <v>1359</v>
      </c>
      <c r="D90" s="11" t="s">
        <v>1360</v>
      </c>
      <c r="E90" s="45" t="s">
        <v>1361</v>
      </c>
      <c r="F90" s="31" t="str">
        <f>HYPERLINK("mailto:sameeranannapaneni@yahoo.co.in","sameeranannapaneni@yahoo.co.in")</f>
        <v>sameeranannapaneni@yahoo.co.in</v>
      </c>
      <c r="G90" s="53"/>
    </row>
    <row r="91" spans="2:7" ht="15.75" customHeight="1">
      <c r="B91" s="20">
        <v>89</v>
      </c>
      <c r="C91" s="52" t="s">
        <v>1362</v>
      </c>
      <c r="D91" s="11" t="s">
        <v>1363</v>
      </c>
      <c r="E91" s="45" t="s">
        <v>1364</v>
      </c>
      <c r="F91" s="31" t="str">
        <f>HYPERLINK("mailto:madhulika.yarlagadda@yahoo.co.in","madhulika.yarlagadda@yahoo.co.in")</f>
        <v>madhulika.yarlagadda@yahoo.co.in</v>
      </c>
      <c r="G91" s="53"/>
    </row>
    <row r="92" spans="2:7" ht="15.75" customHeight="1">
      <c r="B92" s="20">
        <v>90</v>
      </c>
      <c r="C92" s="52" t="s">
        <v>1365</v>
      </c>
      <c r="D92" s="11" t="s">
        <v>1366</v>
      </c>
      <c r="E92" s="45">
        <v>9949840203</v>
      </c>
      <c r="F92" s="31" t="str">
        <f>HYPERLINK("mailto:viswanadapalli_anush@yahoo.com","viswanadapalli_anush@yahoo.com")</f>
        <v>viswanadapalli_anush@yahoo.com</v>
      </c>
      <c r="G92" s="53"/>
    </row>
    <row r="93" spans="2:7" ht="15.75" customHeight="1">
      <c r="B93" s="20">
        <v>91</v>
      </c>
      <c r="C93" s="52" t="s">
        <v>1367</v>
      </c>
      <c r="D93" s="11" t="s">
        <v>1368</v>
      </c>
      <c r="E93" s="45" t="s">
        <v>1369</v>
      </c>
      <c r="F93" s="31" t="str">
        <f>HYPERLINK("mailto:naveenkumar_503@yahoo.co.in","naveenkumar_503@yahoo.co.in")</f>
        <v>naveenkumar_503@yahoo.co.in</v>
      </c>
      <c r="G93" s="53"/>
    </row>
    <row r="94" spans="2:7" ht="15.75" customHeight="1">
      <c r="B94" s="20">
        <v>92</v>
      </c>
      <c r="C94" s="52" t="s">
        <v>1370</v>
      </c>
      <c r="D94" s="11" t="s">
        <v>1371</v>
      </c>
      <c r="E94" s="45" t="s">
        <v>1372</v>
      </c>
      <c r="F94" s="31" t="str">
        <f>HYPERLINK("mailto:gurindapalli_kumar@yahoo.co.in","gurindapalli_kumar@yahoo.co.in")</f>
        <v>gurindapalli_kumar@yahoo.co.in</v>
      </c>
      <c r="G94" s="53"/>
    </row>
    <row r="95" spans="2:7" ht="15.75" customHeight="1">
      <c r="B95" s="20">
        <v>93</v>
      </c>
      <c r="C95" s="52" t="s">
        <v>1373</v>
      </c>
      <c r="D95" s="11" t="s">
        <v>1374</v>
      </c>
      <c r="E95" s="45"/>
      <c r="F95" s="31" t="str">
        <f>HYPERLINK("mailto:cherukuri_chiranjeevi@yahoo.co.in","cherukuri_chiranjeevi@yahoo.co.in")</f>
        <v>cherukuri_chiranjeevi@yahoo.co.in</v>
      </c>
      <c r="G95" s="53"/>
    </row>
    <row r="96" spans="2:7" ht="15.75" customHeight="1">
      <c r="B96" s="20">
        <v>94</v>
      </c>
      <c r="C96" s="52" t="s">
        <v>1375</v>
      </c>
      <c r="D96" s="11" t="s">
        <v>1376</v>
      </c>
      <c r="E96" s="45" t="s">
        <v>1377</v>
      </c>
      <c r="F96" s="31" t="str">
        <f>HYPERLINK("mailto:prakash_506@yahoo.co.in","prakash_506@yahoo.co.in")</f>
        <v>prakash_506@yahoo.co.in</v>
      </c>
      <c r="G96" s="53"/>
    </row>
    <row r="97" spans="2:7" ht="15.75" customHeight="1">
      <c r="B97" s="20">
        <v>95</v>
      </c>
      <c r="C97" s="52" t="s">
        <v>1378</v>
      </c>
      <c r="D97" s="11" t="s">
        <v>1379</v>
      </c>
      <c r="E97" s="45">
        <v>9393352421</v>
      </c>
      <c r="F97" s="31" t="str">
        <f>HYPERLINK("mailto:maha_ishk@yahoo.co.in","maha_ishk@yahoo.co.in")</f>
        <v>maha_ishk@yahoo.co.in</v>
      </c>
      <c r="G97" s="53"/>
    </row>
    <row r="98" spans="2:7" ht="15.75" customHeight="1">
      <c r="B98" s="20">
        <v>96</v>
      </c>
      <c r="C98" s="52" t="s">
        <v>1380</v>
      </c>
      <c r="D98" s="11" t="s">
        <v>1381</v>
      </c>
      <c r="E98" s="45" t="s">
        <v>1382</v>
      </c>
      <c r="F98" s="31" t="str">
        <f>HYPERLINK("mailto:sanjeev_cm021@yahoo.co.in","sanjeev_cm021@yahoo.co.in")</f>
        <v>sanjeev_cm021@yahoo.co.in</v>
      </c>
      <c r="G98" s="53"/>
    </row>
    <row r="99" spans="2:7" ht="15.75" customHeight="1">
      <c r="B99" s="20">
        <v>97</v>
      </c>
      <c r="C99" s="52" t="s">
        <v>1383</v>
      </c>
      <c r="D99" s="11" t="s">
        <v>1384</v>
      </c>
      <c r="E99" s="45">
        <v>9290012678</v>
      </c>
      <c r="F99" s="54" t="str">
        <f>HYPERLINK("mailto:fayyu09@yahoo.co.in","fayyu09@yahoo.co.in")</f>
        <v>fayyu09@yahoo.co.in</v>
      </c>
      <c r="G99" s="53"/>
    </row>
    <row r="100" spans="2:7" ht="15.75" customHeight="1"/>
    <row r="101" spans="2:7" ht="15.75" customHeight="1"/>
    <row r="102" spans="2:7" ht="15.75" customHeight="1"/>
    <row r="103" spans="2:7" ht="15.75" customHeight="1"/>
    <row r="104" spans="2:7" ht="15.75" customHeight="1"/>
    <row r="105" spans="2:7" ht="15.75" customHeight="1"/>
    <row r="106" spans="2:7" ht="15.75" customHeight="1"/>
    <row r="107" spans="2:7" ht="15.75" customHeight="1"/>
    <row r="108" spans="2:7" ht="15.75" customHeight="1"/>
    <row r="109" spans="2:7" ht="15.75" customHeight="1"/>
    <row r="110" spans="2:7" ht="15.75" customHeight="1"/>
    <row r="111" spans="2:7" ht="15.75" customHeight="1"/>
    <row r="112" spans="2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1000"/>
  <sheetViews>
    <sheetView workbookViewId="0"/>
  </sheetViews>
  <sheetFormatPr defaultColWidth="14.44140625" defaultRowHeight="15" customHeight="1"/>
  <cols>
    <col min="1" max="1" width="8.5546875" customWidth="1"/>
    <col min="2" max="2" width="11.5546875" customWidth="1"/>
    <col min="3" max="3" width="18.88671875" customWidth="1"/>
    <col min="4" max="4" width="29.88671875" customWidth="1"/>
    <col min="5" max="5" width="16.88671875" customWidth="1"/>
    <col min="6" max="6" width="30" customWidth="1"/>
    <col min="7" max="26" width="8.6640625" customWidth="1"/>
  </cols>
  <sheetData>
    <row r="2" spans="2:6" ht="14.4">
      <c r="B2" s="20" t="s">
        <v>0</v>
      </c>
      <c r="C2" s="4" t="s">
        <v>1</v>
      </c>
      <c r="D2" s="5" t="s">
        <v>2</v>
      </c>
      <c r="E2" s="6" t="s">
        <v>3</v>
      </c>
      <c r="F2" s="5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1997-01</vt:lpstr>
      <vt:lpstr>1998-02</vt:lpstr>
      <vt:lpstr>1999</vt:lpstr>
      <vt:lpstr>2000-04</vt:lpstr>
      <vt:lpstr>2001-05</vt:lpstr>
      <vt:lpstr>2002-06</vt:lpstr>
      <vt:lpstr>2003-07</vt:lpstr>
      <vt:lpstr>2004-08</vt:lpstr>
      <vt:lpstr>----</vt:lpstr>
      <vt:lpstr>2006-10</vt:lpstr>
      <vt:lpstr>2007-11</vt:lpstr>
      <vt:lpstr>2008-12</vt:lpstr>
      <vt:lpstr>2009-13</vt:lpstr>
      <vt:lpstr>2010-14</vt:lpstr>
      <vt:lpstr>2011-15</vt:lpstr>
      <vt:lpstr>2012-2016</vt:lpstr>
      <vt:lpstr>2013-17final</vt:lpstr>
      <vt:lpstr>2014-2018</vt:lpstr>
      <vt:lpstr>2015-2019</vt:lpstr>
      <vt:lpstr>2016-2020</vt:lpstr>
      <vt:lpstr>2017-2021</vt:lpstr>
      <vt:lpstr>2018-22</vt:lpstr>
      <vt:lpstr>2019-2023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Kiran Reddy Appidi</dc:creator>
  <cp:lastModifiedBy>Sai Kiran Reddy Appidi</cp:lastModifiedBy>
  <dcterms:created xsi:type="dcterms:W3CDTF">2023-09-27T17:37:31Z</dcterms:created>
  <dcterms:modified xsi:type="dcterms:W3CDTF">2023-10-05T11:00:31Z</dcterms:modified>
</cp:coreProperties>
</file>