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7AFEEEE-54A4-4743-9A84-9C5CD53E84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50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6" i="1" s="1"/>
  <c r="C14" i="1"/>
  <c r="F7" i="1" s="1"/>
  <c r="E9" i="1"/>
  <c r="E10" i="1" s="1"/>
  <c r="E11" i="1" s="1"/>
  <c r="E12" i="1" s="1"/>
  <c r="E13" i="1" s="1"/>
  <c r="E14" i="1" s="1"/>
  <c r="E15" i="1" s="1"/>
  <c r="E16" i="1" s="1"/>
  <c r="C17" i="1" l="1"/>
  <c r="I7" i="1" s="1"/>
  <c r="H7" i="1"/>
  <c r="G7" i="1"/>
</calcChain>
</file>

<file path=xl/sharedStrings.xml><?xml version="1.0" encoding="utf-8"?>
<sst xmlns="http://schemas.openxmlformats.org/spreadsheetml/2006/main" count="17" uniqueCount="17">
  <si>
    <t>Mortgage Loan Worksheet</t>
  </si>
  <si>
    <t>Loan Amt</t>
  </si>
  <si>
    <t>Mo Pmt</t>
  </si>
  <si>
    <t>Total Pmts</t>
  </si>
  <si>
    <t>Total Int</t>
  </si>
  <si>
    <t>Input Cells</t>
  </si>
  <si>
    <t>Purchase Price:</t>
  </si>
  <si>
    <t>Interest rate</t>
  </si>
  <si>
    <t>Down Payment:</t>
  </si>
  <si>
    <t>Loan Term:</t>
  </si>
  <si>
    <t>Interest Rate (Months):</t>
  </si>
  <si>
    <t>Result Cells</t>
  </si>
  <si>
    <t>Loan Amount:</t>
  </si>
  <si>
    <t>Monthly Payment:</t>
  </si>
  <si>
    <t>Total Payments:</t>
  </si>
  <si>
    <t>Total Interest:</t>
  </si>
  <si>
    <t>One Way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</si>
</sst>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"/>
    <numFmt numFmtId="169" formatCode="0.0000%"/>
    <numFmt numFmtId="170" formatCode="_(#,##0.0_);\(#,##0.0\);_(&quot;-&quot;_)"/>
    <numFmt numFmtId="171" formatCode="_-* #,##0.00_-;\-* #,##0.00_-;_-* &quot;-&quot;??_-;_-@_-"/>
    <numFmt numFmtId="172" formatCode="mmm\-dd"/>
    <numFmt numFmtId="173" formatCode="_ &quot;Rs.&quot;\ * #,##0.00_ ;_ &quot;Rs.&quot;\ * \-#,##0.00_ ;_ &quot;Rs.&quot;\ * &quot;-&quot;??_ ;_ @_ "/>
    <numFmt numFmtId="174" formatCode="_-&quot;$&quot;* #,##0.00_-;\-&quot;$&quot;* #,##0.00_-;_-&quot;$&quot;* &quot;-&quot;??_-;_-@_-"/>
    <numFmt numFmtId="175" formatCode="0.0%"/>
    <numFmt numFmtId="176" formatCode="mm/dd/yy;@"/>
    <numFmt numFmtId="177" formatCode="&quot;$&quot;#,##0,"/>
    <numFmt numFmtId="179" formatCode="#,##0.0"/>
    <numFmt numFmtId="180" formatCode="d\-mmm\-yyyy"/>
    <numFmt numFmtId="181" formatCode="_-* #,##0.00_-;[Red]\ \(#,##0.00\);_-* &quot;-&quot;??_-;_-@_-"/>
    <numFmt numFmtId="182" formatCode="#\ ???/???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name val="Arial"/>
      <family val="2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170" fontId="9" fillId="0" borderId="3">
      <alignment horizontal="center" vertical="center"/>
      <protection locked="0"/>
    </xf>
    <xf numFmtId="0" fontId="9" fillId="0" borderId="3">
      <alignment vertical="center"/>
      <protection locked="0"/>
    </xf>
    <xf numFmtId="170" fontId="9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3" fontId="1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2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66" fontId="8" fillId="0" borderId="0" applyFont="0" applyFill="0" applyBorder="0" applyAlignment="0" applyProtection="0"/>
    <xf numFmtId="173" fontId="13" fillId="0" borderId="0" applyFont="0" applyFill="0" applyBorder="0" applyAlignment="0" applyProtection="0"/>
    <xf numFmtId="177" fontId="14" fillId="0" borderId="0"/>
    <xf numFmtId="3" fontId="15" fillId="0" borderId="0" applyFill="0" applyBorder="0" applyProtection="0">
      <alignment horizontal="left"/>
    </xf>
    <xf numFmtId="179" fontId="11" fillId="0" borderId="0" applyFont="0" applyFill="0" applyBorder="0" applyAlignment="0" applyProtection="0"/>
    <xf numFmtId="2" fontId="10" fillId="0" borderId="0" applyFont="0" applyFill="0" applyBorder="0" applyAlignment="0" applyProtection="0"/>
    <xf numFmtId="180" fontId="16" fillId="0" borderId="0" applyFont="0" applyFill="0" applyBorder="0" applyProtection="0">
      <alignment horizontal="center"/>
    </xf>
    <xf numFmtId="0" fontId="10" fillId="4" borderId="0" applyNumberFormat="0" applyFont="0" applyBorder="0" applyAlignment="0" applyProtection="0"/>
    <xf numFmtId="0" fontId="10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7" fillId="0" borderId="4" applyNumberFormat="0" applyFill="0" applyProtection="0"/>
    <xf numFmtId="0" fontId="2" fillId="0" borderId="1" applyNumberFormat="0" applyFill="0" applyAlignment="0" applyProtection="0"/>
    <xf numFmtId="0" fontId="18" fillId="0" borderId="0" applyNumberFormat="0" applyFill="0" applyProtection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0" borderId="5"/>
    <xf numFmtId="0" fontId="11" fillId="5" borderId="0" applyNumberFormat="0" applyFont="0" applyBorder="0" applyAlignment="0" applyProtection="0"/>
    <xf numFmtId="0" fontId="23" fillId="0" borderId="0" applyFill="0" applyBorder="0" applyProtection="0">
      <alignment horizontal="centerContinuous"/>
    </xf>
    <xf numFmtId="0" fontId="11" fillId="6" borderId="0" applyNumberFormat="0" applyFon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5" borderId="0">
      <alignment horizontal="left" vertical="center" indent="2"/>
    </xf>
    <xf numFmtId="2" fontId="28" fillId="0" borderId="0">
      <alignment vertical="center"/>
    </xf>
    <xf numFmtId="15" fontId="29" fillId="0" borderId="0" applyFill="0" applyBorder="0">
      <alignment horizontal="right"/>
    </xf>
    <xf numFmtId="0" fontId="30" fillId="0" borderId="0" applyBorder="0" applyProtection="0">
      <alignment horizontal="left"/>
    </xf>
    <xf numFmtId="0" fontId="10" fillId="0" borderId="0"/>
    <xf numFmtId="0" fontId="1" fillId="0" borderId="0"/>
    <xf numFmtId="0" fontId="10" fillId="0" borderId="0"/>
    <xf numFmtId="0" fontId="31" fillId="0" borderId="0"/>
    <xf numFmtId="0" fontId="32" fillId="0" borderId="0">
      <alignment vertical="center"/>
    </xf>
    <xf numFmtId="0" fontId="33" fillId="0" borderId="0" applyFill="0" applyBorder="0">
      <alignment vertical="center"/>
    </xf>
    <xf numFmtId="0" fontId="34" fillId="0" borderId="0">
      <alignment vertical="center"/>
    </xf>
    <xf numFmtId="0" fontId="11" fillId="0" borderId="0" applyNumberFormat="0" applyFill="0" applyBorder="0" applyAlignment="0" applyProtection="0"/>
    <xf numFmtId="0" fontId="10" fillId="0" borderId="0"/>
    <xf numFmtId="0" fontId="35" fillId="0" borderId="0"/>
    <xf numFmtId="0" fontId="13" fillId="7" borderId="0">
      <alignment vertical="center"/>
    </xf>
    <xf numFmtId="0" fontId="36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3" fillId="7" borderId="0">
      <alignment vertical="center"/>
    </xf>
    <xf numFmtId="0" fontId="1" fillId="0" borderId="0"/>
    <xf numFmtId="0" fontId="9" fillId="0" borderId="0" applyNumberFormat="0"/>
    <xf numFmtId="181" fontId="38" fillId="0" borderId="6" applyBorder="0" applyAlignment="0">
      <protection locked="0"/>
    </xf>
    <xf numFmtId="0" fontId="38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182" fontId="39" fillId="8" borderId="8">
      <alignment horizontal="left" indent="2"/>
    </xf>
    <xf numFmtId="0" fontId="22" fillId="0" borderId="0"/>
    <xf numFmtId="0" fontId="11" fillId="0" borderId="0" applyNumberFormat="0" applyFont="0" applyFill="0" applyBorder="0" applyProtection="0">
      <alignment horizontal="right" indent="1"/>
    </xf>
    <xf numFmtId="170" fontId="9" fillId="0" borderId="0" applyFill="0" applyBorder="0">
      <alignment horizontal="right" vertical="center"/>
    </xf>
    <xf numFmtId="0" fontId="40" fillId="0" borderId="0" applyFill="0" applyBorder="0">
      <alignment horizontal="left" vertical="center"/>
    </xf>
    <xf numFmtId="0" fontId="41" fillId="0" borderId="0" applyNumberFormat="0" applyFill="0" applyBorder="0" applyAlignment="0" applyProtection="0"/>
    <xf numFmtId="0" fontId="15" fillId="0" borderId="0" applyNumberFormat="0" applyFill="0" applyBorder="0" applyProtection="0">
      <alignment horizontal="left" indent="1"/>
    </xf>
    <xf numFmtId="0" fontId="11" fillId="9" borderId="9" applyNumberFormat="0" applyFont="0" applyAlignment="0" applyProtection="0"/>
    <xf numFmtId="0" fontId="42" fillId="0" borderId="0"/>
    <xf numFmtId="0" fontId="43" fillId="0" borderId="0"/>
    <xf numFmtId="0" fontId="44" fillId="10" borderId="0" applyFont="0"/>
    <xf numFmtId="0" fontId="44" fillId="11" borderId="0" applyFont="0"/>
    <xf numFmtId="0" fontId="45" fillId="5" borderId="0" applyNumberFormat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12" borderId="0">
      <alignment horizontal="centerContinuous"/>
    </xf>
    <xf numFmtId="3" fontId="49" fillId="13" borderId="0" applyBorder="0" applyProtection="0">
      <alignment horizontal="center" vertical="center"/>
    </xf>
    <xf numFmtId="0" fontId="50" fillId="0" borderId="10" applyFill="0" applyProtection="0">
      <alignment horizontal="centerContinuous" vertical="top"/>
    </xf>
    <xf numFmtId="0" fontId="51" fillId="0" borderId="11" applyNumberFormat="0" applyFill="0" applyProtection="0">
      <alignment horizontal="centerContinuous" vertical="top"/>
    </xf>
    <xf numFmtId="0" fontId="52" fillId="0" borderId="12" applyFill="0" applyProtection="0">
      <alignment horizontal="center"/>
    </xf>
    <xf numFmtId="0" fontId="52" fillId="0" borderId="13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1" fillId="0" borderId="14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10" fillId="0" borderId="0">
      <alignment wrapText="1"/>
    </xf>
    <xf numFmtId="0" fontId="10" fillId="15" borderId="0" applyNumberFormat="0" applyFont="0" applyBorder="0" applyAlignment="0" applyProtection="0"/>
    <xf numFmtId="0" fontId="10" fillId="15" borderId="0" applyNumberFormat="0" applyFont="0" applyBorder="0" applyAlignment="0" applyProtection="0"/>
  </cellStyleXfs>
  <cellXfs count="18">
    <xf numFmtId="0" fontId="0" fillId="0" borderId="0" xfId="0"/>
    <xf numFmtId="0" fontId="1" fillId="0" borderId="0" xfId="1"/>
    <xf numFmtId="0" fontId="5" fillId="0" borderId="0" xfId="1" applyFont="1" applyAlignment="1">
      <alignment horizontal="center"/>
    </xf>
    <xf numFmtId="0" fontId="1" fillId="0" borderId="2" xfId="1" applyBorder="1"/>
    <xf numFmtId="164" fontId="6" fillId="2" borderId="2" xfId="1" applyNumberFormat="1" applyFont="1" applyFill="1" applyBorder="1" applyAlignment="1">
      <alignment horizontal="center"/>
    </xf>
    <xf numFmtId="164" fontId="1" fillId="0" borderId="2" xfId="1" applyNumberFormat="1" applyBorder="1"/>
    <xf numFmtId="10" fontId="6" fillId="2" borderId="2" xfId="1" applyNumberFormat="1" applyFont="1" applyFill="1" applyBorder="1"/>
    <xf numFmtId="168" fontId="1" fillId="0" borderId="2" xfId="1" applyNumberFormat="1" applyBorder="1"/>
    <xf numFmtId="9" fontId="1" fillId="0" borderId="2" xfId="1" applyNumberFormat="1" applyBorder="1"/>
    <xf numFmtId="10" fontId="1" fillId="0" borderId="2" xfId="1" applyNumberFormat="1" applyBorder="1"/>
    <xf numFmtId="0" fontId="1" fillId="0" borderId="0" xfId="1" quotePrefix="1"/>
    <xf numFmtId="169" fontId="1" fillId="0" borderId="0" xfId="1" applyNumberFormat="1"/>
    <xf numFmtId="0" fontId="57" fillId="0" borderId="15" xfId="89" applyFont="1" applyBorder="1"/>
    <xf numFmtId="0" fontId="33" fillId="0" borderId="15" xfId="53" applyBorder="1">
      <alignment vertical="center"/>
    </xf>
    <xf numFmtId="0" fontId="33" fillId="0" borderId="0" xfId="53" applyBorder="1">
      <alignment vertical="center"/>
    </xf>
    <xf numFmtId="0" fontId="4" fillId="0" borderId="0" xfId="1" applyFont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7" fillId="0" borderId="0" xfId="1" applyFont="1" applyAlignment="1">
      <alignment vertical="center" textRotation="90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1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showGridLines="0" tabSelected="1" workbookViewId="0">
      <selection activeCell="F21" sqref="F21"/>
    </sheetView>
  </sheetViews>
  <sheetFormatPr defaultColWidth="9.109375" defaultRowHeight="14.4"/>
  <cols>
    <col min="1" max="1" width="9.109375" style="1"/>
    <col min="2" max="2" width="21.44140625" style="1" customWidth="1"/>
    <col min="3" max="3" width="13.88671875" style="1" customWidth="1"/>
    <col min="4" max="4" width="8.33203125" style="1" customWidth="1"/>
    <col min="5" max="5" width="6.6640625" style="1" customWidth="1"/>
    <col min="6" max="9" width="11.88671875" style="1" customWidth="1"/>
    <col min="10" max="16384" width="9.109375" style="1"/>
  </cols>
  <sheetData>
    <row r="1" spans="2:9" ht="31.8" thickBot="1">
      <c r="B1" s="12" t="s">
        <v>16</v>
      </c>
      <c r="C1" s="13"/>
      <c r="D1" s="12"/>
      <c r="E1" s="14"/>
      <c r="F1" s="14"/>
    </row>
    <row r="5" spans="2:9" ht="21">
      <c r="B5" s="15" t="s">
        <v>0</v>
      </c>
      <c r="C5" s="15"/>
    </row>
    <row r="6" spans="2:9">
      <c r="F6" s="2" t="s">
        <v>1</v>
      </c>
      <c r="G6" s="2" t="s">
        <v>2</v>
      </c>
      <c r="H6" s="2" t="s">
        <v>3</v>
      </c>
      <c r="I6" s="2" t="s">
        <v>4</v>
      </c>
    </row>
    <row r="7" spans="2:9">
      <c r="B7" s="16" t="s">
        <v>5</v>
      </c>
      <c r="C7" s="16"/>
      <c r="E7" s="3"/>
      <c r="F7" s="4">
        <f>C14</f>
        <v>293310</v>
      </c>
      <c r="G7" s="4">
        <f>C15</f>
        <v>2059.909688563569</v>
      </c>
      <c r="H7" s="4">
        <f>C16</f>
        <v>741567.4878828848</v>
      </c>
      <c r="I7" s="4">
        <f>C17</f>
        <v>448257.4878828848</v>
      </c>
    </row>
    <row r="8" spans="2:9">
      <c r="B8" s="3" t="s">
        <v>6</v>
      </c>
      <c r="C8" s="5">
        <v>325900</v>
      </c>
      <c r="D8" s="17" t="s">
        <v>7</v>
      </c>
      <c r="E8" s="6">
        <v>0.06</v>
      </c>
      <c r="F8" s="7">
        <f t="dataTable" ref="F8:I16" dt2D="0" dtr="0" r1="C11"/>
        <v>293310</v>
      </c>
      <c r="G8" s="7">
        <v>1953.9351614728198</v>
      </c>
      <c r="H8" s="7">
        <v>703416.65813021513</v>
      </c>
      <c r="I8" s="7">
        <v>410106.65813021513</v>
      </c>
    </row>
    <row r="9" spans="2:9">
      <c r="B9" s="3" t="s">
        <v>8</v>
      </c>
      <c r="C9" s="8">
        <v>0.1</v>
      </c>
      <c r="D9" s="17"/>
      <c r="E9" s="6">
        <f>E8+0.25%</f>
        <v>6.25E-2</v>
      </c>
      <c r="F9" s="7">
        <v>293310</v>
      </c>
      <c r="G9" s="7">
        <v>2006.6223561896099</v>
      </c>
      <c r="H9" s="7">
        <v>722384.04822825955</v>
      </c>
      <c r="I9" s="7">
        <v>429074.04822825955</v>
      </c>
    </row>
    <row r="10" spans="2:9">
      <c r="B10" s="3" t="s">
        <v>9</v>
      </c>
      <c r="C10" s="3">
        <v>360</v>
      </c>
      <c r="D10" s="17"/>
      <c r="E10" s="6">
        <f t="shared" ref="E10:E16" si="0">E9+0.25%</f>
        <v>6.5000000000000002E-2</v>
      </c>
      <c r="F10" s="7">
        <v>293310</v>
      </c>
      <c r="G10" s="7">
        <v>2059.909688563569</v>
      </c>
      <c r="H10" s="7">
        <v>741567.4878828848</v>
      </c>
      <c r="I10" s="7">
        <v>448257.4878828848</v>
      </c>
    </row>
    <row r="11" spans="2:9">
      <c r="B11" s="3" t="s">
        <v>10</v>
      </c>
      <c r="C11" s="9">
        <v>6.5000000000000002E-2</v>
      </c>
      <c r="D11" s="17"/>
      <c r="E11" s="6">
        <f t="shared" si="0"/>
        <v>6.7500000000000004E-2</v>
      </c>
      <c r="F11" s="7">
        <v>293310</v>
      </c>
      <c r="G11" s="7">
        <v>2113.7811967158136</v>
      </c>
      <c r="H11" s="7">
        <v>760961.23081769294</v>
      </c>
      <c r="I11" s="7">
        <v>467651.23081769294</v>
      </c>
    </row>
    <row r="12" spans="2:9">
      <c r="D12" s="17"/>
      <c r="E12" s="6">
        <f t="shared" si="0"/>
        <v>7.0000000000000007E-2</v>
      </c>
      <c r="F12" s="7">
        <v>293310</v>
      </c>
      <c r="G12" s="7">
        <v>2168.2208317889581</v>
      </c>
      <c r="H12" s="7">
        <v>780559.49944402487</v>
      </c>
      <c r="I12" s="7">
        <v>487249.49944402487</v>
      </c>
    </row>
    <row r="13" spans="2:9">
      <c r="B13" s="16" t="s">
        <v>11</v>
      </c>
      <c r="C13" s="16"/>
      <c r="D13" s="17"/>
      <c r="E13" s="6">
        <f t="shared" si="0"/>
        <v>7.2500000000000009E-2</v>
      </c>
      <c r="F13" s="7">
        <v>293310</v>
      </c>
      <c r="G13" s="7">
        <v>2223.2124967031295</v>
      </c>
      <c r="H13" s="7">
        <v>800356.49881312659</v>
      </c>
      <c r="I13" s="7">
        <v>507046.49881312659</v>
      </c>
    </row>
    <row r="14" spans="2:9">
      <c r="B14" s="3" t="s">
        <v>12</v>
      </c>
      <c r="C14" s="5">
        <f>C8*(1-C9)</f>
        <v>293310</v>
      </c>
      <c r="D14" s="17"/>
      <c r="E14" s="6">
        <f t="shared" si="0"/>
        <v>7.5000000000000011E-2</v>
      </c>
      <c r="F14" s="7">
        <v>293310</v>
      </c>
      <c r="G14" s="7">
        <v>2278.7400833735078</v>
      </c>
      <c r="H14" s="7">
        <v>820346.43001446279</v>
      </c>
      <c r="I14" s="7">
        <v>527036.43001446279</v>
      </c>
    </row>
    <row r="15" spans="2:9">
      <c r="B15" s="3" t="s">
        <v>13</v>
      </c>
      <c r="C15" s="5">
        <f>PMT(C11/12,C10,-C8)</f>
        <v>2059.909688563569</v>
      </c>
      <c r="D15" s="17"/>
      <c r="E15" s="6">
        <f t="shared" si="0"/>
        <v>7.7500000000000013E-2</v>
      </c>
      <c r="F15" s="7">
        <v>293310</v>
      </c>
      <c r="G15" s="7">
        <v>2334.7875082769224</v>
      </c>
      <c r="H15" s="7">
        <v>840523.50297969207</v>
      </c>
      <c r="I15" s="7">
        <v>547213.50297969207</v>
      </c>
    </row>
    <row r="16" spans="2:9">
      <c r="B16" s="3" t="s">
        <v>14</v>
      </c>
      <c r="C16" s="5">
        <f>C15*C10</f>
        <v>741567.4878828848</v>
      </c>
      <c r="D16" s="17"/>
      <c r="E16" s="6">
        <f t="shared" si="0"/>
        <v>8.0000000000000016E-2</v>
      </c>
      <c r="F16" s="7">
        <v>293310</v>
      </c>
      <c r="G16" s="7">
        <v>2391.338746272887</v>
      </c>
      <c r="H16" s="7">
        <v>860881.94865823933</v>
      </c>
      <c r="I16" s="7">
        <v>567571.94865823933</v>
      </c>
    </row>
    <row r="17" spans="2:5">
      <c r="B17" s="3" t="s">
        <v>15</v>
      </c>
      <c r="C17" s="5">
        <f>C16-C14</f>
        <v>448257.4878828848</v>
      </c>
      <c r="D17" s="10"/>
      <c r="E17" s="11"/>
    </row>
  </sheetData>
  <mergeCells count="4">
    <mergeCell ref="B5:C5"/>
    <mergeCell ref="B7:C7"/>
    <mergeCell ref="D8:D16"/>
    <mergeCell ref="B13:C1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2016-05-25T10:04:00Z</dcterms:created>
  <dcterms:modified xsi:type="dcterms:W3CDTF">2025-04-24T07:04:41Z</dcterms:modified>
</cp:coreProperties>
</file>