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AB022FD-DEB8-4BBB-8B1B-16B2BBECFB8E}" xr6:coauthVersionLast="47" xr6:coauthVersionMax="47" xr10:uidLastSave="{00000000-0000-0000-0000-000000000000}"/>
  <bookViews>
    <workbookView xWindow="-108" yWindow="-108" windowWidth="23256" windowHeight="13896" xr2:uid="{A02E127D-F67C-4A1B-B98F-A910DD1F48E0}"/>
  </bookViews>
  <sheets>
    <sheet name="Sheet1" sheetId="2" r:id="rId1"/>
    <sheet name="Forecast Sheet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C27" i="2"/>
  <c r="C28" i="2"/>
  <c r="C29" i="2"/>
  <c r="C30" i="2"/>
  <c r="C31" i="2"/>
  <c r="H6" i="2"/>
  <c r="H7" i="2"/>
  <c r="H8" i="2"/>
  <c r="C26" i="2"/>
  <c r="H2" i="2"/>
  <c r="H3" i="2"/>
  <c r="H5" i="2"/>
  <c r="E30" i="2"/>
  <c r="D29" i="2"/>
  <c r="E29" i="2"/>
  <c r="D28" i="2"/>
  <c r="E28" i="2"/>
  <c r="D27" i="2"/>
  <c r="E27" i="2"/>
  <c r="D26" i="2"/>
  <c r="E26" i="2"/>
  <c r="D31" i="2"/>
  <c r="E31" i="2"/>
  <c r="D30" i="2"/>
</calcChain>
</file>

<file path=xl/sharedStrings.xml><?xml version="1.0" encoding="utf-8"?>
<sst xmlns="http://schemas.openxmlformats.org/spreadsheetml/2006/main" count="17" uniqueCount="15">
  <si>
    <t>Monthly Sales</t>
  </si>
  <si>
    <t>Date</t>
  </si>
  <si>
    <t>Sales</t>
  </si>
  <si>
    <t>Forecast(Sales)</t>
  </si>
  <si>
    <t>Lower Confidence Bound(Sales)</t>
  </si>
  <si>
    <t>Upper Confidence Bound(Sales)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</si>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</sst>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2" borderId="1" xfId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/>
    <xf numFmtId="0" fontId="3" fillId="4" borderId="0" xfId="2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3">
    <cellStyle name="20% - Accent1" xfId="2" builtinId="30"/>
    <cellStyle name="Normal" xfId="0" builtinId="0"/>
    <cellStyle name="Output" xfId="1" builtinId="21"/>
  </cellStyles>
  <dxfs count="5">
    <dxf>
      <numFmt numFmtId="4" formatCode="#,##0.00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_-[$$-409]* #,##0_ ;_-[$$-409]* \-#,##0\ ;_-[$$-409]* "-"??_ ;_-@_ </c:formatCode>
                <c:ptCount val="30"/>
                <c:pt idx="0">
                  <c:v>6083</c:v>
                </c:pt>
                <c:pt idx="1">
                  <c:v>5564</c:v>
                </c:pt>
                <c:pt idx="2">
                  <c:v>9348</c:v>
                </c:pt>
                <c:pt idx="3">
                  <c:v>5561</c:v>
                </c:pt>
                <c:pt idx="4">
                  <c:v>7379</c:v>
                </c:pt>
                <c:pt idx="5">
                  <c:v>7447</c:v>
                </c:pt>
                <c:pt idx="6">
                  <c:v>7017</c:v>
                </c:pt>
                <c:pt idx="7">
                  <c:v>6851</c:v>
                </c:pt>
                <c:pt idx="8">
                  <c:v>6180</c:v>
                </c:pt>
                <c:pt idx="9">
                  <c:v>7223</c:v>
                </c:pt>
                <c:pt idx="10">
                  <c:v>6361</c:v>
                </c:pt>
                <c:pt idx="11">
                  <c:v>6991</c:v>
                </c:pt>
                <c:pt idx="12">
                  <c:v>6480</c:v>
                </c:pt>
                <c:pt idx="13">
                  <c:v>6160</c:v>
                </c:pt>
                <c:pt idx="14">
                  <c:v>9921</c:v>
                </c:pt>
                <c:pt idx="15">
                  <c:v>8132</c:v>
                </c:pt>
                <c:pt idx="16">
                  <c:v>8004</c:v>
                </c:pt>
                <c:pt idx="17">
                  <c:v>8637</c:v>
                </c:pt>
                <c:pt idx="18">
                  <c:v>8905</c:v>
                </c:pt>
                <c:pt idx="19">
                  <c:v>9652</c:v>
                </c:pt>
                <c:pt idx="20">
                  <c:v>5868</c:v>
                </c:pt>
                <c:pt idx="21">
                  <c:v>5397</c:v>
                </c:pt>
                <c:pt idx="22">
                  <c:v>6785</c:v>
                </c:pt>
                <c:pt idx="23">
                  <c:v>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D-4806-B8FA-38E597EFF3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7276.7717465684391</c:v>
                </c:pt>
                <c:pt idx="25" formatCode="_-[$$-409]* #,##0_ ;_-[$$-409]* \-#,##0\ ;_-[$$-409]* &quot;-&quot;??_ ;_-@_ ">
                  <c:v>7303.3223402155209</c:v>
                </c:pt>
                <c:pt idx="26" formatCode="_-[$$-409]* #,##0_ ;_-[$$-409]* \-#,##0\ ;_-[$$-409]* &quot;-&quot;??_ ;_-@_ ">
                  <c:v>7329.8729338626063</c:v>
                </c:pt>
                <c:pt idx="27" formatCode="_-[$$-409]* #,##0_ ;_-[$$-409]* \-#,##0\ ;_-[$$-409]* &quot;-&quot;??_ ;_-@_ ">
                  <c:v>7356.423527509688</c:v>
                </c:pt>
                <c:pt idx="28" formatCode="_-[$$-409]* #,##0_ ;_-[$$-409]* \-#,##0\ ;_-[$$-409]* &quot;-&quot;??_ ;_-@_ ">
                  <c:v>7382.9741211567743</c:v>
                </c:pt>
                <c:pt idx="29" formatCode="_-[$$-409]* #,##0_ ;_-[$$-409]* \-#,##0\ ;_-[$$-409]* &quot;-&quot;??_ ;_-@_ ">
                  <c:v>7409.5247148038561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D-4806-B8FA-38E597EFF3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4500.3118617939672</c:v>
                </c:pt>
                <c:pt idx="25" formatCode="_-[$$-409]* #,##0_ ;_-[$$-409]* \-#,##0\ ;_-[$$-409]* &quot;-&quot;??_ ;_-@_ ">
                  <c:v>4504.5612589986004</c:v>
                </c:pt>
                <c:pt idx="26" formatCode="_-[$$-409]* #,##0_ ;_-[$$-409]* \-#,##0\ ;_-[$$-409]* &quot;-&quot;??_ ;_-@_ ">
                  <c:v>4508.6385561960624</c:v>
                </c:pt>
                <c:pt idx="27" formatCode="_-[$$-409]* #,##0_ ;_-[$$-409]* \-#,##0\ ;_-[$$-409]* &quot;-&quot;??_ ;_-@_ ">
                  <c:v>4512.5451227251342</c:v>
                </c:pt>
                <c:pt idx="28" formatCode="_-[$$-409]* #,##0_ ;_-[$$-409]* \-#,##0\ ;_-[$$-409]* &quot;-&quot;??_ ;_-@_ ">
                  <c:v>4516.2823153271493</c:v>
                </c:pt>
                <c:pt idx="29" formatCode="_-[$$-409]* #,##0_ ;_-[$$-409]* \-#,##0\ ;_-[$$-409]* &quot;-&quot;??_ ;_-@_ ">
                  <c:v>4519.8514778410945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D-4806-B8FA-38E597EFF3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m/d/yyyy</c:formatCode>
                <c:ptCount val="30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23" formatCode="_-[$$-409]* #,##0_ ;_-[$$-409]* \-#,##0\ ;_-[$$-409]* &quot;-&quot;??_ ;_-@_ ">
                  <c:v>5564</c:v>
                </c:pt>
                <c:pt idx="24" formatCode="_-[$$-409]* #,##0_ ;_-[$$-409]* \-#,##0\ ;_-[$$-409]* &quot;-&quot;??_ ;_-@_ ">
                  <c:v>10053.231631342911</c:v>
                </c:pt>
                <c:pt idx="25" formatCode="_-[$$-409]* #,##0_ ;_-[$$-409]* \-#,##0\ ;_-[$$-409]* &quot;-&quot;??_ ;_-@_ ">
                  <c:v>10102.083421432442</c:v>
                </c:pt>
                <c:pt idx="26" formatCode="_-[$$-409]* #,##0_ ;_-[$$-409]* \-#,##0\ ;_-[$$-409]* &quot;-&quot;??_ ;_-@_ ">
                  <c:v>10151.107311529151</c:v>
                </c:pt>
                <c:pt idx="27" formatCode="_-[$$-409]* #,##0_ ;_-[$$-409]* \-#,##0\ ;_-[$$-409]* &quot;-&quot;??_ ;_-@_ ">
                  <c:v>10200.301932294242</c:v>
                </c:pt>
                <c:pt idx="28" formatCode="_-[$$-409]* #,##0_ ;_-[$$-409]* \-#,##0\ ;_-[$$-409]* &quot;-&quot;??_ ;_-@_ ">
                  <c:v>10249.665926986399</c:v>
                </c:pt>
                <c:pt idx="29" formatCode="_-[$$-409]* #,##0_ ;_-[$$-409]* \-#,##0\ ;_-[$$-409]* &quot;-&quot;??_ ;_-@_ ">
                  <c:v>10299.197951766619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D-4806-B8FA-38E597EFF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29056"/>
        <c:axId val="2138331936"/>
      </c:lineChart>
      <c:catAx>
        <c:axId val="21383290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31936"/>
        <c:crosses val="autoZero"/>
        <c:auto val="1"/>
        <c:lblAlgn val="ctr"/>
        <c:lblOffset val="100"/>
        <c:noMultiLvlLbl val="0"/>
      </c:catAx>
      <c:valAx>
        <c:axId val="21383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9</xdr:row>
      <xdr:rowOff>95250</xdr:rowOff>
    </xdr:from>
    <xdr:to>
      <xdr:col>18</xdr:col>
      <xdr:colOff>108585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861377-4ACC-D1E5-9EB4-21B19F41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A91C61-21FB-4DAE-BA3C-4E706F834BC4}" name="Table1" displayName="Table1" ref="A1:E31" totalsRowShown="0">
  <autoFilter ref="A1:E31" xr:uid="{54A91C61-21FB-4DAE-BA3C-4E706F834BC4}"/>
  <tableColumns count="5">
    <tableColumn id="1" xr3:uid="{DB6A2D2F-5C83-47B5-8B5E-E3B4736AA027}" name="Date" dataDxfId="4"/>
    <tableColumn id="2" xr3:uid="{0F39DA8A-E28A-4FE0-8AA7-6029F0353E04}" name="Sales"/>
    <tableColumn id="3" xr3:uid="{BF9CF94A-DA84-486E-9607-C76F69AEB4B0}" name="Forecast(Sales)" dataDxfId="3">
      <calculatedColumnFormula>_xlfn.FORECAST.ETS(A2,$B$2:$B$25,$A$2:$A$25,1,1)</calculatedColumnFormula>
    </tableColumn>
    <tableColumn id="4" xr3:uid="{FA02766A-107D-4BB1-B23E-3AF4035ACE99}" name="Lower Confidence Bound(Sales)" dataDxfId="2">
      <calculatedColumnFormula>C2-_xlfn.FORECAST.ETS.CONFINT(A2,$B$2:$B$25,$A$2:$A$25,0.95,1,1)</calculatedColumnFormula>
    </tableColumn>
    <tableColumn id="5" xr3:uid="{C98DEF94-1709-43F4-8E3E-5E0C7261F8C4}" name="Upper Confidence Bound(Sales)" dataDxfId="1">
      <calculatedColumnFormula>C2+_xlfn.FORECAST.ETS.CONFINT(A2,$B$2:$B$25,$A$2:$A$25,0.95,1,1)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ED76AB-1B1D-4C4C-9EC8-EA4BFC5EF816}" name="Table2" displayName="Table2" ref="G1:H8" totalsRowShown="0">
  <autoFilter ref="G1:H8" xr:uid="{2FED76AB-1B1D-4C4C-9EC8-EA4BFC5EF816}"/>
  <tableColumns count="2">
    <tableColumn id="1" xr3:uid="{3BA4FCD0-0E6B-4FAB-9FD0-6027BCF4AA18}" name="Statistic"/>
    <tableColumn id="2" xr3:uid="{D5895754-10BB-4499-981D-DB3A3137F8EE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DAAE-51EB-450D-9762-545C00454DE9}">
  <dimension ref="A1:H31"/>
  <sheetViews>
    <sheetView tabSelected="1" zoomScale="90" workbookViewId="0">
      <selection activeCell="H3" sqref="H3"/>
    </sheetView>
  </sheetViews>
  <sheetFormatPr defaultRowHeight="14.4" x14ac:dyDescent="0.3"/>
  <cols>
    <col min="1" max="1" width="11.21875" bestFit="1" customWidth="1"/>
    <col min="2" max="2" width="9" bestFit="1" customWidth="1"/>
    <col min="3" max="3" width="15.44140625" customWidth="1"/>
    <col min="4" max="4" width="29.5546875" customWidth="1"/>
    <col min="5" max="5" width="29.6640625" customWidth="1"/>
    <col min="7" max="7" width="9.77734375" bestFit="1" customWidth="1"/>
    <col min="8" max="8" width="8" bestFit="1" customWidth="1"/>
  </cols>
  <sheetData>
    <row r="1" spans="1:8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6</v>
      </c>
      <c r="H1" t="s">
        <v>7</v>
      </c>
    </row>
    <row r="2" spans="1:8" x14ac:dyDescent="0.3">
      <c r="A2" s="6">
        <v>42736</v>
      </c>
      <c r="B2" s="7">
        <v>6083</v>
      </c>
      <c r="G2" t="s">
        <v>8</v>
      </c>
      <c r="H2" s="8">
        <f>_xlfn.FORECAST.ETS.STAT($B$2:$B$25,$A$2:$A$25,1,1,1)</f>
        <v>0.126</v>
      </c>
    </row>
    <row r="3" spans="1:8" x14ac:dyDescent="0.3">
      <c r="A3" s="6">
        <v>42767</v>
      </c>
      <c r="B3" s="7">
        <v>5564</v>
      </c>
      <c r="G3" t="s">
        <v>9</v>
      </c>
      <c r="H3" s="8">
        <f>_xlfn.FORECAST.ETS.STAT($B$2:$B$25,$A$2:$A$25,2,1,1)</f>
        <v>1E-3</v>
      </c>
    </row>
    <row r="4" spans="1:8" x14ac:dyDescent="0.3">
      <c r="A4" s="6">
        <v>42795</v>
      </c>
      <c r="B4" s="7">
        <v>9348</v>
      </c>
      <c r="G4" t="s">
        <v>10</v>
      </c>
      <c r="H4" s="8">
        <f>_xlfn.FORECAST.ETS.STAT($B$2:$B$25,$A$2:$A$25,3,1,1)</f>
        <v>2.2204460492503131E-16</v>
      </c>
    </row>
    <row r="5" spans="1:8" x14ac:dyDescent="0.3">
      <c r="A5" s="6">
        <v>42826</v>
      </c>
      <c r="B5" s="7">
        <v>5561</v>
      </c>
      <c r="G5" t="s">
        <v>11</v>
      </c>
      <c r="H5" s="8">
        <f>_xlfn.FORECAST.ETS.STAT($B$2:$B$25,$A$2:$A$25,4,1,1)</f>
        <v>1.1226142885462893</v>
      </c>
    </row>
    <row r="6" spans="1:8" x14ac:dyDescent="0.3">
      <c r="A6" s="6">
        <v>42856</v>
      </c>
      <c r="B6" s="7">
        <v>7379</v>
      </c>
      <c r="G6" t="s">
        <v>12</v>
      </c>
      <c r="H6" s="8">
        <f>_xlfn.FORECAST.ETS.STAT($B$2:$B$25,$A$2:$A$25,5,1,1)</f>
        <v>0.20116483620761863</v>
      </c>
    </row>
    <row r="7" spans="1:8" x14ac:dyDescent="0.3">
      <c r="A7" s="6">
        <v>42887</v>
      </c>
      <c r="B7" s="7">
        <v>7447</v>
      </c>
      <c r="G7" t="s">
        <v>13</v>
      </c>
      <c r="H7" s="8">
        <f>_xlfn.FORECAST.ETS.STAT($B$2:$B$25,$A$2:$A$25,6,1,1)</f>
        <v>1473.030320042524</v>
      </c>
    </row>
    <row r="8" spans="1:8" x14ac:dyDescent="0.3">
      <c r="A8" s="6">
        <v>42917</v>
      </c>
      <c r="B8" s="7">
        <v>7017</v>
      </c>
      <c r="G8" t="s">
        <v>14</v>
      </c>
      <c r="H8" s="8">
        <f>_xlfn.FORECAST.ETS.STAT($B$2:$B$25,$A$2:$A$25,7,1,1)</f>
        <v>1595.6214169124062</v>
      </c>
    </row>
    <row r="9" spans="1:8" x14ac:dyDescent="0.3">
      <c r="A9" s="6">
        <v>42948</v>
      </c>
      <c r="B9" s="7">
        <v>6851</v>
      </c>
    </row>
    <row r="10" spans="1:8" x14ac:dyDescent="0.3">
      <c r="A10" s="6">
        <v>42979</v>
      </c>
      <c r="B10" s="7">
        <v>6180</v>
      </c>
    </row>
    <row r="11" spans="1:8" x14ac:dyDescent="0.3">
      <c r="A11" s="6">
        <v>43009</v>
      </c>
      <c r="B11" s="7">
        <v>7223</v>
      </c>
    </row>
    <row r="12" spans="1:8" x14ac:dyDescent="0.3">
      <c r="A12" s="6">
        <v>43040</v>
      </c>
      <c r="B12" s="7">
        <v>6361</v>
      </c>
    </row>
    <row r="13" spans="1:8" x14ac:dyDescent="0.3">
      <c r="A13" s="6">
        <v>43070</v>
      </c>
      <c r="B13" s="7">
        <v>6991</v>
      </c>
    </row>
    <row r="14" spans="1:8" x14ac:dyDescent="0.3">
      <c r="A14" s="6">
        <v>43101</v>
      </c>
      <c r="B14" s="7">
        <v>6480</v>
      </c>
    </row>
    <row r="15" spans="1:8" x14ac:dyDescent="0.3">
      <c r="A15" s="6">
        <v>43132</v>
      </c>
      <c r="B15" s="7">
        <v>6160</v>
      </c>
    </row>
    <row r="16" spans="1:8" x14ac:dyDescent="0.3">
      <c r="A16" s="6">
        <v>43160</v>
      </c>
      <c r="B16" s="7">
        <v>9921</v>
      </c>
    </row>
    <row r="17" spans="1:5" x14ac:dyDescent="0.3">
      <c r="A17" s="6">
        <v>43191</v>
      </c>
      <c r="B17" s="7">
        <v>8132</v>
      </c>
    </row>
    <row r="18" spans="1:5" x14ac:dyDescent="0.3">
      <c r="A18" s="6">
        <v>43221</v>
      </c>
      <c r="B18" s="7">
        <v>8004</v>
      </c>
    </row>
    <row r="19" spans="1:5" x14ac:dyDescent="0.3">
      <c r="A19" s="6">
        <v>43252</v>
      </c>
      <c r="B19" s="7">
        <v>8637</v>
      </c>
    </row>
    <row r="20" spans="1:5" x14ac:dyDescent="0.3">
      <c r="A20" s="6">
        <v>43282</v>
      </c>
      <c r="B20" s="7">
        <v>8905</v>
      </c>
    </row>
    <row r="21" spans="1:5" x14ac:dyDescent="0.3">
      <c r="A21" s="6">
        <v>43313</v>
      </c>
      <c r="B21" s="7">
        <v>9652</v>
      </c>
    </row>
    <row r="22" spans="1:5" x14ac:dyDescent="0.3">
      <c r="A22" s="6">
        <v>43344</v>
      </c>
      <c r="B22" s="7">
        <v>5868</v>
      </c>
    </row>
    <row r="23" spans="1:5" x14ac:dyDescent="0.3">
      <c r="A23" s="6">
        <v>43374</v>
      </c>
      <c r="B23" s="7">
        <v>5397</v>
      </c>
    </row>
    <row r="24" spans="1:5" x14ac:dyDescent="0.3">
      <c r="A24" s="6">
        <v>43405</v>
      </c>
      <c r="B24" s="7">
        <v>6785</v>
      </c>
    </row>
    <row r="25" spans="1:5" x14ac:dyDescent="0.3">
      <c r="A25" s="6">
        <v>43435</v>
      </c>
      <c r="B25" s="7">
        <v>5564</v>
      </c>
      <c r="C25" s="7">
        <v>5564</v>
      </c>
      <c r="D25" s="7">
        <v>5564</v>
      </c>
      <c r="E25" s="7">
        <v>5564</v>
      </c>
    </row>
    <row r="26" spans="1:5" x14ac:dyDescent="0.3">
      <c r="A26" s="6">
        <v>43466</v>
      </c>
      <c r="C26" s="7">
        <f>_xlfn.FORECAST.ETS(A26,$B$2:$B$25,$A$2:$A$25,1,1)</f>
        <v>7276.7717465684391</v>
      </c>
      <c r="D26" s="7">
        <f>C26-_xlfn.FORECAST.ETS.CONFINT(A26,$B$2:$B$25,$A$2:$A$25,0.95,1,1)</f>
        <v>4500.3118617939672</v>
      </c>
      <c r="E26" s="7">
        <f>C26+_xlfn.FORECAST.ETS.CONFINT(A26,$B$2:$B$25,$A$2:$A$25,0.95,1,1)</f>
        <v>10053.231631342911</v>
      </c>
    </row>
    <row r="27" spans="1:5" x14ac:dyDescent="0.3">
      <c r="A27" s="6">
        <v>43497</v>
      </c>
      <c r="C27" s="7">
        <f>_xlfn.FORECAST.ETS(A27,$B$2:$B$25,$A$2:$A$25,1,1)</f>
        <v>7303.3223402155209</v>
      </c>
      <c r="D27" s="7">
        <f>C27-_xlfn.FORECAST.ETS.CONFINT(A27,$B$2:$B$25,$A$2:$A$25,0.95,1,1)</f>
        <v>4504.5612589986004</v>
      </c>
      <c r="E27" s="7">
        <f>C27+_xlfn.FORECAST.ETS.CONFINT(A27,$B$2:$B$25,$A$2:$A$25,0.95,1,1)</f>
        <v>10102.083421432442</v>
      </c>
    </row>
    <row r="28" spans="1:5" x14ac:dyDescent="0.3">
      <c r="A28" s="6">
        <v>43525</v>
      </c>
      <c r="C28" s="7">
        <f>_xlfn.FORECAST.ETS(A28,$B$2:$B$25,$A$2:$A$25,1,1)</f>
        <v>7329.8729338626063</v>
      </c>
      <c r="D28" s="7">
        <f>C28-_xlfn.FORECAST.ETS.CONFINT(A28,$B$2:$B$25,$A$2:$A$25,0.95,1,1)</f>
        <v>4508.6385561960624</v>
      </c>
      <c r="E28" s="7">
        <f>C28+_xlfn.FORECAST.ETS.CONFINT(A28,$B$2:$B$25,$A$2:$A$25,0.95,1,1)</f>
        <v>10151.107311529151</v>
      </c>
    </row>
    <row r="29" spans="1:5" x14ac:dyDescent="0.3">
      <c r="A29" s="6">
        <v>43556</v>
      </c>
      <c r="C29" s="7">
        <f>_xlfn.FORECAST.ETS(A29,$B$2:$B$25,$A$2:$A$25,1,1)</f>
        <v>7356.423527509688</v>
      </c>
      <c r="D29" s="7">
        <f>C29-_xlfn.FORECAST.ETS.CONFINT(A29,$B$2:$B$25,$A$2:$A$25,0.95,1,1)</f>
        <v>4512.5451227251342</v>
      </c>
      <c r="E29" s="7">
        <f>C29+_xlfn.FORECAST.ETS.CONFINT(A29,$B$2:$B$25,$A$2:$A$25,0.95,1,1)</f>
        <v>10200.301932294242</v>
      </c>
    </row>
    <row r="30" spans="1:5" x14ac:dyDescent="0.3">
      <c r="A30" s="6">
        <v>43586</v>
      </c>
      <c r="C30" s="7">
        <f>_xlfn.FORECAST.ETS(A30,$B$2:$B$25,$A$2:$A$25,1,1)</f>
        <v>7382.9741211567743</v>
      </c>
      <c r="D30" s="7">
        <f>C30-_xlfn.FORECAST.ETS.CONFINT(A30,$B$2:$B$25,$A$2:$A$25,0.95,1,1)</f>
        <v>4516.2823153271493</v>
      </c>
      <c r="E30" s="7">
        <f>C30+_xlfn.FORECAST.ETS.CONFINT(A30,$B$2:$B$25,$A$2:$A$25,0.95,1,1)</f>
        <v>10249.665926986399</v>
      </c>
    </row>
    <row r="31" spans="1:5" x14ac:dyDescent="0.3">
      <c r="A31" s="6">
        <v>43617</v>
      </c>
      <c r="C31" s="7">
        <f>_xlfn.FORECAST.ETS(A31,$B$2:$B$25,$A$2:$A$25,1,1)</f>
        <v>7409.5247148038561</v>
      </c>
      <c r="D31" s="7">
        <f>C31-_xlfn.FORECAST.ETS.CONFINT(A31,$B$2:$B$25,$A$2:$A$25,0.95,1,1)</f>
        <v>4519.8514778410945</v>
      </c>
      <c r="E31" s="7">
        <f>C31+_xlfn.FORECAST.ETS.CONFINT(A31,$B$2:$B$25,$A$2:$A$25,0.95,1,1)</f>
        <v>10299.197951766619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2BD-9F69-4D0C-85F8-7D4EE553E876}">
  <dimension ref="A1:B26"/>
  <sheetViews>
    <sheetView showGridLines="0" workbookViewId="0">
      <selection activeCell="A2" sqref="A2:B26"/>
    </sheetView>
  </sheetViews>
  <sheetFormatPr defaultRowHeight="14.4" x14ac:dyDescent="0.3"/>
  <cols>
    <col min="1" max="1" width="20.33203125" customWidth="1"/>
    <col min="2" max="2" width="11.33203125" customWidth="1"/>
  </cols>
  <sheetData>
    <row r="1" spans="1:2" x14ac:dyDescent="0.3">
      <c r="A1" s="5" t="s">
        <v>0</v>
      </c>
      <c r="B1" s="5"/>
    </row>
    <row r="2" spans="1:2" x14ac:dyDescent="0.3">
      <c r="A2" s="1" t="s">
        <v>1</v>
      </c>
      <c r="B2" s="1" t="s">
        <v>2</v>
      </c>
    </row>
    <row r="3" spans="1:2" x14ac:dyDescent="0.3">
      <c r="A3" s="2">
        <v>42736</v>
      </c>
      <c r="B3" s="3">
        <v>6083</v>
      </c>
    </row>
    <row r="4" spans="1:2" x14ac:dyDescent="0.3">
      <c r="A4" s="2">
        <v>42767</v>
      </c>
      <c r="B4" s="3">
        <v>5564</v>
      </c>
    </row>
    <row r="5" spans="1:2" x14ac:dyDescent="0.3">
      <c r="A5" s="2">
        <v>42795</v>
      </c>
      <c r="B5" s="3">
        <v>9348</v>
      </c>
    </row>
    <row r="6" spans="1:2" x14ac:dyDescent="0.3">
      <c r="A6" s="2">
        <v>42826</v>
      </c>
      <c r="B6" s="3">
        <v>5561</v>
      </c>
    </row>
    <row r="7" spans="1:2" x14ac:dyDescent="0.3">
      <c r="A7" s="2">
        <v>42856</v>
      </c>
      <c r="B7" s="3">
        <v>7379</v>
      </c>
    </row>
    <row r="8" spans="1:2" x14ac:dyDescent="0.3">
      <c r="A8" s="2">
        <v>42887</v>
      </c>
      <c r="B8" s="3">
        <v>7447</v>
      </c>
    </row>
    <row r="9" spans="1:2" x14ac:dyDescent="0.3">
      <c r="A9" s="2">
        <v>42917</v>
      </c>
      <c r="B9" s="3">
        <v>7017</v>
      </c>
    </row>
    <row r="10" spans="1:2" x14ac:dyDescent="0.3">
      <c r="A10" s="2">
        <v>42948</v>
      </c>
      <c r="B10" s="3">
        <v>6851</v>
      </c>
    </row>
    <row r="11" spans="1:2" x14ac:dyDescent="0.3">
      <c r="A11" s="2">
        <v>42979</v>
      </c>
      <c r="B11" s="3">
        <v>6180</v>
      </c>
    </row>
    <row r="12" spans="1:2" x14ac:dyDescent="0.3">
      <c r="A12" s="2">
        <v>43009</v>
      </c>
      <c r="B12" s="3">
        <v>7223</v>
      </c>
    </row>
    <row r="13" spans="1:2" x14ac:dyDescent="0.3">
      <c r="A13" s="2">
        <v>43040</v>
      </c>
      <c r="B13" s="3">
        <v>6361</v>
      </c>
    </row>
    <row r="14" spans="1:2" x14ac:dyDescent="0.3">
      <c r="A14" s="2">
        <v>43070</v>
      </c>
      <c r="B14" s="3">
        <v>6991</v>
      </c>
    </row>
    <row r="15" spans="1:2" x14ac:dyDescent="0.3">
      <c r="A15" s="2">
        <v>43101</v>
      </c>
      <c r="B15" s="3">
        <v>6480</v>
      </c>
    </row>
    <row r="16" spans="1:2" x14ac:dyDescent="0.3">
      <c r="A16" s="2">
        <v>43132</v>
      </c>
      <c r="B16" s="3">
        <v>6160</v>
      </c>
    </row>
    <row r="17" spans="1:2" x14ac:dyDescent="0.3">
      <c r="A17" s="2">
        <v>43160</v>
      </c>
      <c r="B17" s="3">
        <v>9921</v>
      </c>
    </row>
    <row r="18" spans="1:2" x14ac:dyDescent="0.3">
      <c r="A18" s="2">
        <v>43191</v>
      </c>
      <c r="B18" s="3">
        <v>8132</v>
      </c>
    </row>
    <row r="19" spans="1:2" x14ac:dyDescent="0.3">
      <c r="A19" s="2">
        <v>43221</v>
      </c>
      <c r="B19" s="4">
        <v>8004</v>
      </c>
    </row>
    <row r="20" spans="1:2" x14ac:dyDescent="0.3">
      <c r="A20" s="2">
        <v>43252</v>
      </c>
      <c r="B20" s="4">
        <v>8637</v>
      </c>
    </row>
    <row r="21" spans="1:2" x14ac:dyDescent="0.3">
      <c r="A21" s="2">
        <v>43282</v>
      </c>
      <c r="B21" s="4">
        <v>8905</v>
      </c>
    </row>
    <row r="22" spans="1:2" x14ac:dyDescent="0.3">
      <c r="A22" s="2">
        <v>43313</v>
      </c>
      <c r="B22" s="4">
        <v>9652</v>
      </c>
    </row>
    <row r="23" spans="1:2" x14ac:dyDescent="0.3">
      <c r="A23" s="2">
        <v>43344</v>
      </c>
      <c r="B23" s="4">
        <v>5868</v>
      </c>
    </row>
    <row r="24" spans="1:2" x14ac:dyDescent="0.3">
      <c r="A24" s="2">
        <v>43374</v>
      </c>
      <c r="B24" s="4">
        <v>5397</v>
      </c>
    </row>
    <row r="25" spans="1:2" x14ac:dyDescent="0.3">
      <c r="A25" s="2">
        <v>43405</v>
      </c>
      <c r="B25" s="4">
        <v>6785</v>
      </c>
    </row>
    <row r="26" spans="1:2" x14ac:dyDescent="0.3">
      <c r="A26" s="2">
        <v>43435</v>
      </c>
      <c r="B26" s="4">
        <v>5564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2022-09-19T06:24:01Z</dcterms:created>
  <dcterms:modified xsi:type="dcterms:W3CDTF">2025-05-05T01:29:17Z</dcterms:modified>
</cp:coreProperties>
</file>