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mccnet-my.sharepoint.com/personal/mcc09363_mccnet_co_jp/Documents/99_temp/calc_RT_time.py/"/>
    </mc:Choice>
  </mc:AlternateContent>
  <xr:revisionPtr revIDLastSave="0" documentId="13_ncr:1_{C09F8CE0-38B5-490F-8999-E6BADEDFDEF9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20mmスカラ×" sheetId="4" r:id="rId1"/>
    <sheet name="20mmベクトル○" sheetId="3" r:id="rId2"/>
    <sheet name="100mmベクトル×" sheetId="1" r:id="rId3"/>
    <sheet name="20mmベクトル+加古川100mm×" sheetId="5" r:id="rId4"/>
  </sheets>
  <calcPr calcId="191029" iterate="1" iterateCount="32767" iterateDelta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5" l="1"/>
  <c r="C74" i="5"/>
  <c r="C72" i="5"/>
  <c r="C71" i="5"/>
  <c r="C69" i="5"/>
  <c r="C68" i="5"/>
  <c r="C66" i="5"/>
  <c r="C65" i="5"/>
  <c r="C63" i="5"/>
  <c r="C62" i="5"/>
  <c r="C60" i="5"/>
  <c r="C59" i="5"/>
  <c r="C57" i="5"/>
  <c r="E56" i="5"/>
  <c r="E59" i="5" s="1"/>
  <c r="C56" i="5"/>
  <c r="E54" i="5"/>
  <c r="C54" i="5"/>
  <c r="I53" i="5"/>
  <c r="I54" i="5" s="1"/>
  <c r="G53" i="5"/>
  <c r="G56" i="5" s="1"/>
  <c r="C53" i="5"/>
  <c r="D40" i="5"/>
  <c r="F40" i="5" s="1"/>
  <c r="H40" i="5" s="1"/>
  <c r="D39" i="5"/>
  <c r="F39" i="5" s="1"/>
  <c r="D38" i="5"/>
  <c r="F38" i="5" s="1"/>
  <c r="D37" i="5"/>
  <c r="F37" i="5" s="1"/>
  <c r="H37" i="5" s="1"/>
  <c r="J37" i="5" s="1"/>
  <c r="D36" i="5"/>
  <c r="F36" i="5" s="1"/>
  <c r="H36" i="5" s="1"/>
  <c r="D35" i="5"/>
  <c r="F35" i="5" s="1"/>
  <c r="H35" i="5" s="1"/>
  <c r="D34" i="5"/>
  <c r="F34" i="5" s="1"/>
  <c r="D33" i="5"/>
  <c r="F33" i="5" s="1"/>
  <c r="H33" i="5" s="1"/>
  <c r="J33" i="5" s="1"/>
  <c r="L33" i="5" s="1"/>
  <c r="D22" i="5"/>
  <c r="D74" i="5" s="1"/>
  <c r="D19" i="5"/>
  <c r="D15" i="5"/>
  <c r="D24" i="5" s="1"/>
  <c r="D54" i="5" s="1"/>
  <c r="E60" i="5" l="1"/>
  <c r="E62" i="5"/>
  <c r="G57" i="5"/>
  <c r="G59" i="5"/>
  <c r="K53" i="5"/>
  <c r="K54" i="5" s="1"/>
  <c r="E57" i="5"/>
  <c r="D17" i="5"/>
  <c r="D26" i="5" s="1"/>
  <c r="E17" i="5" s="1"/>
  <c r="F59" i="5" s="1"/>
  <c r="E15" i="5"/>
  <c r="F53" i="5" s="1"/>
  <c r="G54" i="5"/>
  <c r="D16" i="5"/>
  <c r="D56" i="5" s="1"/>
  <c r="D18" i="5"/>
  <c r="D53" i="5"/>
  <c r="J35" i="5"/>
  <c r="J36" i="5"/>
  <c r="N33" i="5"/>
  <c r="H38" i="5"/>
  <c r="H39" i="5"/>
  <c r="H34" i="5"/>
  <c r="J40" i="5"/>
  <c r="G62" i="5"/>
  <c r="G60" i="5"/>
  <c r="D20" i="5"/>
  <c r="L37" i="5"/>
  <c r="D65" i="5"/>
  <c r="D28" i="5"/>
  <c r="E65" i="5"/>
  <c r="E63" i="5"/>
  <c r="O53" i="5"/>
  <c r="D21" i="5"/>
  <c r="M53" i="5"/>
  <c r="I56" i="5"/>
  <c r="D31" i="5"/>
  <c r="E24" i="5"/>
  <c r="D25" i="5"/>
  <c r="C75" i="4"/>
  <c r="C74" i="4"/>
  <c r="C72" i="4"/>
  <c r="C71" i="4"/>
  <c r="C69" i="4"/>
  <c r="C68" i="4"/>
  <c r="C66" i="4"/>
  <c r="C65" i="4"/>
  <c r="C63" i="4"/>
  <c r="C62" i="4"/>
  <c r="C60" i="4"/>
  <c r="C59" i="4"/>
  <c r="C57" i="4"/>
  <c r="M56" i="4"/>
  <c r="M57" i="4" s="1"/>
  <c r="E56" i="4"/>
  <c r="E57" i="4" s="1"/>
  <c r="C56" i="4"/>
  <c r="I54" i="4"/>
  <c r="E54" i="4"/>
  <c r="C54" i="4"/>
  <c r="I53" i="4"/>
  <c r="M53" i="4" s="1"/>
  <c r="M54" i="4" s="1"/>
  <c r="G53" i="4"/>
  <c r="G54" i="4" s="1"/>
  <c r="C53" i="4"/>
  <c r="D40" i="4"/>
  <c r="F40" i="4" s="1"/>
  <c r="H40" i="4" s="1"/>
  <c r="D39" i="4"/>
  <c r="F39" i="4" s="1"/>
  <c r="D38" i="4"/>
  <c r="D20" i="4" s="1"/>
  <c r="D37" i="4"/>
  <c r="F37" i="4" s="1"/>
  <c r="D36" i="4"/>
  <c r="F36" i="4" s="1"/>
  <c r="H36" i="4" s="1"/>
  <c r="J36" i="4" s="1"/>
  <c r="D35" i="4"/>
  <c r="F35" i="4" s="1"/>
  <c r="D34" i="4"/>
  <c r="D16" i="4" s="1"/>
  <c r="D33" i="4"/>
  <c r="F33" i="4" s="1"/>
  <c r="D18" i="4"/>
  <c r="D27" i="4" s="1"/>
  <c r="E18" i="4" s="1"/>
  <c r="C75" i="3"/>
  <c r="C74" i="3"/>
  <c r="C72" i="3"/>
  <c r="C71" i="3"/>
  <c r="C69" i="3"/>
  <c r="C68" i="3"/>
  <c r="C66" i="3"/>
  <c r="C65" i="3"/>
  <c r="C63" i="3"/>
  <c r="C62" i="3"/>
  <c r="C60" i="3"/>
  <c r="C59" i="3"/>
  <c r="C57" i="3"/>
  <c r="E56" i="3"/>
  <c r="E57" i="3" s="1"/>
  <c r="C56" i="3"/>
  <c r="E54" i="3"/>
  <c r="C54" i="3"/>
  <c r="I53" i="3"/>
  <c r="G53" i="3"/>
  <c r="G54" i="3" s="1"/>
  <c r="C53" i="3"/>
  <c r="D40" i="3"/>
  <c r="F40" i="3" s="1"/>
  <c r="D39" i="3"/>
  <c r="F39" i="3" s="1"/>
  <c r="H39" i="3" s="1"/>
  <c r="J39" i="3" s="1"/>
  <c r="D38" i="3"/>
  <c r="F38" i="3" s="1"/>
  <c r="H38" i="3" s="1"/>
  <c r="J38" i="3" s="1"/>
  <c r="D37" i="3"/>
  <c r="F37" i="3" s="1"/>
  <c r="H37" i="3" s="1"/>
  <c r="J37" i="3" s="1"/>
  <c r="L37" i="3" s="1"/>
  <c r="D36" i="3"/>
  <c r="F36" i="3" s="1"/>
  <c r="H36" i="3" s="1"/>
  <c r="J36" i="3" s="1"/>
  <c r="F35" i="3"/>
  <c r="H35" i="3" s="1"/>
  <c r="J35" i="3" s="1"/>
  <c r="L35" i="3" s="1"/>
  <c r="N35" i="3" s="1"/>
  <c r="D35" i="3"/>
  <c r="D17" i="3" s="1"/>
  <c r="D34" i="3"/>
  <c r="F34" i="3" s="1"/>
  <c r="H34" i="3" s="1"/>
  <c r="J34" i="3" s="1"/>
  <c r="D33" i="3"/>
  <c r="F33" i="3" s="1"/>
  <c r="H33" i="3" s="1"/>
  <c r="J33" i="3" s="1"/>
  <c r="L33" i="3" s="1"/>
  <c r="N33" i="3" s="1"/>
  <c r="D16" i="3"/>
  <c r="D56" i="3" s="1"/>
  <c r="D15" i="3"/>
  <c r="D24" i="3" s="1"/>
  <c r="E15" i="3" s="1"/>
  <c r="E54" i="1"/>
  <c r="F34" i="1"/>
  <c r="D34" i="1"/>
  <c r="D35" i="1"/>
  <c r="D36" i="1"/>
  <c r="D37" i="1"/>
  <c r="D38" i="1"/>
  <c r="D39" i="1"/>
  <c r="D40" i="1"/>
  <c r="D33" i="1"/>
  <c r="F33" i="1" s="1"/>
  <c r="K53" i="1"/>
  <c r="O53" i="1" s="1"/>
  <c r="G53" i="1"/>
  <c r="G56" i="1" s="1"/>
  <c r="G59" i="1" s="1"/>
  <c r="E56" i="1"/>
  <c r="E59" i="1" s="1"/>
  <c r="E62" i="1" s="1"/>
  <c r="E65" i="1" s="1"/>
  <c r="E68" i="1" s="1"/>
  <c r="E71" i="1" s="1"/>
  <c r="E74" i="1" s="1"/>
  <c r="O56" i="1" l="1"/>
  <c r="O59" i="1" s="1"/>
  <c r="S53" i="1"/>
  <c r="D19" i="3"/>
  <c r="K56" i="1"/>
  <c r="K57" i="1" s="1"/>
  <c r="D22" i="4"/>
  <c r="D31" i="4" s="1"/>
  <c r="D75" i="4" s="1"/>
  <c r="Q53" i="4"/>
  <c r="I56" i="4"/>
  <c r="I57" i="4" s="1"/>
  <c r="K56" i="5"/>
  <c r="K59" i="5" s="1"/>
  <c r="D60" i="5"/>
  <c r="E26" i="5"/>
  <c r="D59" i="5"/>
  <c r="D21" i="3"/>
  <c r="D71" i="3" s="1"/>
  <c r="D15" i="4"/>
  <c r="D53" i="4" s="1"/>
  <c r="G56" i="3"/>
  <c r="D17" i="4"/>
  <c r="D59" i="4" s="1"/>
  <c r="D19" i="4"/>
  <c r="D65" i="4" s="1"/>
  <c r="E59" i="3"/>
  <c r="D21" i="4"/>
  <c r="D71" i="4" s="1"/>
  <c r="K53" i="4"/>
  <c r="O53" i="4" s="1"/>
  <c r="G56" i="4"/>
  <c r="G57" i="4" s="1"/>
  <c r="D62" i="5"/>
  <c r="D27" i="5"/>
  <c r="F60" i="5"/>
  <c r="D75" i="5"/>
  <c r="E22" i="5"/>
  <c r="S53" i="5"/>
  <c r="O56" i="5"/>
  <c r="O54" i="5"/>
  <c r="J39" i="5"/>
  <c r="K57" i="5"/>
  <c r="J34" i="5"/>
  <c r="I59" i="5"/>
  <c r="I57" i="5"/>
  <c r="E68" i="5"/>
  <c r="E66" i="5"/>
  <c r="G65" i="5"/>
  <c r="G63" i="5"/>
  <c r="M56" i="5"/>
  <c r="M54" i="5"/>
  <c r="Q53" i="5"/>
  <c r="D66" i="5"/>
  <c r="E19" i="5"/>
  <c r="J38" i="5"/>
  <c r="D71" i="5"/>
  <c r="D30" i="5"/>
  <c r="L40" i="5"/>
  <c r="L36" i="5"/>
  <c r="D57" i="5"/>
  <c r="E16" i="5"/>
  <c r="N37" i="5"/>
  <c r="L35" i="5"/>
  <c r="F54" i="5"/>
  <c r="D68" i="5"/>
  <c r="D29" i="5"/>
  <c r="D62" i="4"/>
  <c r="D63" i="4"/>
  <c r="F62" i="4"/>
  <c r="E27" i="4"/>
  <c r="L36" i="4"/>
  <c r="O54" i="4"/>
  <c r="O56" i="4"/>
  <c r="S53" i="4"/>
  <c r="E59" i="4"/>
  <c r="G59" i="4"/>
  <c r="F38" i="4"/>
  <c r="H37" i="4"/>
  <c r="H39" i="4"/>
  <c r="J40" i="4"/>
  <c r="H33" i="4"/>
  <c r="H35" i="4"/>
  <c r="M59" i="4"/>
  <c r="F34" i="4"/>
  <c r="E22" i="4"/>
  <c r="Q56" i="4"/>
  <c r="D29" i="4"/>
  <c r="D68" i="4"/>
  <c r="K56" i="4"/>
  <c r="K54" i="4"/>
  <c r="D25" i="4"/>
  <c r="D56" i="4"/>
  <c r="D24" i="4"/>
  <c r="D30" i="4"/>
  <c r="D25" i="3"/>
  <c r="D22" i="3"/>
  <c r="D20" i="3"/>
  <c r="D29" i="3" s="1"/>
  <c r="E24" i="3"/>
  <c r="F53" i="3"/>
  <c r="L36" i="3"/>
  <c r="L38" i="3"/>
  <c r="L34" i="3"/>
  <c r="L39" i="3"/>
  <c r="E60" i="3"/>
  <c r="E62" i="3"/>
  <c r="H40" i="3"/>
  <c r="I54" i="3"/>
  <c r="I56" i="3"/>
  <c r="D54" i="3"/>
  <c r="N37" i="3"/>
  <c r="M53" i="3"/>
  <c r="D74" i="3"/>
  <c r="D31" i="3"/>
  <c r="D59" i="3"/>
  <c r="D26" i="3"/>
  <c r="D65" i="3"/>
  <c r="D28" i="3"/>
  <c r="G57" i="3"/>
  <c r="G59" i="3"/>
  <c r="D18" i="3"/>
  <c r="D53" i="3"/>
  <c r="K53" i="3"/>
  <c r="D30" i="3"/>
  <c r="O60" i="1"/>
  <c r="O62" i="1"/>
  <c r="O57" i="1"/>
  <c r="K59" i="1"/>
  <c r="G60" i="1"/>
  <c r="G62" i="1"/>
  <c r="G57" i="1"/>
  <c r="I53" i="1"/>
  <c r="C68" i="1"/>
  <c r="C56" i="1"/>
  <c r="C59" i="1"/>
  <c r="C62" i="1"/>
  <c r="C65" i="1"/>
  <c r="C71" i="1"/>
  <c r="C74" i="1"/>
  <c r="C54" i="1"/>
  <c r="C57" i="1"/>
  <c r="C60" i="1"/>
  <c r="C63" i="1"/>
  <c r="C66" i="1"/>
  <c r="C69" i="1"/>
  <c r="C72" i="1"/>
  <c r="C75" i="1"/>
  <c r="C53" i="1"/>
  <c r="M53" i="1" l="1"/>
  <c r="M56" i="1" s="1"/>
  <c r="I56" i="1"/>
  <c r="D26" i="4"/>
  <c r="I59" i="4"/>
  <c r="D68" i="3"/>
  <c r="U53" i="4"/>
  <c r="Q54" i="4"/>
  <c r="D74" i="4"/>
  <c r="S56" i="1"/>
  <c r="W53" i="1"/>
  <c r="D28" i="4"/>
  <c r="E18" i="5"/>
  <c r="D63" i="5"/>
  <c r="D69" i="5"/>
  <c r="E20" i="5"/>
  <c r="F65" i="5"/>
  <c r="E28" i="5"/>
  <c r="N36" i="5"/>
  <c r="L39" i="5"/>
  <c r="N40" i="5"/>
  <c r="L34" i="5"/>
  <c r="D72" i="5"/>
  <c r="E21" i="5"/>
  <c r="M57" i="5"/>
  <c r="M59" i="5"/>
  <c r="O57" i="5"/>
  <c r="O59" i="5"/>
  <c r="W53" i="5"/>
  <c r="S56" i="5"/>
  <c r="S54" i="5"/>
  <c r="E71" i="5"/>
  <c r="E69" i="5"/>
  <c r="N35" i="5"/>
  <c r="Q54" i="5"/>
  <c r="Q56" i="5"/>
  <c r="U53" i="5"/>
  <c r="I62" i="5"/>
  <c r="I60" i="5"/>
  <c r="F56" i="5"/>
  <c r="E25" i="5"/>
  <c r="G68" i="5"/>
  <c r="G66" i="5"/>
  <c r="K62" i="5"/>
  <c r="K60" i="5"/>
  <c r="F74" i="5"/>
  <c r="E31" i="5"/>
  <c r="L38" i="5"/>
  <c r="S56" i="4"/>
  <c r="S54" i="4"/>
  <c r="W53" i="4"/>
  <c r="E62" i="4"/>
  <c r="E60" i="4"/>
  <c r="E17" i="4"/>
  <c r="D60" i="4"/>
  <c r="Q59" i="4"/>
  <c r="Q57" i="4"/>
  <c r="J37" i="4"/>
  <c r="O59" i="4"/>
  <c r="O57" i="4"/>
  <c r="D54" i="4"/>
  <c r="E15" i="4"/>
  <c r="F74" i="4"/>
  <c r="E31" i="4"/>
  <c r="J33" i="4"/>
  <c r="N36" i="4"/>
  <c r="D66" i="4"/>
  <c r="E19" i="4"/>
  <c r="E16" i="4"/>
  <c r="D57" i="4"/>
  <c r="H34" i="4"/>
  <c r="I60" i="4"/>
  <c r="I62" i="4"/>
  <c r="H38" i="4"/>
  <c r="E21" i="4"/>
  <c r="D72" i="4"/>
  <c r="J39" i="4"/>
  <c r="J35" i="4"/>
  <c r="L40" i="4"/>
  <c r="G62" i="4"/>
  <c r="G60" i="4"/>
  <c r="F63" i="4"/>
  <c r="E20" i="4"/>
  <c r="D69" i="4"/>
  <c r="K57" i="4"/>
  <c r="K59" i="4"/>
  <c r="M62" i="4"/>
  <c r="M60" i="4"/>
  <c r="D69" i="3"/>
  <c r="E20" i="3"/>
  <c r="D57" i="3"/>
  <c r="E16" i="3"/>
  <c r="E17" i="3"/>
  <c r="D60" i="3"/>
  <c r="M56" i="3"/>
  <c r="M54" i="3"/>
  <c r="Q53" i="3"/>
  <c r="D62" i="3"/>
  <c r="D27" i="3"/>
  <c r="N38" i="3"/>
  <c r="N39" i="3"/>
  <c r="G60" i="3"/>
  <c r="G62" i="3"/>
  <c r="I57" i="3"/>
  <c r="I59" i="3"/>
  <c r="N34" i="3"/>
  <c r="N36" i="3"/>
  <c r="D72" i="3"/>
  <c r="E21" i="3"/>
  <c r="E63" i="3"/>
  <c r="E65" i="3"/>
  <c r="O53" i="3"/>
  <c r="K54" i="3"/>
  <c r="K56" i="3"/>
  <c r="D66" i="3"/>
  <c r="E19" i="3"/>
  <c r="D75" i="3"/>
  <c r="E22" i="3"/>
  <c r="J40" i="3"/>
  <c r="F54" i="3"/>
  <c r="O65" i="1"/>
  <c r="O63" i="1"/>
  <c r="K62" i="1"/>
  <c r="K60" i="1"/>
  <c r="G65" i="1"/>
  <c r="G63" i="1"/>
  <c r="I54" i="1"/>
  <c r="G54" i="1"/>
  <c r="E60" i="1"/>
  <c r="O54" i="1"/>
  <c r="K54" i="1"/>
  <c r="E57" i="1"/>
  <c r="M54" i="1"/>
  <c r="Q53" i="1"/>
  <c r="Q56" i="1" s="1"/>
  <c r="U54" i="4" l="1"/>
  <c r="U56" i="4"/>
  <c r="Y53" i="4"/>
  <c r="W56" i="1"/>
  <c r="AA53" i="1"/>
  <c r="AA56" i="1" s="1"/>
  <c r="I59" i="1"/>
  <c r="I57" i="1"/>
  <c r="Q59" i="1"/>
  <c r="Q57" i="1"/>
  <c r="S59" i="1"/>
  <c r="S57" i="1"/>
  <c r="M59" i="1"/>
  <c r="M57" i="1"/>
  <c r="F62" i="5"/>
  <c r="E27" i="5"/>
  <c r="F63" i="5" s="1"/>
  <c r="O62" i="5"/>
  <c r="O60" i="5"/>
  <c r="G69" i="5"/>
  <c r="G71" i="5"/>
  <c r="F68" i="5"/>
  <c r="E29" i="5"/>
  <c r="N38" i="5"/>
  <c r="F75" i="5"/>
  <c r="E72" i="5"/>
  <c r="E74" i="5"/>
  <c r="E75" i="5" s="1"/>
  <c r="F71" i="5"/>
  <c r="E30" i="5"/>
  <c r="N39" i="5"/>
  <c r="I65" i="5"/>
  <c r="I63" i="5"/>
  <c r="N34" i="5"/>
  <c r="F57" i="5"/>
  <c r="M60" i="5"/>
  <c r="M62" i="5"/>
  <c r="U56" i="5"/>
  <c r="U54" i="5"/>
  <c r="Y53" i="5"/>
  <c r="S59" i="5"/>
  <c r="S57" i="5"/>
  <c r="K63" i="5"/>
  <c r="K65" i="5"/>
  <c r="Q59" i="5"/>
  <c r="Q57" i="5"/>
  <c r="W54" i="5"/>
  <c r="AA53" i="5"/>
  <c r="W56" i="5"/>
  <c r="F66" i="5"/>
  <c r="L39" i="4"/>
  <c r="E26" i="4"/>
  <c r="F59" i="4"/>
  <c r="J34" i="4"/>
  <c r="M65" i="4"/>
  <c r="M63" i="4"/>
  <c r="G63" i="4"/>
  <c r="G65" i="4"/>
  <c r="E30" i="4"/>
  <c r="F71" i="4"/>
  <c r="F56" i="4"/>
  <c r="E25" i="4"/>
  <c r="O62" i="4"/>
  <c r="O60" i="4"/>
  <c r="E65" i="4"/>
  <c r="E63" i="4"/>
  <c r="F68" i="4"/>
  <c r="E29" i="4"/>
  <c r="K60" i="4"/>
  <c r="K62" i="4"/>
  <c r="N40" i="4"/>
  <c r="F65" i="4"/>
  <c r="E28" i="4"/>
  <c r="L33" i="4"/>
  <c r="L37" i="4"/>
  <c r="W54" i="4"/>
  <c r="AA53" i="4"/>
  <c r="W56" i="4"/>
  <c r="J38" i="4"/>
  <c r="Q60" i="4"/>
  <c r="Q62" i="4"/>
  <c r="F53" i="4"/>
  <c r="E24" i="4"/>
  <c r="L35" i="4"/>
  <c r="I63" i="4"/>
  <c r="I65" i="4"/>
  <c r="F75" i="4"/>
  <c r="S57" i="4"/>
  <c r="S59" i="4"/>
  <c r="F56" i="3"/>
  <c r="E25" i="3"/>
  <c r="F57" i="3" s="1"/>
  <c r="F68" i="3"/>
  <c r="E29" i="3"/>
  <c r="F69" i="3" s="1"/>
  <c r="D63" i="3"/>
  <c r="E18" i="3"/>
  <c r="F74" i="3"/>
  <c r="E31" i="3"/>
  <c r="Q54" i="3"/>
  <c r="Q56" i="3"/>
  <c r="U53" i="3"/>
  <c r="F65" i="3"/>
  <c r="E28" i="3"/>
  <c r="I62" i="3"/>
  <c r="I60" i="3"/>
  <c r="K59" i="3"/>
  <c r="K57" i="3"/>
  <c r="M57" i="3"/>
  <c r="M59" i="3"/>
  <c r="E68" i="3"/>
  <c r="E66" i="3"/>
  <c r="F71" i="3"/>
  <c r="E30" i="3"/>
  <c r="L40" i="3"/>
  <c r="O54" i="3"/>
  <c r="S53" i="3"/>
  <c r="O56" i="3"/>
  <c r="G65" i="3"/>
  <c r="G63" i="3"/>
  <c r="F59" i="3"/>
  <c r="E26" i="3"/>
  <c r="O68" i="1"/>
  <c r="O66" i="1"/>
  <c r="K65" i="1"/>
  <c r="K63" i="1"/>
  <c r="G68" i="1"/>
  <c r="G66" i="1"/>
  <c r="E63" i="1"/>
  <c r="U53" i="1"/>
  <c r="U56" i="1" s="1"/>
  <c r="Q54" i="1"/>
  <c r="Q60" i="1" l="1"/>
  <c r="Q62" i="1"/>
  <c r="I60" i="1"/>
  <c r="I62" i="1"/>
  <c r="AA59" i="1"/>
  <c r="AA57" i="1"/>
  <c r="M60" i="1"/>
  <c r="M62" i="1"/>
  <c r="W59" i="1"/>
  <c r="W57" i="1"/>
  <c r="Y54" i="4"/>
  <c r="Y56" i="4"/>
  <c r="S60" i="1"/>
  <c r="S62" i="1"/>
  <c r="U57" i="4"/>
  <c r="U59" i="4"/>
  <c r="U59" i="1"/>
  <c r="U57" i="1"/>
  <c r="Y54" i="5"/>
  <c r="Y56" i="5"/>
  <c r="O65" i="5"/>
  <c r="O63" i="5"/>
  <c r="Q62" i="5"/>
  <c r="Q60" i="5"/>
  <c r="F72" i="5"/>
  <c r="K68" i="5"/>
  <c r="K66" i="5"/>
  <c r="U59" i="5"/>
  <c r="U57" i="5"/>
  <c r="M65" i="5"/>
  <c r="M63" i="5"/>
  <c r="F69" i="5"/>
  <c r="W57" i="5"/>
  <c r="W59" i="5"/>
  <c r="G74" i="5"/>
  <c r="G75" i="5" s="1"/>
  <c r="G72" i="5"/>
  <c r="AA56" i="5"/>
  <c r="AA54" i="5"/>
  <c r="I66" i="5"/>
  <c r="I68" i="5"/>
  <c r="S62" i="5"/>
  <c r="S60" i="5"/>
  <c r="F54" i="4"/>
  <c r="O63" i="4"/>
  <c r="O65" i="4"/>
  <c r="N39" i="4"/>
  <c r="Q63" i="4"/>
  <c r="Q65" i="4"/>
  <c r="N37" i="4"/>
  <c r="F69" i="4"/>
  <c r="N33" i="4"/>
  <c r="L34" i="4"/>
  <c r="K65" i="4"/>
  <c r="K63" i="4"/>
  <c r="F57" i="4"/>
  <c r="I66" i="4"/>
  <c r="I68" i="4"/>
  <c r="L38" i="4"/>
  <c r="F66" i="4"/>
  <c r="S60" i="4"/>
  <c r="S62" i="4"/>
  <c r="W57" i="4"/>
  <c r="W59" i="4"/>
  <c r="E66" i="4"/>
  <c r="E68" i="4"/>
  <c r="F72" i="4"/>
  <c r="F60" i="4"/>
  <c r="M66" i="4"/>
  <c r="M68" i="4"/>
  <c r="N35" i="4"/>
  <c r="AA56" i="4"/>
  <c r="AA54" i="4"/>
  <c r="G66" i="4"/>
  <c r="G68" i="4"/>
  <c r="F75" i="3"/>
  <c r="K60" i="3"/>
  <c r="K62" i="3"/>
  <c r="F66" i="3"/>
  <c r="I63" i="3"/>
  <c r="I65" i="3"/>
  <c r="G66" i="3"/>
  <c r="G68" i="3"/>
  <c r="O57" i="3"/>
  <c r="O59" i="3"/>
  <c r="E69" i="3"/>
  <c r="E71" i="3"/>
  <c r="F62" i="3"/>
  <c r="E27" i="3"/>
  <c r="F60" i="3"/>
  <c r="N40" i="3"/>
  <c r="F72" i="3"/>
  <c r="W53" i="3"/>
  <c r="S54" i="3"/>
  <c r="S56" i="3"/>
  <c r="M60" i="3"/>
  <c r="M62" i="3"/>
  <c r="U56" i="3"/>
  <c r="Y53" i="3"/>
  <c r="U54" i="3"/>
  <c r="Q57" i="3"/>
  <c r="Q59" i="3"/>
  <c r="O69" i="1"/>
  <c r="O71" i="1"/>
  <c r="K68" i="1"/>
  <c r="K66" i="1"/>
  <c r="G71" i="1"/>
  <c r="G69" i="1"/>
  <c r="S54" i="1"/>
  <c r="E66" i="1"/>
  <c r="W54" i="1"/>
  <c r="U54" i="1"/>
  <c r="Y53" i="1"/>
  <c r="Y56" i="1" s="1"/>
  <c r="U60" i="1" l="1"/>
  <c r="U62" i="1"/>
  <c r="W60" i="1"/>
  <c r="W62" i="1"/>
  <c r="U62" i="4"/>
  <c r="U60" i="4"/>
  <c r="M63" i="1"/>
  <c r="M65" i="1"/>
  <c r="S65" i="1"/>
  <c r="S63" i="1"/>
  <c r="Y57" i="4"/>
  <c r="Y59" i="4"/>
  <c r="I63" i="1"/>
  <c r="I65" i="1"/>
  <c r="AA60" i="1"/>
  <c r="AA62" i="1"/>
  <c r="Y59" i="1"/>
  <c r="Y57" i="1"/>
  <c r="Q65" i="1"/>
  <c r="Q63" i="1"/>
  <c r="AA59" i="5"/>
  <c r="AA57" i="5"/>
  <c r="S63" i="5"/>
  <c r="S65" i="5"/>
  <c r="I71" i="5"/>
  <c r="I69" i="5"/>
  <c r="U60" i="5"/>
  <c r="U62" i="5"/>
  <c r="Q65" i="5"/>
  <c r="Q63" i="5"/>
  <c r="W62" i="5"/>
  <c r="W60" i="5"/>
  <c r="M68" i="5"/>
  <c r="M66" i="5"/>
  <c r="O68" i="5"/>
  <c r="O66" i="5"/>
  <c r="Y59" i="5"/>
  <c r="Y57" i="5"/>
  <c r="K71" i="5"/>
  <c r="K69" i="5"/>
  <c r="S63" i="4"/>
  <c r="S65" i="4"/>
  <c r="AA57" i="4"/>
  <c r="AA59" i="4"/>
  <c r="N34" i="4"/>
  <c r="K68" i="4"/>
  <c r="K66" i="4"/>
  <c r="E69" i="4"/>
  <c r="E71" i="4"/>
  <c r="Q68" i="4"/>
  <c r="Q66" i="4"/>
  <c r="N38" i="4"/>
  <c r="M69" i="4"/>
  <c r="M71" i="4"/>
  <c r="I71" i="4"/>
  <c r="I69" i="4"/>
  <c r="O66" i="4"/>
  <c r="O68" i="4"/>
  <c r="G69" i="4"/>
  <c r="G71" i="4"/>
  <c r="W62" i="4"/>
  <c r="W60" i="4"/>
  <c r="Q62" i="3"/>
  <c r="Q60" i="3"/>
  <c r="S59" i="3"/>
  <c r="S57" i="3"/>
  <c r="M63" i="3"/>
  <c r="M65" i="3"/>
  <c r="E72" i="3"/>
  <c r="E74" i="3"/>
  <c r="E75" i="3" s="1"/>
  <c r="O60" i="3"/>
  <c r="O62" i="3"/>
  <c r="K63" i="3"/>
  <c r="K65" i="3"/>
  <c r="W54" i="3"/>
  <c r="AA53" i="3"/>
  <c r="W56" i="3"/>
  <c r="G69" i="3"/>
  <c r="G71" i="3"/>
  <c r="Y54" i="3"/>
  <c r="Y56" i="3"/>
  <c r="U57" i="3"/>
  <c r="U59" i="3"/>
  <c r="F63" i="3"/>
  <c r="I66" i="3"/>
  <c r="I68" i="3"/>
  <c r="O72" i="1"/>
  <c r="O74" i="1"/>
  <c r="O75" i="1" s="1"/>
  <c r="K69" i="1"/>
  <c r="K71" i="1"/>
  <c r="G72" i="1"/>
  <c r="G74" i="1"/>
  <c r="G75" i="1" s="1"/>
  <c r="E69" i="1"/>
  <c r="Y54" i="1"/>
  <c r="AA54" i="1"/>
  <c r="Y60" i="1" l="1"/>
  <c r="Y62" i="1"/>
  <c r="S68" i="1"/>
  <c r="S66" i="1"/>
  <c r="AA65" i="1"/>
  <c r="AA63" i="1"/>
  <c r="M68" i="1"/>
  <c r="M66" i="1"/>
  <c r="Y60" i="4"/>
  <c r="Y62" i="4"/>
  <c r="W65" i="1"/>
  <c r="W63" i="1"/>
  <c r="I66" i="1"/>
  <c r="I68" i="1"/>
  <c r="Q68" i="1"/>
  <c r="Q66" i="1"/>
  <c r="U65" i="4"/>
  <c r="U63" i="4"/>
  <c r="U63" i="1"/>
  <c r="U65" i="1"/>
  <c r="W65" i="5"/>
  <c r="W63" i="5"/>
  <c r="AA62" i="5"/>
  <c r="AA60" i="5"/>
  <c r="K74" i="5"/>
  <c r="K75" i="5" s="1"/>
  <c r="K72" i="5"/>
  <c r="U65" i="5"/>
  <c r="U63" i="5"/>
  <c r="Y62" i="5"/>
  <c r="Y60" i="5"/>
  <c r="Q66" i="5"/>
  <c r="Q68" i="5"/>
  <c r="O69" i="5"/>
  <c r="O71" i="5"/>
  <c r="M71" i="5"/>
  <c r="M69" i="5"/>
  <c r="I74" i="5"/>
  <c r="I75" i="5" s="1"/>
  <c r="I72" i="5"/>
  <c r="S68" i="5"/>
  <c r="S66" i="5"/>
  <c r="S68" i="4"/>
  <c r="S66" i="4"/>
  <c r="Q71" i="4"/>
  <c r="Q69" i="4"/>
  <c r="W63" i="4"/>
  <c r="W65" i="4"/>
  <c r="I74" i="4"/>
  <c r="I75" i="4" s="1"/>
  <c r="I72" i="4"/>
  <c r="G74" i="4"/>
  <c r="G75" i="4" s="1"/>
  <c r="G72" i="4"/>
  <c r="M74" i="4"/>
  <c r="M75" i="4" s="1"/>
  <c r="M72" i="4"/>
  <c r="E74" i="4"/>
  <c r="E75" i="4" s="1"/>
  <c r="E72" i="4"/>
  <c r="O71" i="4"/>
  <c r="O69" i="4"/>
  <c r="AA60" i="4"/>
  <c r="AA62" i="4"/>
  <c r="K71" i="4"/>
  <c r="K69" i="4"/>
  <c r="M68" i="3"/>
  <c r="M66" i="3"/>
  <c r="W57" i="3"/>
  <c r="W59" i="3"/>
  <c r="AA54" i="3"/>
  <c r="AA56" i="3"/>
  <c r="U60" i="3"/>
  <c r="U62" i="3"/>
  <c r="K66" i="3"/>
  <c r="K68" i="3"/>
  <c r="I69" i="3"/>
  <c r="I71" i="3"/>
  <c r="Y57" i="3"/>
  <c r="Y59" i="3"/>
  <c r="O65" i="3"/>
  <c r="O63" i="3"/>
  <c r="S60" i="3"/>
  <c r="S62" i="3"/>
  <c r="G72" i="3"/>
  <c r="G74" i="3"/>
  <c r="G75" i="3" s="1"/>
  <c r="Q63" i="3"/>
  <c r="Q65" i="3"/>
  <c r="K74" i="1"/>
  <c r="K75" i="1" s="1"/>
  <c r="K72" i="1"/>
  <c r="E75" i="1"/>
  <c r="E72" i="1"/>
  <c r="D15" i="1"/>
  <c r="D24" i="1"/>
  <c r="D54" i="1" s="1"/>
  <c r="H33" i="1"/>
  <c r="J33" i="1" s="1"/>
  <c r="L33" i="1" s="1"/>
  <c r="N33" i="1" s="1"/>
  <c r="D53" i="1"/>
  <c r="D16" i="1"/>
  <c r="D25" i="1" s="1"/>
  <c r="D57" i="1" s="1"/>
  <c r="D17" i="1"/>
  <c r="D18" i="1"/>
  <c r="D27" i="1" s="1"/>
  <c r="D19" i="1"/>
  <c r="D28" i="1" s="1"/>
  <c r="E19" i="1" s="1"/>
  <c r="D20" i="1"/>
  <c r="D29" i="1" s="1"/>
  <c r="D21" i="1"/>
  <c r="D30" i="1" s="1"/>
  <c r="D22" i="1"/>
  <c r="D31" i="1" s="1"/>
  <c r="D26" i="1"/>
  <c r="E17" i="1" s="1"/>
  <c r="H34" i="1"/>
  <c r="J34" i="1" s="1"/>
  <c r="L34" i="1" s="1"/>
  <c r="N34" i="1" s="1"/>
  <c r="F35" i="1"/>
  <c r="H35" i="1"/>
  <c r="J35" i="1" s="1"/>
  <c r="L35" i="1" s="1"/>
  <c r="N35" i="1" s="1"/>
  <c r="F36" i="1"/>
  <c r="H36" i="1" s="1"/>
  <c r="J36" i="1" s="1"/>
  <c r="L36" i="1" s="1"/>
  <c r="N36" i="1" s="1"/>
  <c r="F37" i="1"/>
  <c r="H37" i="1" s="1"/>
  <c r="J37" i="1" s="1"/>
  <c r="L37" i="1" s="1"/>
  <c r="N37" i="1" s="1"/>
  <c r="F38" i="1"/>
  <c r="H38" i="1" s="1"/>
  <c r="J38" i="1" s="1"/>
  <c r="L38" i="1" s="1"/>
  <c r="N38" i="1" s="1"/>
  <c r="F39" i="1"/>
  <c r="H39" i="1"/>
  <c r="J39" i="1" s="1"/>
  <c r="L39" i="1" s="1"/>
  <c r="N39" i="1" s="1"/>
  <c r="F40" i="1"/>
  <c r="H40" i="1"/>
  <c r="J40" i="1" s="1"/>
  <c r="L40" i="1" s="1"/>
  <c r="N40" i="1" s="1"/>
  <c r="D56" i="1"/>
  <c r="D59" i="1"/>
  <c r="D60" i="1"/>
  <c r="D71" i="1"/>
  <c r="E21" i="1" l="1"/>
  <c r="F71" i="1" s="1"/>
  <c r="D72" i="1"/>
  <c r="M69" i="1"/>
  <c r="M71" i="1"/>
  <c r="D74" i="1"/>
  <c r="I69" i="1"/>
  <c r="I71" i="1"/>
  <c r="AA66" i="1"/>
  <c r="AA68" i="1"/>
  <c r="Q69" i="1"/>
  <c r="Q71" i="1"/>
  <c r="E15" i="1"/>
  <c r="U66" i="1"/>
  <c r="U68" i="1"/>
  <c r="W66" i="1"/>
  <c r="W68" i="1"/>
  <c r="S71" i="1"/>
  <c r="S69" i="1"/>
  <c r="Y63" i="4"/>
  <c r="Y65" i="4"/>
  <c r="Y63" i="1"/>
  <c r="Y65" i="1"/>
  <c r="D68" i="1"/>
  <c r="D65" i="1"/>
  <c r="D62" i="1"/>
  <c r="U68" i="4"/>
  <c r="U66" i="4"/>
  <c r="AA63" i="5"/>
  <c r="AA65" i="5"/>
  <c r="W68" i="5"/>
  <c r="W66" i="5"/>
  <c r="M72" i="5"/>
  <c r="M74" i="5"/>
  <c r="M75" i="5" s="1"/>
  <c r="U68" i="5"/>
  <c r="U66" i="5"/>
  <c r="O74" i="5"/>
  <c r="O75" i="5" s="1"/>
  <c r="O72" i="5"/>
  <c r="S71" i="5"/>
  <c r="S69" i="5"/>
  <c r="Y65" i="5"/>
  <c r="Y63" i="5"/>
  <c r="Q71" i="5"/>
  <c r="Q69" i="5"/>
  <c r="D66" i="1"/>
  <c r="K72" i="4"/>
  <c r="K74" i="4"/>
  <c r="K75" i="4" s="1"/>
  <c r="AA65" i="4"/>
  <c r="AA63" i="4"/>
  <c r="S71" i="4"/>
  <c r="S69" i="4"/>
  <c r="W66" i="4"/>
  <c r="W68" i="4"/>
  <c r="O74" i="4"/>
  <c r="O75" i="4" s="1"/>
  <c r="O72" i="4"/>
  <c r="Q74" i="4"/>
  <c r="Q75" i="4" s="1"/>
  <c r="Q72" i="4"/>
  <c r="O66" i="3"/>
  <c r="O68" i="3"/>
  <c r="K71" i="3"/>
  <c r="K69" i="3"/>
  <c r="S63" i="3"/>
  <c r="S65" i="3"/>
  <c r="Q66" i="3"/>
  <c r="Q68" i="3"/>
  <c r="U63" i="3"/>
  <c r="U65" i="3"/>
  <c r="I74" i="3"/>
  <c r="I75" i="3" s="1"/>
  <c r="I72" i="3"/>
  <c r="W60" i="3"/>
  <c r="W62" i="3"/>
  <c r="M69" i="3"/>
  <c r="M71" i="3"/>
  <c r="Y62" i="3"/>
  <c r="Y60" i="3"/>
  <c r="AA59" i="3"/>
  <c r="AA57" i="3"/>
  <c r="F65" i="1"/>
  <c r="E28" i="1"/>
  <c r="D75" i="1"/>
  <c r="E22" i="1"/>
  <c r="D63" i="1"/>
  <c r="E18" i="1"/>
  <c r="E16" i="1"/>
  <c r="F59" i="1"/>
  <c r="E26" i="1"/>
  <c r="E20" i="1"/>
  <c r="D69" i="1"/>
  <c r="E30" i="1" l="1"/>
  <c r="F72" i="1" s="1"/>
  <c r="W69" i="1"/>
  <c r="W71" i="1"/>
  <c r="AA69" i="1"/>
  <c r="AA71" i="1"/>
  <c r="I72" i="1"/>
  <c r="I74" i="1"/>
  <c r="I75" i="1" s="1"/>
  <c r="Y66" i="1"/>
  <c r="Y68" i="1"/>
  <c r="U69" i="1"/>
  <c r="U71" i="1"/>
  <c r="M72" i="1"/>
  <c r="M74" i="1"/>
  <c r="M75" i="1" s="1"/>
  <c r="Y68" i="4"/>
  <c r="Y66" i="4"/>
  <c r="Q74" i="1"/>
  <c r="Q75" i="1" s="1"/>
  <c r="Q72" i="1"/>
  <c r="S72" i="1"/>
  <c r="S74" i="1"/>
  <c r="S75" i="1" s="1"/>
  <c r="F53" i="1"/>
  <c r="E24" i="1"/>
  <c r="F54" i="1" s="1"/>
  <c r="U69" i="4"/>
  <c r="U71" i="4"/>
  <c r="Q74" i="5"/>
  <c r="Q75" i="5" s="1"/>
  <c r="Q72" i="5"/>
  <c r="U71" i="5"/>
  <c r="U69" i="5"/>
  <c r="Y66" i="5"/>
  <c r="Y68" i="5"/>
  <c r="S74" i="5"/>
  <c r="S75" i="5" s="1"/>
  <c r="S72" i="5"/>
  <c r="W69" i="5"/>
  <c r="W71" i="5"/>
  <c r="AA68" i="5"/>
  <c r="AA66" i="5"/>
  <c r="S72" i="4"/>
  <c r="S74" i="4"/>
  <c r="S75" i="4" s="1"/>
  <c r="W69" i="4"/>
  <c r="W71" i="4"/>
  <c r="AA68" i="4"/>
  <c r="AA66" i="4"/>
  <c r="Q69" i="3"/>
  <c r="Q71" i="3"/>
  <c r="AA60" i="3"/>
  <c r="AA62" i="3"/>
  <c r="K72" i="3"/>
  <c r="K74" i="3"/>
  <c r="K75" i="3" s="1"/>
  <c r="M72" i="3"/>
  <c r="M74" i="3"/>
  <c r="M75" i="3" s="1"/>
  <c r="W65" i="3"/>
  <c r="W63" i="3"/>
  <c r="U68" i="3"/>
  <c r="U66" i="3"/>
  <c r="O69" i="3"/>
  <c r="O71" i="3"/>
  <c r="S66" i="3"/>
  <c r="S68" i="3"/>
  <c r="Y63" i="3"/>
  <c r="Y65" i="3"/>
  <c r="F62" i="1"/>
  <c r="E27" i="1"/>
  <c r="F74" i="1"/>
  <c r="E31" i="1"/>
  <c r="F68" i="1"/>
  <c r="E29" i="1"/>
  <c r="F60" i="1"/>
  <c r="F66" i="1"/>
  <c r="F56" i="1"/>
  <c r="E25" i="1"/>
  <c r="Y71" i="4" l="1"/>
  <c r="Y69" i="4"/>
  <c r="Y69" i="1"/>
  <c r="Y71" i="1"/>
  <c r="U74" i="4"/>
  <c r="U75" i="4" s="1"/>
  <c r="U72" i="4"/>
  <c r="AA72" i="1"/>
  <c r="AA74" i="1"/>
  <c r="AA75" i="1" s="1"/>
  <c r="W72" i="1"/>
  <c r="W74" i="1"/>
  <c r="W75" i="1" s="1"/>
  <c r="U74" i="1"/>
  <c r="U75" i="1" s="1"/>
  <c r="U72" i="1"/>
  <c r="Y71" i="5"/>
  <c r="Y69" i="5"/>
  <c r="AA71" i="5"/>
  <c r="AA69" i="5"/>
  <c r="U72" i="5"/>
  <c r="U74" i="5"/>
  <c r="U75" i="5" s="1"/>
  <c r="W74" i="5"/>
  <c r="W75" i="5" s="1"/>
  <c r="W72" i="5"/>
  <c r="AA71" i="4"/>
  <c r="AA69" i="4"/>
  <c r="W74" i="4"/>
  <c r="W75" i="4" s="1"/>
  <c r="W72" i="4"/>
  <c r="S71" i="3"/>
  <c r="S69" i="3"/>
  <c r="O72" i="3"/>
  <c r="O74" i="3"/>
  <c r="O75" i="3" s="1"/>
  <c r="AA63" i="3"/>
  <c r="AA65" i="3"/>
  <c r="U69" i="3"/>
  <c r="U71" i="3"/>
  <c r="Y66" i="3"/>
  <c r="Y68" i="3"/>
  <c r="Q74" i="3"/>
  <c r="Q75" i="3" s="1"/>
  <c r="Q72" i="3"/>
  <c r="W66" i="3"/>
  <c r="W68" i="3"/>
  <c r="F57" i="1"/>
  <c r="F69" i="1"/>
  <c r="F75" i="1"/>
  <c r="F63" i="1"/>
  <c r="Y74" i="1" l="1"/>
  <c r="Y75" i="1" s="1"/>
  <c r="Y72" i="1"/>
  <c r="Y74" i="4"/>
  <c r="Y75" i="4" s="1"/>
  <c r="Y72" i="4"/>
  <c r="AA74" i="5"/>
  <c r="AA75" i="5" s="1"/>
  <c r="AA72" i="5"/>
  <c r="Y74" i="5"/>
  <c r="Y75" i="5" s="1"/>
  <c r="Y72" i="5"/>
  <c r="AA72" i="4"/>
  <c r="AA74" i="4"/>
  <c r="AA75" i="4" s="1"/>
  <c r="W69" i="3"/>
  <c r="W71" i="3"/>
  <c r="AA66" i="3"/>
  <c r="AA68" i="3"/>
  <c r="Y69" i="3"/>
  <c r="Y71" i="3"/>
  <c r="U72" i="3"/>
  <c r="U74" i="3"/>
  <c r="U75" i="3" s="1"/>
  <c r="S72" i="3"/>
  <c r="S74" i="3"/>
  <c r="S75" i="3" s="1"/>
  <c r="Y74" i="3" l="1"/>
  <c r="Y75" i="3" s="1"/>
  <c r="Y72" i="3"/>
  <c r="AA71" i="3"/>
  <c r="AA69" i="3"/>
  <c r="W72" i="3"/>
  <c r="W74" i="3"/>
  <c r="W75" i="3" s="1"/>
  <c r="AA72" i="3" l="1"/>
  <c r="AA74" i="3"/>
  <c r="AA75" i="3" s="1"/>
  <c r="F15" i="1"/>
  <c r="G15" i="1"/>
  <c r="H15" i="1"/>
  <c r="I15" i="1"/>
  <c r="J15" i="1"/>
  <c r="K15" i="1"/>
  <c r="L15" i="1"/>
  <c r="M15" i="1"/>
  <c r="N15" i="1"/>
  <c r="O15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  <c r="F18" i="1"/>
  <c r="G18" i="1"/>
  <c r="H18" i="1"/>
  <c r="I18" i="1"/>
  <c r="J18" i="1"/>
  <c r="K18" i="1"/>
  <c r="L18" i="1"/>
  <c r="M18" i="1"/>
  <c r="N18" i="1"/>
  <c r="O18" i="1"/>
  <c r="F19" i="1"/>
  <c r="G19" i="1"/>
  <c r="H19" i="1"/>
  <c r="I19" i="1"/>
  <c r="J19" i="1"/>
  <c r="K19" i="1"/>
  <c r="L19" i="1"/>
  <c r="M19" i="1"/>
  <c r="N19" i="1"/>
  <c r="O19" i="1"/>
  <c r="F20" i="1"/>
  <c r="G20" i="1"/>
  <c r="H20" i="1"/>
  <c r="I20" i="1"/>
  <c r="J20" i="1"/>
  <c r="K20" i="1"/>
  <c r="L20" i="1"/>
  <c r="M20" i="1"/>
  <c r="N20" i="1"/>
  <c r="O20" i="1"/>
  <c r="F21" i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F26" i="1"/>
  <c r="G26" i="1"/>
  <c r="H26" i="1"/>
  <c r="I26" i="1"/>
  <c r="J26" i="1"/>
  <c r="K26" i="1"/>
  <c r="L26" i="1"/>
  <c r="M26" i="1"/>
  <c r="N26" i="1"/>
  <c r="O26" i="1"/>
  <c r="F27" i="1"/>
  <c r="G27" i="1"/>
  <c r="H27" i="1"/>
  <c r="I27" i="1"/>
  <c r="J27" i="1"/>
  <c r="K27" i="1"/>
  <c r="L27" i="1"/>
  <c r="M27" i="1"/>
  <c r="N27" i="1"/>
  <c r="O27" i="1"/>
  <c r="F28" i="1"/>
  <c r="G28" i="1"/>
  <c r="H28" i="1"/>
  <c r="I28" i="1"/>
  <c r="J28" i="1"/>
  <c r="K28" i="1"/>
  <c r="L28" i="1"/>
  <c r="M28" i="1"/>
  <c r="N28" i="1"/>
  <c r="O28" i="1"/>
  <c r="F29" i="1"/>
  <c r="G29" i="1"/>
  <c r="H29" i="1"/>
  <c r="I29" i="1"/>
  <c r="J29" i="1"/>
  <c r="K29" i="1"/>
  <c r="L29" i="1"/>
  <c r="M29" i="1"/>
  <c r="N29" i="1"/>
  <c r="O29" i="1"/>
  <c r="F30" i="1"/>
  <c r="G30" i="1"/>
  <c r="H30" i="1"/>
  <c r="I30" i="1"/>
  <c r="J30" i="1"/>
  <c r="K30" i="1"/>
  <c r="L30" i="1"/>
  <c r="M30" i="1"/>
  <c r="N30" i="1"/>
  <c r="O30" i="1"/>
  <c r="F31" i="1"/>
  <c r="G31" i="1"/>
  <c r="H31" i="1"/>
  <c r="I31" i="1"/>
  <c r="J31" i="1"/>
  <c r="K31" i="1"/>
  <c r="L31" i="1"/>
  <c r="M31" i="1"/>
  <c r="N31" i="1"/>
  <c r="O31" i="1"/>
  <c r="E42" i="1"/>
  <c r="G42" i="1"/>
  <c r="I42" i="1"/>
  <c r="K42" i="1"/>
  <c r="M42" i="1"/>
  <c r="O42" i="1"/>
  <c r="E43" i="1"/>
  <c r="G43" i="1"/>
  <c r="I43" i="1"/>
  <c r="K43" i="1"/>
  <c r="M43" i="1"/>
  <c r="O43" i="1"/>
  <c r="E44" i="1"/>
  <c r="G44" i="1"/>
  <c r="I44" i="1"/>
  <c r="K44" i="1"/>
  <c r="M44" i="1"/>
  <c r="O44" i="1"/>
  <c r="E45" i="1"/>
  <c r="G45" i="1"/>
  <c r="I45" i="1"/>
  <c r="K45" i="1"/>
  <c r="M45" i="1"/>
  <c r="O45" i="1"/>
  <c r="E46" i="1"/>
  <c r="G46" i="1"/>
  <c r="I46" i="1"/>
  <c r="K46" i="1"/>
  <c r="M46" i="1"/>
  <c r="O46" i="1"/>
  <c r="E47" i="1"/>
  <c r="G47" i="1"/>
  <c r="I47" i="1"/>
  <c r="K47" i="1"/>
  <c r="M47" i="1"/>
  <c r="O47" i="1"/>
  <c r="E48" i="1"/>
  <c r="G48" i="1"/>
  <c r="I48" i="1"/>
  <c r="K48" i="1"/>
  <c r="M48" i="1"/>
  <c r="O48" i="1"/>
  <c r="E49" i="1"/>
  <c r="G49" i="1"/>
  <c r="I49" i="1"/>
  <c r="K49" i="1"/>
  <c r="M49" i="1"/>
  <c r="O49" i="1"/>
  <c r="H53" i="1"/>
  <c r="J53" i="1"/>
  <c r="L53" i="1"/>
  <c r="N53" i="1"/>
  <c r="P53" i="1"/>
  <c r="R53" i="1"/>
  <c r="T53" i="1"/>
  <c r="V53" i="1"/>
  <c r="X53" i="1"/>
  <c r="Z53" i="1"/>
  <c r="H54" i="1"/>
  <c r="J54" i="1"/>
  <c r="L54" i="1"/>
  <c r="N54" i="1"/>
  <c r="P54" i="1"/>
  <c r="R54" i="1"/>
  <c r="T54" i="1"/>
  <c r="V54" i="1"/>
  <c r="X54" i="1"/>
  <c r="Z54" i="1"/>
  <c r="H56" i="1"/>
  <c r="J56" i="1"/>
  <c r="L56" i="1"/>
  <c r="N56" i="1"/>
  <c r="P56" i="1"/>
  <c r="R56" i="1"/>
  <c r="T56" i="1"/>
  <c r="V56" i="1"/>
  <c r="X56" i="1"/>
  <c r="Z56" i="1"/>
  <c r="H57" i="1"/>
  <c r="J57" i="1"/>
  <c r="L57" i="1"/>
  <c r="N57" i="1"/>
  <c r="P57" i="1"/>
  <c r="R57" i="1"/>
  <c r="T57" i="1"/>
  <c r="V57" i="1"/>
  <c r="X57" i="1"/>
  <c r="Z57" i="1"/>
  <c r="H59" i="1"/>
  <c r="J59" i="1"/>
  <c r="L59" i="1"/>
  <c r="N59" i="1"/>
  <c r="P59" i="1"/>
  <c r="R59" i="1"/>
  <c r="T59" i="1"/>
  <c r="V59" i="1"/>
  <c r="X59" i="1"/>
  <c r="Z59" i="1"/>
  <c r="H60" i="1"/>
  <c r="J60" i="1"/>
  <c r="L60" i="1"/>
  <c r="N60" i="1"/>
  <c r="P60" i="1"/>
  <c r="R60" i="1"/>
  <c r="T60" i="1"/>
  <c r="V60" i="1"/>
  <c r="X60" i="1"/>
  <c r="Z60" i="1"/>
  <c r="H62" i="1"/>
  <c r="J62" i="1"/>
  <c r="L62" i="1"/>
  <c r="N62" i="1"/>
  <c r="P62" i="1"/>
  <c r="R62" i="1"/>
  <c r="T62" i="1"/>
  <c r="V62" i="1"/>
  <c r="X62" i="1"/>
  <c r="Z62" i="1"/>
  <c r="H63" i="1"/>
  <c r="J63" i="1"/>
  <c r="L63" i="1"/>
  <c r="N63" i="1"/>
  <c r="P63" i="1"/>
  <c r="R63" i="1"/>
  <c r="T63" i="1"/>
  <c r="V63" i="1"/>
  <c r="X63" i="1"/>
  <c r="Z63" i="1"/>
  <c r="H65" i="1"/>
  <c r="J65" i="1"/>
  <c r="L65" i="1"/>
  <c r="N65" i="1"/>
  <c r="P65" i="1"/>
  <c r="R65" i="1"/>
  <c r="T65" i="1"/>
  <c r="V65" i="1"/>
  <c r="X65" i="1"/>
  <c r="Z65" i="1"/>
  <c r="H66" i="1"/>
  <c r="J66" i="1"/>
  <c r="L66" i="1"/>
  <c r="N66" i="1"/>
  <c r="P66" i="1"/>
  <c r="R66" i="1"/>
  <c r="T66" i="1"/>
  <c r="V66" i="1"/>
  <c r="X66" i="1"/>
  <c r="Z66" i="1"/>
  <c r="H68" i="1"/>
  <c r="J68" i="1"/>
  <c r="L68" i="1"/>
  <c r="N68" i="1"/>
  <c r="P68" i="1"/>
  <c r="R68" i="1"/>
  <c r="T68" i="1"/>
  <c r="V68" i="1"/>
  <c r="X68" i="1"/>
  <c r="Z68" i="1"/>
  <c r="H69" i="1"/>
  <c r="J69" i="1"/>
  <c r="L69" i="1"/>
  <c r="N69" i="1"/>
  <c r="P69" i="1"/>
  <c r="R69" i="1"/>
  <c r="T69" i="1"/>
  <c r="V69" i="1"/>
  <c r="X69" i="1"/>
  <c r="Z69" i="1"/>
  <c r="H71" i="1"/>
  <c r="J71" i="1"/>
  <c r="L71" i="1"/>
  <c r="N71" i="1"/>
  <c r="P71" i="1"/>
  <c r="R71" i="1"/>
  <c r="T71" i="1"/>
  <c r="V71" i="1"/>
  <c r="X71" i="1"/>
  <c r="Z71" i="1"/>
  <c r="H72" i="1"/>
  <c r="J72" i="1"/>
  <c r="L72" i="1"/>
  <c r="N72" i="1"/>
  <c r="P72" i="1"/>
  <c r="R72" i="1"/>
  <c r="T72" i="1"/>
  <c r="V72" i="1"/>
  <c r="X72" i="1"/>
  <c r="Z72" i="1"/>
  <c r="H74" i="1"/>
  <c r="J74" i="1"/>
  <c r="L74" i="1"/>
  <c r="N74" i="1"/>
  <c r="P74" i="1"/>
  <c r="R74" i="1"/>
  <c r="T74" i="1"/>
  <c r="V74" i="1"/>
  <c r="X74" i="1"/>
  <c r="Z74" i="1"/>
  <c r="H75" i="1"/>
  <c r="J75" i="1"/>
  <c r="L75" i="1"/>
  <c r="N75" i="1"/>
  <c r="P75" i="1"/>
  <c r="R75" i="1"/>
  <c r="T75" i="1"/>
  <c r="V75" i="1"/>
  <c r="X75" i="1"/>
  <c r="Z75" i="1"/>
  <c r="F15" i="4"/>
  <c r="G15" i="4"/>
  <c r="H15" i="4"/>
  <c r="I15" i="4"/>
  <c r="J15" i="4"/>
  <c r="K15" i="4"/>
  <c r="L15" i="4"/>
  <c r="M15" i="4"/>
  <c r="N15" i="4"/>
  <c r="O15" i="4"/>
  <c r="F16" i="4"/>
  <c r="G16" i="4"/>
  <c r="H16" i="4"/>
  <c r="I16" i="4"/>
  <c r="J16" i="4"/>
  <c r="K16" i="4"/>
  <c r="L16" i="4"/>
  <c r="M16" i="4"/>
  <c r="N16" i="4"/>
  <c r="O16" i="4"/>
  <c r="F17" i="4"/>
  <c r="G17" i="4"/>
  <c r="H17" i="4"/>
  <c r="I17" i="4"/>
  <c r="J17" i="4"/>
  <c r="K17" i="4"/>
  <c r="L17" i="4"/>
  <c r="M17" i="4"/>
  <c r="N17" i="4"/>
  <c r="O17" i="4"/>
  <c r="F18" i="4"/>
  <c r="G18" i="4"/>
  <c r="H18" i="4"/>
  <c r="I18" i="4"/>
  <c r="J18" i="4"/>
  <c r="K18" i="4"/>
  <c r="L18" i="4"/>
  <c r="M18" i="4"/>
  <c r="N18" i="4"/>
  <c r="O18" i="4"/>
  <c r="F19" i="4"/>
  <c r="G19" i="4"/>
  <c r="H19" i="4"/>
  <c r="I19" i="4"/>
  <c r="J19" i="4"/>
  <c r="K19" i="4"/>
  <c r="L19" i="4"/>
  <c r="M19" i="4"/>
  <c r="N19" i="4"/>
  <c r="O19" i="4"/>
  <c r="F20" i="4"/>
  <c r="G20" i="4"/>
  <c r="H20" i="4"/>
  <c r="I20" i="4"/>
  <c r="J20" i="4"/>
  <c r="K20" i="4"/>
  <c r="L20" i="4"/>
  <c r="M20" i="4"/>
  <c r="N20" i="4"/>
  <c r="O20" i="4"/>
  <c r="F21" i="4"/>
  <c r="G21" i="4"/>
  <c r="H21" i="4"/>
  <c r="I21" i="4"/>
  <c r="J21" i="4"/>
  <c r="K21" i="4"/>
  <c r="L21" i="4"/>
  <c r="M21" i="4"/>
  <c r="N21" i="4"/>
  <c r="O21" i="4"/>
  <c r="F22" i="4"/>
  <c r="G22" i="4"/>
  <c r="H22" i="4"/>
  <c r="I22" i="4"/>
  <c r="J22" i="4"/>
  <c r="K22" i="4"/>
  <c r="L22" i="4"/>
  <c r="M22" i="4"/>
  <c r="N22" i="4"/>
  <c r="O22" i="4"/>
  <c r="F24" i="4"/>
  <c r="G24" i="4"/>
  <c r="H24" i="4"/>
  <c r="I24" i="4"/>
  <c r="J24" i="4"/>
  <c r="K24" i="4"/>
  <c r="L24" i="4"/>
  <c r="M24" i="4"/>
  <c r="N24" i="4"/>
  <c r="O24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F29" i="4"/>
  <c r="G29" i="4"/>
  <c r="H29" i="4"/>
  <c r="I29" i="4"/>
  <c r="J29" i="4"/>
  <c r="K29" i="4"/>
  <c r="L29" i="4"/>
  <c r="M29" i="4"/>
  <c r="N29" i="4"/>
  <c r="O29" i="4"/>
  <c r="F30" i="4"/>
  <c r="G30" i="4"/>
  <c r="H30" i="4"/>
  <c r="I30" i="4"/>
  <c r="J30" i="4"/>
  <c r="K30" i="4"/>
  <c r="L30" i="4"/>
  <c r="M30" i="4"/>
  <c r="N30" i="4"/>
  <c r="O30" i="4"/>
  <c r="F31" i="4"/>
  <c r="G31" i="4"/>
  <c r="H31" i="4"/>
  <c r="I31" i="4"/>
  <c r="J31" i="4"/>
  <c r="K31" i="4"/>
  <c r="L31" i="4"/>
  <c r="M31" i="4"/>
  <c r="N31" i="4"/>
  <c r="O31" i="4"/>
  <c r="E42" i="4"/>
  <c r="G42" i="4"/>
  <c r="I42" i="4"/>
  <c r="K42" i="4"/>
  <c r="M42" i="4"/>
  <c r="O42" i="4"/>
  <c r="E43" i="4"/>
  <c r="G43" i="4"/>
  <c r="I43" i="4"/>
  <c r="K43" i="4"/>
  <c r="M43" i="4"/>
  <c r="O43" i="4"/>
  <c r="E44" i="4"/>
  <c r="G44" i="4"/>
  <c r="I44" i="4"/>
  <c r="K44" i="4"/>
  <c r="M44" i="4"/>
  <c r="O44" i="4"/>
  <c r="E45" i="4"/>
  <c r="G45" i="4"/>
  <c r="I45" i="4"/>
  <c r="K45" i="4"/>
  <c r="M45" i="4"/>
  <c r="O45" i="4"/>
  <c r="E46" i="4"/>
  <c r="G46" i="4"/>
  <c r="I46" i="4"/>
  <c r="K46" i="4"/>
  <c r="M46" i="4"/>
  <c r="O46" i="4"/>
  <c r="E47" i="4"/>
  <c r="G47" i="4"/>
  <c r="I47" i="4"/>
  <c r="K47" i="4"/>
  <c r="M47" i="4"/>
  <c r="O47" i="4"/>
  <c r="E48" i="4"/>
  <c r="G48" i="4"/>
  <c r="I48" i="4"/>
  <c r="K48" i="4"/>
  <c r="M48" i="4"/>
  <c r="O48" i="4"/>
  <c r="E49" i="4"/>
  <c r="G49" i="4"/>
  <c r="I49" i="4"/>
  <c r="K49" i="4"/>
  <c r="M49" i="4"/>
  <c r="O49" i="4"/>
  <c r="H53" i="4"/>
  <c r="J53" i="4"/>
  <c r="L53" i="4"/>
  <c r="N53" i="4"/>
  <c r="P53" i="4"/>
  <c r="R53" i="4"/>
  <c r="T53" i="4"/>
  <c r="V53" i="4"/>
  <c r="X53" i="4"/>
  <c r="Z53" i="4"/>
  <c r="H54" i="4"/>
  <c r="J54" i="4"/>
  <c r="L54" i="4"/>
  <c r="N54" i="4"/>
  <c r="P54" i="4"/>
  <c r="R54" i="4"/>
  <c r="T54" i="4"/>
  <c r="V54" i="4"/>
  <c r="X54" i="4"/>
  <c r="Z54" i="4"/>
  <c r="H56" i="4"/>
  <c r="J56" i="4"/>
  <c r="L56" i="4"/>
  <c r="N56" i="4"/>
  <c r="P56" i="4"/>
  <c r="R56" i="4"/>
  <c r="T56" i="4"/>
  <c r="V56" i="4"/>
  <c r="X56" i="4"/>
  <c r="Z56" i="4"/>
  <c r="H57" i="4"/>
  <c r="J57" i="4"/>
  <c r="L57" i="4"/>
  <c r="N57" i="4"/>
  <c r="P57" i="4"/>
  <c r="R57" i="4"/>
  <c r="T57" i="4"/>
  <c r="V57" i="4"/>
  <c r="X57" i="4"/>
  <c r="Z57" i="4"/>
  <c r="H59" i="4"/>
  <c r="J59" i="4"/>
  <c r="L59" i="4"/>
  <c r="N59" i="4"/>
  <c r="P59" i="4"/>
  <c r="R59" i="4"/>
  <c r="T59" i="4"/>
  <c r="V59" i="4"/>
  <c r="X59" i="4"/>
  <c r="Z59" i="4"/>
  <c r="H60" i="4"/>
  <c r="J60" i="4"/>
  <c r="L60" i="4"/>
  <c r="N60" i="4"/>
  <c r="P60" i="4"/>
  <c r="R60" i="4"/>
  <c r="T60" i="4"/>
  <c r="V60" i="4"/>
  <c r="X60" i="4"/>
  <c r="Z60" i="4"/>
  <c r="H62" i="4"/>
  <c r="J62" i="4"/>
  <c r="L62" i="4"/>
  <c r="N62" i="4"/>
  <c r="P62" i="4"/>
  <c r="R62" i="4"/>
  <c r="T62" i="4"/>
  <c r="V62" i="4"/>
  <c r="X62" i="4"/>
  <c r="Z62" i="4"/>
  <c r="H63" i="4"/>
  <c r="J63" i="4"/>
  <c r="L63" i="4"/>
  <c r="N63" i="4"/>
  <c r="P63" i="4"/>
  <c r="R63" i="4"/>
  <c r="T63" i="4"/>
  <c r="V63" i="4"/>
  <c r="X63" i="4"/>
  <c r="Z63" i="4"/>
  <c r="H65" i="4"/>
  <c r="J65" i="4"/>
  <c r="L65" i="4"/>
  <c r="N65" i="4"/>
  <c r="P65" i="4"/>
  <c r="R65" i="4"/>
  <c r="T65" i="4"/>
  <c r="V65" i="4"/>
  <c r="X65" i="4"/>
  <c r="Z65" i="4"/>
  <c r="H66" i="4"/>
  <c r="J66" i="4"/>
  <c r="L66" i="4"/>
  <c r="N66" i="4"/>
  <c r="P66" i="4"/>
  <c r="R66" i="4"/>
  <c r="T66" i="4"/>
  <c r="V66" i="4"/>
  <c r="X66" i="4"/>
  <c r="Z66" i="4"/>
  <c r="H68" i="4"/>
  <c r="J68" i="4"/>
  <c r="L68" i="4"/>
  <c r="N68" i="4"/>
  <c r="P68" i="4"/>
  <c r="R68" i="4"/>
  <c r="T68" i="4"/>
  <c r="V68" i="4"/>
  <c r="X68" i="4"/>
  <c r="Z68" i="4"/>
  <c r="H69" i="4"/>
  <c r="J69" i="4"/>
  <c r="L69" i="4"/>
  <c r="N69" i="4"/>
  <c r="P69" i="4"/>
  <c r="R69" i="4"/>
  <c r="T69" i="4"/>
  <c r="V69" i="4"/>
  <c r="X69" i="4"/>
  <c r="Z69" i="4"/>
  <c r="H71" i="4"/>
  <c r="J71" i="4"/>
  <c r="L71" i="4"/>
  <c r="N71" i="4"/>
  <c r="P71" i="4"/>
  <c r="R71" i="4"/>
  <c r="T71" i="4"/>
  <c r="V71" i="4"/>
  <c r="X71" i="4"/>
  <c r="Z71" i="4"/>
  <c r="H72" i="4"/>
  <c r="J72" i="4"/>
  <c r="L72" i="4"/>
  <c r="N72" i="4"/>
  <c r="P72" i="4"/>
  <c r="R72" i="4"/>
  <c r="T72" i="4"/>
  <c r="V72" i="4"/>
  <c r="X72" i="4"/>
  <c r="Z72" i="4"/>
  <c r="H74" i="4"/>
  <c r="J74" i="4"/>
  <c r="L74" i="4"/>
  <c r="N74" i="4"/>
  <c r="P74" i="4"/>
  <c r="R74" i="4"/>
  <c r="T74" i="4"/>
  <c r="V74" i="4"/>
  <c r="X74" i="4"/>
  <c r="Z74" i="4"/>
  <c r="H75" i="4"/>
  <c r="J75" i="4"/>
  <c r="L75" i="4"/>
  <c r="N75" i="4"/>
  <c r="P75" i="4"/>
  <c r="R75" i="4"/>
  <c r="T75" i="4"/>
  <c r="V75" i="4"/>
  <c r="X75" i="4"/>
  <c r="Z75" i="4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H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4" i="5"/>
  <c r="G24" i="5"/>
  <c r="H24" i="5"/>
  <c r="I24" i="5"/>
  <c r="J24" i="5"/>
  <c r="K24" i="5"/>
  <c r="L24" i="5"/>
  <c r="M24" i="5"/>
  <c r="N24" i="5"/>
  <c r="O24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E42" i="5"/>
  <c r="G42" i="5"/>
  <c r="I42" i="5"/>
  <c r="K42" i="5"/>
  <c r="M42" i="5"/>
  <c r="O42" i="5"/>
  <c r="E43" i="5"/>
  <c r="G43" i="5"/>
  <c r="I43" i="5"/>
  <c r="K43" i="5"/>
  <c r="M43" i="5"/>
  <c r="O43" i="5"/>
  <c r="E44" i="5"/>
  <c r="G44" i="5"/>
  <c r="I44" i="5"/>
  <c r="K44" i="5"/>
  <c r="M44" i="5"/>
  <c r="O44" i="5"/>
  <c r="E45" i="5"/>
  <c r="G45" i="5"/>
  <c r="I45" i="5"/>
  <c r="K45" i="5"/>
  <c r="M45" i="5"/>
  <c r="O45" i="5"/>
  <c r="E46" i="5"/>
  <c r="G46" i="5"/>
  <c r="I46" i="5"/>
  <c r="K46" i="5"/>
  <c r="M46" i="5"/>
  <c r="O46" i="5"/>
  <c r="E47" i="5"/>
  <c r="G47" i="5"/>
  <c r="I47" i="5"/>
  <c r="K47" i="5"/>
  <c r="M47" i="5"/>
  <c r="O47" i="5"/>
  <c r="E48" i="5"/>
  <c r="G48" i="5"/>
  <c r="I48" i="5"/>
  <c r="K48" i="5"/>
  <c r="M48" i="5"/>
  <c r="O48" i="5"/>
  <c r="E49" i="5"/>
  <c r="G49" i="5"/>
  <c r="I49" i="5"/>
  <c r="K49" i="5"/>
  <c r="M49" i="5"/>
  <c r="O49" i="5"/>
  <c r="H53" i="5"/>
  <c r="J53" i="5"/>
  <c r="L53" i="5"/>
  <c r="N53" i="5"/>
  <c r="P53" i="5"/>
  <c r="R53" i="5"/>
  <c r="T53" i="5"/>
  <c r="V53" i="5"/>
  <c r="X53" i="5"/>
  <c r="Z53" i="5"/>
  <c r="H54" i="5"/>
  <c r="J54" i="5"/>
  <c r="L54" i="5"/>
  <c r="N54" i="5"/>
  <c r="P54" i="5"/>
  <c r="R54" i="5"/>
  <c r="T54" i="5"/>
  <c r="V54" i="5"/>
  <c r="X54" i="5"/>
  <c r="Z54" i="5"/>
  <c r="H56" i="5"/>
  <c r="J56" i="5"/>
  <c r="L56" i="5"/>
  <c r="N56" i="5"/>
  <c r="P56" i="5"/>
  <c r="R56" i="5"/>
  <c r="T56" i="5"/>
  <c r="V56" i="5"/>
  <c r="X56" i="5"/>
  <c r="Z56" i="5"/>
  <c r="H57" i="5"/>
  <c r="J57" i="5"/>
  <c r="L57" i="5"/>
  <c r="N57" i="5"/>
  <c r="P57" i="5"/>
  <c r="R57" i="5"/>
  <c r="T57" i="5"/>
  <c r="V57" i="5"/>
  <c r="X57" i="5"/>
  <c r="Z57" i="5"/>
  <c r="H59" i="5"/>
  <c r="J59" i="5"/>
  <c r="L59" i="5"/>
  <c r="N59" i="5"/>
  <c r="P59" i="5"/>
  <c r="R59" i="5"/>
  <c r="T59" i="5"/>
  <c r="V59" i="5"/>
  <c r="X59" i="5"/>
  <c r="Z59" i="5"/>
  <c r="H60" i="5"/>
  <c r="J60" i="5"/>
  <c r="L60" i="5"/>
  <c r="N60" i="5"/>
  <c r="P60" i="5"/>
  <c r="R60" i="5"/>
  <c r="T60" i="5"/>
  <c r="V60" i="5"/>
  <c r="X60" i="5"/>
  <c r="Z60" i="5"/>
  <c r="H62" i="5"/>
  <c r="J62" i="5"/>
  <c r="L62" i="5"/>
  <c r="N62" i="5"/>
  <c r="P62" i="5"/>
  <c r="R62" i="5"/>
  <c r="T62" i="5"/>
  <c r="V62" i="5"/>
  <c r="X62" i="5"/>
  <c r="Z62" i="5"/>
  <c r="H63" i="5"/>
  <c r="J63" i="5"/>
  <c r="L63" i="5"/>
  <c r="N63" i="5"/>
  <c r="P63" i="5"/>
  <c r="R63" i="5"/>
  <c r="T63" i="5"/>
  <c r="V63" i="5"/>
  <c r="X63" i="5"/>
  <c r="Z63" i="5"/>
  <c r="H65" i="5"/>
  <c r="J65" i="5"/>
  <c r="L65" i="5"/>
  <c r="N65" i="5"/>
  <c r="P65" i="5"/>
  <c r="R65" i="5"/>
  <c r="T65" i="5"/>
  <c r="V65" i="5"/>
  <c r="X65" i="5"/>
  <c r="Z65" i="5"/>
  <c r="H66" i="5"/>
  <c r="J66" i="5"/>
  <c r="L66" i="5"/>
  <c r="N66" i="5"/>
  <c r="P66" i="5"/>
  <c r="R66" i="5"/>
  <c r="T66" i="5"/>
  <c r="V66" i="5"/>
  <c r="X66" i="5"/>
  <c r="Z66" i="5"/>
  <c r="H68" i="5"/>
  <c r="J68" i="5"/>
  <c r="L68" i="5"/>
  <c r="N68" i="5"/>
  <c r="P68" i="5"/>
  <c r="R68" i="5"/>
  <c r="T68" i="5"/>
  <c r="V68" i="5"/>
  <c r="X68" i="5"/>
  <c r="Z68" i="5"/>
  <c r="H69" i="5"/>
  <c r="J69" i="5"/>
  <c r="L69" i="5"/>
  <c r="N69" i="5"/>
  <c r="P69" i="5"/>
  <c r="R69" i="5"/>
  <c r="T69" i="5"/>
  <c r="V69" i="5"/>
  <c r="X69" i="5"/>
  <c r="Z69" i="5"/>
  <c r="H71" i="5"/>
  <c r="J71" i="5"/>
  <c r="L71" i="5"/>
  <c r="N71" i="5"/>
  <c r="P71" i="5"/>
  <c r="R71" i="5"/>
  <c r="T71" i="5"/>
  <c r="V71" i="5"/>
  <c r="X71" i="5"/>
  <c r="Z71" i="5"/>
  <c r="H72" i="5"/>
  <c r="J72" i="5"/>
  <c r="L72" i="5"/>
  <c r="N72" i="5"/>
  <c r="P72" i="5"/>
  <c r="R72" i="5"/>
  <c r="T72" i="5"/>
  <c r="V72" i="5"/>
  <c r="X72" i="5"/>
  <c r="Z72" i="5"/>
  <c r="H74" i="5"/>
  <c r="J74" i="5"/>
  <c r="L74" i="5"/>
  <c r="N74" i="5"/>
  <c r="P74" i="5"/>
  <c r="R74" i="5"/>
  <c r="T74" i="5"/>
  <c r="V74" i="5"/>
  <c r="X74" i="5"/>
  <c r="Z74" i="5"/>
  <c r="H75" i="5"/>
  <c r="J75" i="5"/>
  <c r="L75" i="5"/>
  <c r="N75" i="5"/>
  <c r="P75" i="5"/>
  <c r="R75" i="5"/>
  <c r="T75" i="5"/>
  <c r="V75" i="5"/>
  <c r="X75" i="5"/>
  <c r="Z75" i="5"/>
  <c r="F15" i="3"/>
  <c r="G15" i="3"/>
  <c r="H15" i="3"/>
  <c r="I15" i="3"/>
  <c r="J15" i="3"/>
  <c r="K15" i="3"/>
  <c r="L15" i="3"/>
  <c r="M15" i="3"/>
  <c r="N15" i="3"/>
  <c r="O15" i="3"/>
  <c r="F16" i="3"/>
  <c r="G16" i="3"/>
  <c r="H16" i="3"/>
  <c r="I16" i="3"/>
  <c r="J16" i="3"/>
  <c r="K16" i="3"/>
  <c r="L16" i="3"/>
  <c r="M16" i="3"/>
  <c r="N16" i="3"/>
  <c r="O16" i="3"/>
  <c r="F17" i="3"/>
  <c r="G17" i="3"/>
  <c r="H17" i="3"/>
  <c r="I17" i="3"/>
  <c r="J17" i="3"/>
  <c r="K17" i="3"/>
  <c r="L17" i="3"/>
  <c r="M17" i="3"/>
  <c r="N17" i="3"/>
  <c r="O17" i="3"/>
  <c r="F18" i="3"/>
  <c r="G18" i="3"/>
  <c r="H18" i="3"/>
  <c r="I18" i="3"/>
  <c r="J18" i="3"/>
  <c r="K18" i="3"/>
  <c r="L18" i="3"/>
  <c r="M18" i="3"/>
  <c r="N18" i="3"/>
  <c r="O18" i="3"/>
  <c r="F19" i="3"/>
  <c r="G19" i="3"/>
  <c r="H19" i="3"/>
  <c r="I19" i="3"/>
  <c r="J19" i="3"/>
  <c r="K19" i="3"/>
  <c r="L19" i="3"/>
  <c r="M19" i="3"/>
  <c r="N19" i="3"/>
  <c r="O19" i="3"/>
  <c r="F20" i="3"/>
  <c r="G20" i="3"/>
  <c r="H20" i="3"/>
  <c r="I20" i="3"/>
  <c r="J20" i="3"/>
  <c r="K20" i="3"/>
  <c r="L20" i="3"/>
  <c r="M20" i="3"/>
  <c r="N20" i="3"/>
  <c r="O20" i="3"/>
  <c r="F21" i="3"/>
  <c r="G21" i="3"/>
  <c r="H21" i="3"/>
  <c r="I21" i="3"/>
  <c r="J21" i="3"/>
  <c r="K21" i="3"/>
  <c r="L21" i="3"/>
  <c r="M21" i="3"/>
  <c r="N21" i="3"/>
  <c r="O21" i="3"/>
  <c r="F22" i="3"/>
  <c r="G22" i="3"/>
  <c r="H22" i="3"/>
  <c r="I22" i="3"/>
  <c r="J22" i="3"/>
  <c r="K22" i="3"/>
  <c r="L22" i="3"/>
  <c r="M22" i="3"/>
  <c r="N22" i="3"/>
  <c r="O22" i="3"/>
  <c r="F24" i="3"/>
  <c r="G24" i="3"/>
  <c r="H24" i="3"/>
  <c r="I24" i="3"/>
  <c r="J24" i="3"/>
  <c r="K24" i="3"/>
  <c r="L24" i="3"/>
  <c r="M24" i="3"/>
  <c r="N24" i="3"/>
  <c r="O24" i="3"/>
  <c r="F25" i="3"/>
  <c r="G25" i="3"/>
  <c r="H25" i="3"/>
  <c r="I25" i="3"/>
  <c r="J25" i="3"/>
  <c r="K25" i="3"/>
  <c r="L25" i="3"/>
  <c r="M25" i="3"/>
  <c r="N25" i="3"/>
  <c r="O25" i="3"/>
  <c r="F26" i="3"/>
  <c r="G26" i="3"/>
  <c r="H26" i="3"/>
  <c r="I26" i="3"/>
  <c r="J26" i="3"/>
  <c r="K26" i="3"/>
  <c r="L26" i="3"/>
  <c r="M26" i="3"/>
  <c r="N26" i="3"/>
  <c r="O26" i="3"/>
  <c r="F27" i="3"/>
  <c r="G27" i="3"/>
  <c r="H27" i="3"/>
  <c r="I27" i="3"/>
  <c r="J27" i="3"/>
  <c r="K27" i="3"/>
  <c r="L27" i="3"/>
  <c r="M27" i="3"/>
  <c r="N27" i="3"/>
  <c r="O27" i="3"/>
  <c r="F28" i="3"/>
  <c r="G28" i="3"/>
  <c r="H28" i="3"/>
  <c r="I28" i="3"/>
  <c r="J28" i="3"/>
  <c r="K28" i="3"/>
  <c r="L28" i="3"/>
  <c r="M28" i="3"/>
  <c r="N28" i="3"/>
  <c r="O28" i="3"/>
  <c r="F29" i="3"/>
  <c r="G29" i="3"/>
  <c r="H29" i="3"/>
  <c r="I29" i="3"/>
  <c r="J29" i="3"/>
  <c r="K29" i="3"/>
  <c r="L29" i="3"/>
  <c r="M29" i="3"/>
  <c r="N29" i="3"/>
  <c r="O29" i="3"/>
  <c r="F30" i="3"/>
  <c r="G30" i="3"/>
  <c r="H30" i="3"/>
  <c r="I30" i="3"/>
  <c r="J30" i="3"/>
  <c r="K30" i="3"/>
  <c r="L30" i="3"/>
  <c r="M30" i="3"/>
  <c r="N30" i="3"/>
  <c r="O30" i="3"/>
  <c r="F31" i="3"/>
  <c r="G31" i="3"/>
  <c r="H31" i="3"/>
  <c r="I31" i="3"/>
  <c r="J31" i="3"/>
  <c r="K31" i="3"/>
  <c r="L31" i="3"/>
  <c r="M31" i="3"/>
  <c r="N31" i="3"/>
  <c r="O31" i="3"/>
  <c r="E42" i="3"/>
  <c r="G42" i="3"/>
  <c r="I42" i="3"/>
  <c r="K42" i="3"/>
  <c r="M42" i="3"/>
  <c r="O42" i="3"/>
  <c r="E43" i="3"/>
  <c r="G43" i="3"/>
  <c r="I43" i="3"/>
  <c r="K43" i="3"/>
  <c r="M43" i="3"/>
  <c r="O43" i="3"/>
  <c r="E44" i="3"/>
  <c r="G44" i="3"/>
  <c r="I44" i="3"/>
  <c r="K44" i="3"/>
  <c r="M44" i="3"/>
  <c r="O44" i="3"/>
  <c r="E45" i="3"/>
  <c r="G45" i="3"/>
  <c r="I45" i="3"/>
  <c r="K45" i="3"/>
  <c r="M45" i="3"/>
  <c r="O45" i="3"/>
  <c r="E46" i="3"/>
  <c r="G46" i="3"/>
  <c r="I46" i="3"/>
  <c r="K46" i="3"/>
  <c r="M46" i="3"/>
  <c r="O46" i="3"/>
  <c r="E47" i="3"/>
  <c r="G47" i="3"/>
  <c r="I47" i="3"/>
  <c r="K47" i="3"/>
  <c r="M47" i="3"/>
  <c r="O47" i="3"/>
  <c r="E48" i="3"/>
  <c r="G48" i="3"/>
  <c r="I48" i="3"/>
  <c r="K48" i="3"/>
  <c r="M48" i="3"/>
  <c r="O48" i="3"/>
  <c r="E49" i="3"/>
  <c r="G49" i="3"/>
  <c r="I49" i="3"/>
  <c r="K49" i="3"/>
  <c r="M49" i="3"/>
  <c r="O49" i="3"/>
  <c r="H53" i="3"/>
  <c r="J53" i="3"/>
  <c r="L53" i="3"/>
  <c r="N53" i="3"/>
  <c r="P53" i="3"/>
  <c r="R53" i="3"/>
  <c r="T53" i="3"/>
  <c r="V53" i="3"/>
  <c r="X53" i="3"/>
  <c r="Z53" i="3"/>
  <c r="H54" i="3"/>
  <c r="J54" i="3"/>
  <c r="L54" i="3"/>
  <c r="N54" i="3"/>
  <c r="P54" i="3"/>
  <c r="R54" i="3"/>
  <c r="T54" i="3"/>
  <c r="V54" i="3"/>
  <c r="X54" i="3"/>
  <c r="Z54" i="3"/>
  <c r="H56" i="3"/>
  <c r="J56" i="3"/>
  <c r="L56" i="3"/>
  <c r="N56" i="3"/>
  <c r="P56" i="3"/>
  <c r="R56" i="3"/>
  <c r="T56" i="3"/>
  <c r="V56" i="3"/>
  <c r="X56" i="3"/>
  <c r="Z56" i="3"/>
  <c r="H57" i="3"/>
  <c r="J57" i="3"/>
  <c r="L57" i="3"/>
  <c r="N57" i="3"/>
  <c r="P57" i="3"/>
  <c r="R57" i="3"/>
  <c r="T57" i="3"/>
  <c r="V57" i="3"/>
  <c r="X57" i="3"/>
  <c r="Z57" i="3"/>
  <c r="H59" i="3"/>
  <c r="J59" i="3"/>
  <c r="L59" i="3"/>
  <c r="N59" i="3"/>
  <c r="P59" i="3"/>
  <c r="R59" i="3"/>
  <c r="T59" i="3"/>
  <c r="V59" i="3"/>
  <c r="X59" i="3"/>
  <c r="Z59" i="3"/>
  <c r="H60" i="3"/>
  <c r="J60" i="3"/>
  <c r="L60" i="3"/>
  <c r="N60" i="3"/>
  <c r="P60" i="3"/>
  <c r="R60" i="3"/>
  <c r="T60" i="3"/>
  <c r="V60" i="3"/>
  <c r="X60" i="3"/>
  <c r="Z60" i="3"/>
  <c r="H62" i="3"/>
  <c r="J62" i="3"/>
  <c r="L62" i="3"/>
  <c r="N62" i="3"/>
  <c r="P62" i="3"/>
  <c r="R62" i="3"/>
  <c r="T62" i="3"/>
  <c r="V62" i="3"/>
  <c r="X62" i="3"/>
  <c r="Z62" i="3"/>
  <c r="H63" i="3"/>
  <c r="J63" i="3"/>
  <c r="L63" i="3"/>
  <c r="N63" i="3"/>
  <c r="P63" i="3"/>
  <c r="R63" i="3"/>
  <c r="T63" i="3"/>
  <c r="V63" i="3"/>
  <c r="X63" i="3"/>
  <c r="Z63" i="3"/>
  <c r="H65" i="3"/>
  <c r="J65" i="3"/>
  <c r="L65" i="3"/>
  <c r="N65" i="3"/>
  <c r="P65" i="3"/>
  <c r="R65" i="3"/>
  <c r="T65" i="3"/>
  <c r="V65" i="3"/>
  <c r="X65" i="3"/>
  <c r="Z65" i="3"/>
  <c r="H66" i="3"/>
  <c r="J66" i="3"/>
  <c r="L66" i="3"/>
  <c r="N66" i="3"/>
  <c r="P66" i="3"/>
  <c r="R66" i="3"/>
  <c r="T66" i="3"/>
  <c r="V66" i="3"/>
  <c r="X66" i="3"/>
  <c r="Z66" i="3"/>
  <c r="H68" i="3"/>
  <c r="J68" i="3"/>
  <c r="L68" i="3"/>
  <c r="N68" i="3"/>
  <c r="P68" i="3"/>
  <c r="R68" i="3"/>
  <c r="T68" i="3"/>
  <c r="V68" i="3"/>
  <c r="X68" i="3"/>
  <c r="Z68" i="3"/>
  <c r="H69" i="3"/>
  <c r="J69" i="3"/>
  <c r="L69" i="3"/>
  <c r="N69" i="3"/>
  <c r="P69" i="3"/>
  <c r="R69" i="3"/>
  <c r="T69" i="3"/>
  <c r="V69" i="3"/>
  <c r="X69" i="3"/>
  <c r="Z69" i="3"/>
  <c r="H71" i="3"/>
  <c r="J71" i="3"/>
  <c r="L71" i="3"/>
  <c r="N71" i="3"/>
  <c r="P71" i="3"/>
  <c r="R71" i="3"/>
  <c r="T71" i="3"/>
  <c r="V71" i="3"/>
  <c r="X71" i="3"/>
  <c r="Z71" i="3"/>
  <c r="H72" i="3"/>
  <c r="J72" i="3"/>
  <c r="L72" i="3"/>
  <c r="N72" i="3"/>
  <c r="P72" i="3"/>
  <c r="R72" i="3"/>
  <c r="T72" i="3"/>
  <c r="V72" i="3"/>
  <c r="X72" i="3"/>
  <c r="Z72" i="3"/>
  <c r="H74" i="3"/>
  <c r="J74" i="3"/>
  <c r="L74" i="3"/>
  <c r="N74" i="3"/>
  <c r="P74" i="3"/>
  <c r="R74" i="3"/>
  <c r="T74" i="3"/>
  <c r="V74" i="3"/>
  <c r="X74" i="3"/>
  <c r="Z74" i="3"/>
  <c r="H75" i="3"/>
  <c r="J75" i="3"/>
  <c r="L75" i="3"/>
  <c r="N75" i="3"/>
  <c r="P75" i="3"/>
  <c r="R75" i="3"/>
  <c r="T75" i="3"/>
  <c r="V75" i="3"/>
  <c r="X75" i="3"/>
  <c r="Z75" i="3"/>
</calcChain>
</file>

<file path=xl/sharedStrings.xml><?xml version="1.0" encoding="utf-8"?>
<sst xmlns="http://schemas.openxmlformats.org/spreadsheetml/2006/main" count="364" uniqueCount="33">
  <si>
    <t>実況1時間</t>
    <rPh sb="0" eb="2">
      <t>ジッキョウ</t>
    </rPh>
    <rPh sb="3" eb="5">
      <t>ジカン</t>
    </rPh>
    <phoneticPr fontId="1"/>
  </si>
  <si>
    <t>予測6時間</t>
    <rPh sb="0" eb="2">
      <t>ヨソク</t>
    </rPh>
    <rPh sb="3" eb="5">
      <t>ジカン</t>
    </rPh>
    <phoneticPr fontId="1"/>
  </si>
  <si>
    <t>新温泉モデル</t>
    <phoneticPr fontId="1"/>
  </si>
  <si>
    <t>豊岡・養父モデル</t>
    <phoneticPr fontId="1"/>
  </si>
  <si>
    <t>光都モデル</t>
    <phoneticPr fontId="1"/>
  </si>
  <si>
    <t>姫路モデル</t>
    <phoneticPr fontId="1"/>
  </si>
  <si>
    <t>加古川モデル</t>
    <phoneticPr fontId="1"/>
  </si>
  <si>
    <t>竹田川モデル</t>
    <phoneticPr fontId="1"/>
  </si>
  <si>
    <t>神戸・阪神モデル</t>
    <phoneticPr fontId="1"/>
  </si>
  <si>
    <t>淡路モデル</t>
    <phoneticPr fontId="1"/>
  </si>
  <si>
    <t>0分実況</t>
    <rPh sb="1" eb="2">
      <t>フン</t>
    </rPh>
    <rPh sb="2" eb="4">
      <t>ジッキョウ</t>
    </rPh>
    <phoneticPr fontId="1"/>
  </si>
  <si>
    <t>0分予測</t>
    <rPh sb="1" eb="2">
      <t>フン</t>
    </rPh>
    <rPh sb="2" eb="4">
      <t>ヨソク</t>
    </rPh>
    <phoneticPr fontId="1"/>
  </si>
  <si>
    <t>10分実況</t>
    <rPh sb="2" eb="3">
      <t>フン</t>
    </rPh>
    <rPh sb="3" eb="5">
      <t>ジッキョウ</t>
    </rPh>
    <phoneticPr fontId="1"/>
  </si>
  <si>
    <t>10分予測</t>
    <rPh sb="2" eb="3">
      <t>フン</t>
    </rPh>
    <rPh sb="3" eb="5">
      <t>ヨソク</t>
    </rPh>
    <phoneticPr fontId="1"/>
  </si>
  <si>
    <t>20分実況</t>
    <rPh sb="2" eb="3">
      <t>フン</t>
    </rPh>
    <rPh sb="3" eb="5">
      <t>ジッキョウ</t>
    </rPh>
    <phoneticPr fontId="1"/>
  </si>
  <si>
    <t>20分予測</t>
    <rPh sb="2" eb="3">
      <t>フン</t>
    </rPh>
    <rPh sb="3" eb="5">
      <t>ヨソク</t>
    </rPh>
    <phoneticPr fontId="1"/>
  </si>
  <si>
    <t>30分実況</t>
    <rPh sb="2" eb="3">
      <t>フン</t>
    </rPh>
    <rPh sb="3" eb="5">
      <t>ジッキョウ</t>
    </rPh>
    <phoneticPr fontId="1"/>
  </si>
  <si>
    <t>30分予測</t>
    <rPh sb="2" eb="3">
      <t>フン</t>
    </rPh>
    <rPh sb="3" eb="5">
      <t>ヨソク</t>
    </rPh>
    <phoneticPr fontId="1"/>
  </si>
  <si>
    <t>40分実況</t>
    <rPh sb="2" eb="3">
      <t>フン</t>
    </rPh>
    <rPh sb="3" eb="5">
      <t>ジッキョウ</t>
    </rPh>
    <phoneticPr fontId="1"/>
  </si>
  <si>
    <t>40分予測</t>
    <rPh sb="2" eb="3">
      <t>フン</t>
    </rPh>
    <rPh sb="3" eb="5">
      <t>ヨソク</t>
    </rPh>
    <phoneticPr fontId="1"/>
  </si>
  <si>
    <t>50分実況</t>
    <rPh sb="2" eb="3">
      <t>フン</t>
    </rPh>
    <rPh sb="3" eb="5">
      <t>ジッキョウ</t>
    </rPh>
    <phoneticPr fontId="1"/>
  </si>
  <si>
    <t>50分予測</t>
    <rPh sb="2" eb="3">
      <t>フン</t>
    </rPh>
    <rPh sb="3" eb="5">
      <t>ヨソク</t>
    </rPh>
    <phoneticPr fontId="1"/>
  </si>
  <si>
    <t>1時間</t>
    <rPh sb="1" eb="3">
      <t>ジカン</t>
    </rPh>
    <phoneticPr fontId="1"/>
  </si>
  <si>
    <t>実況</t>
    <phoneticPr fontId="1"/>
  </si>
  <si>
    <t>6時間</t>
    <rPh sb="1" eb="3">
      <t>ジカン</t>
    </rPh>
    <phoneticPr fontId="1"/>
  </si>
  <si>
    <t>予測</t>
    <phoneticPr fontId="1"/>
  </si>
  <si>
    <t>計算</t>
    <rPh sb="0" eb="2">
      <t>ケイサン</t>
    </rPh>
    <phoneticPr fontId="1"/>
  </si>
  <si>
    <t>秒(計算に使用)</t>
    <rPh sb="0" eb="1">
      <t>ビョウ</t>
    </rPh>
    <rPh sb="2" eb="4">
      <t>ケイサン</t>
    </rPh>
    <rPh sb="5" eb="7">
      <t>シヨウ</t>
    </rPh>
    <phoneticPr fontId="1"/>
  </si>
  <si>
    <t>グラフ</t>
    <phoneticPr fontId="1"/>
  </si>
  <si>
    <t>開始秒</t>
    <rPh sb="0" eb="2">
      <t>カイシ</t>
    </rPh>
    <rPh sb="2" eb="3">
      <t>ビョウ</t>
    </rPh>
    <phoneticPr fontId="1"/>
  </si>
  <si>
    <t>終了秒</t>
    <rPh sb="0" eb="2">
      <t>シュウリョウ</t>
    </rPh>
    <rPh sb="2" eb="3">
      <t>ビョウ</t>
    </rPh>
    <phoneticPr fontId="1"/>
  </si>
  <si>
    <t>開始順位</t>
    <rPh sb="0" eb="2">
      <t>カイシ</t>
    </rPh>
    <rPh sb="2" eb="4">
      <t>ジュンイ</t>
    </rPh>
    <phoneticPr fontId="1"/>
  </si>
  <si>
    <t>終了順位</t>
    <rPh sb="0" eb="2">
      <t>シュウリョウ</t>
    </rPh>
    <rPh sb="2" eb="4">
      <t>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</si>
</sst>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分計算&quot;"/>
    <numFmt numFmtId="177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1" fontId="2" fillId="0" borderId="0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" fontId="2" fillId="0" borderId="0" xfId="0" applyNumberFormat="1" applyFont="1" applyBorder="1" applyAlignment="1">
      <alignment vertical="center"/>
    </xf>
    <xf numFmtId="1" fontId="2" fillId="0" borderId="0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1" fontId="2" fillId="3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textRotation="255"/>
    </xf>
    <xf numFmtId="1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" fontId="4" fillId="2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255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9900"/>
      <color rgb="FFFF00FF"/>
      <color rgb="FF0000FF"/>
      <color rgb="FF66FF3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418743003503641E-2"/>
          <c:y val="5.1397731411144509E-2"/>
          <c:w val="0.97116251399299269"/>
          <c:h val="0.606667245626414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'20mmスカラ×'!$D$51:$D$52</c:f>
              <c:strCache>
                <c:ptCount val="2"/>
                <c:pt idx="0">
                  <c:v>0分計算</c:v>
                </c:pt>
                <c:pt idx="1">
                  <c:v>実況1時間</c:v>
                </c:pt>
              </c:strCache>
            </c:strRef>
          </c:tx>
          <c:spPr>
            <a:ln w="28575" cap="flat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'20mmスカラ×'!$D$53:$D$75</c:f>
              <c:numCache>
                <c:formatCode>0</c:formatCode>
                <c:ptCount val="23"/>
                <c:pt idx="0">
                  <c:v>9.9999999999999994E-12</c:v>
                </c:pt>
                <c:pt idx="1">
                  <c:v>5.00000000001</c:v>
                </c:pt>
                <c:pt idx="3">
                  <c:v>7.9999999999999995E-11</c:v>
                </c:pt>
                <c:pt idx="4">
                  <c:v>111.00000000007999</c:v>
                </c:pt>
                <c:pt idx="6">
                  <c:v>3.9999999999999998E-11</c:v>
                </c:pt>
                <c:pt idx="7">
                  <c:v>22.00000000004</c:v>
                </c:pt>
                <c:pt idx="9">
                  <c:v>5.0000000000000002E-11</c:v>
                </c:pt>
                <c:pt idx="10">
                  <c:v>25.000000000050001</c:v>
                </c:pt>
                <c:pt idx="12">
                  <c:v>6E-11</c:v>
                </c:pt>
                <c:pt idx="13">
                  <c:v>76.000000000059998</c:v>
                </c:pt>
                <c:pt idx="15">
                  <c:v>7.0000000000000004E-11</c:v>
                </c:pt>
                <c:pt idx="16">
                  <c:v>92.000000000070003</c:v>
                </c:pt>
                <c:pt idx="18">
                  <c:v>3E-11</c:v>
                </c:pt>
                <c:pt idx="19">
                  <c:v>7.00000000003</c:v>
                </c:pt>
                <c:pt idx="21">
                  <c:v>9.9999999999999994E-12</c:v>
                </c:pt>
                <c:pt idx="22">
                  <c:v>5.00000000001</c:v>
                </c:pt>
              </c:numCache>
            </c:numRef>
          </c:xVal>
          <c:yVal>
            <c:numRef>
              <c:f>'20mmスカラ×'!$E$53:$E$75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7-4E9C-8B17-1C191C80375E}"/>
            </c:ext>
          </c:extLst>
        </c:ser>
        <c:ser>
          <c:idx val="1"/>
          <c:order val="1"/>
          <c:tx>
            <c:strRef>
              <c:f>'20mmスカラ×'!$F$51:$F$52</c:f>
              <c:strCache>
                <c:ptCount val="2"/>
                <c:pt idx="0">
                  <c:v>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'20mmスカラ×'!$F$53:$F$75</c:f>
              <c:numCache>
                <c:formatCode>0</c:formatCode>
                <c:ptCount val="23"/>
                <c:pt idx="0">
                  <c:v>5.00000000001</c:v>
                </c:pt>
                <c:pt idx="1">
                  <c:v>30.000000000010001</c:v>
                </c:pt>
                <c:pt idx="3">
                  <c:v>111.00000000007999</c:v>
                </c:pt>
                <c:pt idx="4">
                  <c:v>772.00000000008004</c:v>
                </c:pt>
                <c:pt idx="6">
                  <c:v>22.00000000004</c:v>
                </c:pt>
                <c:pt idx="7">
                  <c:v>152.00000000003999</c:v>
                </c:pt>
                <c:pt idx="9">
                  <c:v>25.000000000050001</c:v>
                </c:pt>
                <c:pt idx="10">
                  <c:v>170.00000000004999</c:v>
                </c:pt>
                <c:pt idx="12">
                  <c:v>76.000000000059998</c:v>
                </c:pt>
                <c:pt idx="13">
                  <c:v>527.00000000006003</c:v>
                </c:pt>
                <c:pt idx="15">
                  <c:v>92.000000000070003</c:v>
                </c:pt>
                <c:pt idx="16">
                  <c:v>639.00000000007003</c:v>
                </c:pt>
                <c:pt idx="18">
                  <c:v>7.00000000003</c:v>
                </c:pt>
                <c:pt idx="19">
                  <c:v>44.000000000029999</c:v>
                </c:pt>
                <c:pt idx="21">
                  <c:v>5.00000000001</c:v>
                </c:pt>
                <c:pt idx="22">
                  <c:v>31.000000000010001</c:v>
                </c:pt>
              </c:numCache>
            </c:numRef>
          </c:xVal>
          <c:yVal>
            <c:numRef>
              <c:f>'20mmスカラ×'!$G$53:$G$75</c:f>
              <c:numCache>
                <c:formatCode>0.0</c:formatCode>
                <c:ptCount val="23"/>
                <c:pt idx="0">
                  <c:v>7.7</c:v>
                </c:pt>
                <c:pt idx="1">
                  <c:v>7.7</c:v>
                </c:pt>
                <c:pt idx="3">
                  <c:v>6.7</c:v>
                </c:pt>
                <c:pt idx="4">
                  <c:v>6.7</c:v>
                </c:pt>
                <c:pt idx="6">
                  <c:v>5.7</c:v>
                </c:pt>
                <c:pt idx="7">
                  <c:v>5.7</c:v>
                </c:pt>
                <c:pt idx="9">
                  <c:v>4.7</c:v>
                </c:pt>
                <c:pt idx="10">
                  <c:v>4.7</c:v>
                </c:pt>
                <c:pt idx="12">
                  <c:v>3.7</c:v>
                </c:pt>
                <c:pt idx="13">
                  <c:v>3.7</c:v>
                </c:pt>
                <c:pt idx="15">
                  <c:v>2.7</c:v>
                </c:pt>
                <c:pt idx="16">
                  <c:v>2.7</c:v>
                </c:pt>
                <c:pt idx="18">
                  <c:v>1.7000000000000002</c:v>
                </c:pt>
                <c:pt idx="19">
                  <c:v>1.7000000000000002</c:v>
                </c:pt>
                <c:pt idx="21">
                  <c:v>0.70000000000000018</c:v>
                </c:pt>
                <c:pt idx="22">
                  <c:v>0.70000000000000018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7-4E9C-8B17-1C191C80375E}"/>
            </c:ext>
          </c:extLst>
        </c:ser>
        <c:ser>
          <c:idx val="2"/>
          <c:order val="2"/>
          <c:tx>
            <c:strRef>
              <c:f>'20mmスカラ×'!$H$51:$H$52</c:f>
              <c:strCache>
                <c:ptCount val="2"/>
                <c:pt idx="0">
                  <c:v>10分計算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'20mmスカラ×'!$H$53:$H$75</c:f>
              <c:numCache>
                <c:formatCode>0</c:formatCode>
                <c:ptCount val="23"/>
                <c:pt idx="0">
                  <c:v>600.00000000001</c:v>
                </c:pt>
                <c:pt idx="1">
                  <c:v>605.00000000001</c:v>
                </c:pt>
                <c:pt idx="3">
                  <c:v>631.00000000001</c:v>
                </c:pt>
                <c:pt idx="4">
                  <c:v>742.00000000001</c:v>
                </c:pt>
                <c:pt idx="6">
                  <c:v>600.00000000004002</c:v>
                </c:pt>
                <c:pt idx="7">
                  <c:v>622.00000000004002</c:v>
                </c:pt>
                <c:pt idx="9">
                  <c:v>600.00000000005002</c:v>
                </c:pt>
                <c:pt idx="10">
                  <c:v>625.00000000005002</c:v>
                </c:pt>
                <c:pt idx="12">
                  <c:v>600.00000000006003</c:v>
                </c:pt>
                <c:pt idx="13">
                  <c:v>676.00000000006003</c:v>
                </c:pt>
                <c:pt idx="15">
                  <c:v>630.00000000001</c:v>
                </c:pt>
                <c:pt idx="16">
                  <c:v>722.00000000001</c:v>
                </c:pt>
                <c:pt idx="18">
                  <c:v>600.00000000003001</c:v>
                </c:pt>
                <c:pt idx="19">
                  <c:v>607.00000000003001</c:v>
                </c:pt>
                <c:pt idx="21">
                  <c:v>600.00000000001</c:v>
                </c:pt>
                <c:pt idx="22">
                  <c:v>605.00000000001</c:v>
                </c:pt>
              </c:numCache>
            </c:numRef>
          </c:xVal>
          <c:yVal>
            <c:numRef>
              <c:f>'20mmスカラ×'!$I$53:$I$75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7-4E9C-8B17-1C191C80375E}"/>
            </c:ext>
          </c:extLst>
        </c:ser>
        <c:ser>
          <c:idx val="3"/>
          <c:order val="3"/>
          <c:tx>
            <c:strRef>
              <c:f>'20mmスカラ×'!$J$51:$J$52</c:f>
              <c:strCache>
                <c:ptCount val="2"/>
                <c:pt idx="0">
                  <c:v>10分計算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'20mmスカラ×'!$J$53:$J$75</c:f>
              <c:numCache>
                <c:formatCode>0</c:formatCode>
                <c:ptCount val="23"/>
                <c:pt idx="0">
                  <c:v>605.00000000001</c:v>
                </c:pt>
                <c:pt idx="1">
                  <c:v>630.00000000001</c:v>
                </c:pt>
                <c:pt idx="3">
                  <c:v>742.00000000001</c:v>
                </c:pt>
                <c:pt idx="4">
                  <c:v>1403.00000000001</c:v>
                </c:pt>
                <c:pt idx="6">
                  <c:v>622.00000000004002</c:v>
                </c:pt>
                <c:pt idx="7">
                  <c:v>752.00000000004002</c:v>
                </c:pt>
                <c:pt idx="9">
                  <c:v>625.00000000005002</c:v>
                </c:pt>
                <c:pt idx="10">
                  <c:v>770.00000000005002</c:v>
                </c:pt>
                <c:pt idx="12">
                  <c:v>676.00000000006003</c:v>
                </c:pt>
                <c:pt idx="13">
                  <c:v>1127.00000000006</c:v>
                </c:pt>
                <c:pt idx="15">
                  <c:v>722.00000000001</c:v>
                </c:pt>
                <c:pt idx="16">
                  <c:v>1269.00000000001</c:v>
                </c:pt>
                <c:pt idx="18">
                  <c:v>607.00000000003001</c:v>
                </c:pt>
                <c:pt idx="19">
                  <c:v>644.00000000003001</c:v>
                </c:pt>
                <c:pt idx="21">
                  <c:v>605.00000000001</c:v>
                </c:pt>
                <c:pt idx="22">
                  <c:v>631.00000000001</c:v>
                </c:pt>
              </c:numCache>
            </c:numRef>
          </c:xVal>
          <c:yVal>
            <c:numRef>
              <c:f>'20mmスカラ×'!$K$53:$K$75</c:f>
              <c:numCache>
                <c:formatCode>0.0</c:formatCode>
                <c:ptCount val="23"/>
                <c:pt idx="0">
                  <c:v>7.6000000000000005</c:v>
                </c:pt>
                <c:pt idx="1">
                  <c:v>7.6000000000000005</c:v>
                </c:pt>
                <c:pt idx="3">
                  <c:v>6.6000000000000005</c:v>
                </c:pt>
                <c:pt idx="4">
                  <c:v>6.6000000000000005</c:v>
                </c:pt>
                <c:pt idx="6">
                  <c:v>5.6000000000000005</c:v>
                </c:pt>
                <c:pt idx="7">
                  <c:v>5.6000000000000005</c:v>
                </c:pt>
                <c:pt idx="9">
                  <c:v>4.6000000000000005</c:v>
                </c:pt>
                <c:pt idx="10">
                  <c:v>4.6000000000000005</c:v>
                </c:pt>
                <c:pt idx="12">
                  <c:v>3.6000000000000005</c:v>
                </c:pt>
                <c:pt idx="13">
                  <c:v>3.6000000000000005</c:v>
                </c:pt>
                <c:pt idx="15">
                  <c:v>2.6000000000000005</c:v>
                </c:pt>
                <c:pt idx="16">
                  <c:v>2.6000000000000005</c:v>
                </c:pt>
                <c:pt idx="18">
                  <c:v>1.6000000000000005</c:v>
                </c:pt>
                <c:pt idx="19">
                  <c:v>1.6000000000000005</c:v>
                </c:pt>
                <c:pt idx="21">
                  <c:v>0.60000000000000053</c:v>
                </c:pt>
                <c:pt idx="22">
                  <c:v>0.60000000000000053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7-4E9C-8B17-1C191C80375E}"/>
            </c:ext>
          </c:extLst>
        </c:ser>
        <c:ser>
          <c:idx val="4"/>
          <c:order val="4"/>
          <c:tx>
            <c:strRef>
              <c:f>'20mmスカラ×'!$L$51:$L$52</c:f>
              <c:strCache>
                <c:ptCount val="2"/>
                <c:pt idx="0">
                  <c:v>20分計算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'20mmスカラ×'!$L$53:$L$75</c:f>
              <c:numCache>
                <c:formatCode>0</c:formatCode>
                <c:ptCount val="23"/>
                <c:pt idx="0">
                  <c:v>1200.00000000001</c:v>
                </c:pt>
                <c:pt idx="1">
                  <c:v>1205.00000000001</c:v>
                </c:pt>
                <c:pt idx="3">
                  <c:v>1231.00000000001</c:v>
                </c:pt>
                <c:pt idx="4">
                  <c:v>1342.00000000001</c:v>
                </c:pt>
                <c:pt idx="6">
                  <c:v>1200.00000000004</c:v>
                </c:pt>
                <c:pt idx="7">
                  <c:v>1222.00000000004</c:v>
                </c:pt>
                <c:pt idx="9">
                  <c:v>1200.00000000005</c:v>
                </c:pt>
                <c:pt idx="10">
                  <c:v>1225.00000000005</c:v>
                </c:pt>
                <c:pt idx="12">
                  <c:v>1200.00000000006</c:v>
                </c:pt>
                <c:pt idx="13">
                  <c:v>1276.00000000006</c:v>
                </c:pt>
                <c:pt idx="15">
                  <c:v>1230.00000000001</c:v>
                </c:pt>
                <c:pt idx="16">
                  <c:v>1322.00000000001</c:v>
                </c:pt>
                <c:pt idx="18">
                  <c:v>1200.00000000003</c:v>
                </c:pt>
                <c:pt idx="19">
                  <c:v>1207.00000000003</c:v>
                </c:pt>
                <c:pt idx="21">
                  <c:v>1200.00000000001</c:v>
                </c:pt>
                <c:pt idx="22">
                  <c:v>1205.00000000001</c:v>
                </c:pt>
              </c:numCache>
            </c:numRef>
          </c:xVal>
          <c:yVal>
            <c:numRef>
              <c:f>'20mmスカラ×'!$M$53:$M$75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37-4E9C-8B17-1C191C80375E}"/>
            </c:ext>
          </c:extLst>
        </c:ser>
        <c:ser>
          <c:idx val="5"/>
          <c:order val="5"/>
          <c:tx>
            <c:strRef>
              <c:f>'20mmスカラ×'!$N$51:$N$52</c:f>
              <c:strCache>
                <c:ptCount val="2"/>
                <c:pt idx="0">
                  <c:v>20分計算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'20mmスカラ×'!$N$53:$N$75</c:f>
              <c:numCache>
                <c:formatCode>0</c:formatCode>
                <c:ptCount val="23"/>
                <c:pt idx="0">
                  <c:v>1205.00000000001</c:v>
                </c:pt>
                <c:pt idx="1">
                  <c:v>1230.00000000001</c:v>
                </c:pt>
                <c:pt idx="3">
                  <c:v>1342.00000000001</c:v>
                </c:pt>
                <c:pt idx="4">
                  <c:v>2003.00000000001</c:v>
                </c:pt>
                <c:pt idx="6">
                  <c:v>1222.00000000004</c:v>
                </c:pt>
                <c:pt idx="7">
                  <c:v>1352.00000000004</c:v>
                </c:pt>
                <c:pt idx="9">
                  <c:v>1225.00000000005</c:v>
                </c:pt>
                <c:pt idx="10">
                  <c:v>1370.00000000005</c:v>
                </c:pt>
                <c:pt idx="12">
                  <c:v>1276.00000000006</c:v>
                </c:pt>
                <c:pt idx="13">
                  <c:v>1727.00000000006</c:v>
                </c:pt>
                <c:pt idx="15">
                  <c:v>1322.00000000001</c:v>
                </c:pt>
                <c:pt idx="16">
                  <c:v>1869.00000000001</c:v>
                </c:pt>
                <c:pt idx="18">
                  <c:v>1207.00000000003</c:v>
                </c:pt>
                <c:pt idx="19">
                  <c:v>1244.00000000003</c:v>
                </c:pt>
                <c:pt idx="21">
                  <c:v>1205.00000000001</c:v>
                </c:pt>
                <c:pt idx="22">
                  <c:v>1231.00000000001</c:v>
                </c:pt>
              </c:numCache>
            </c:numRef>
          </c:xVal>
          <c:yVal>
            <c:numRef>
              <c:f>'20mmスカラ×'!$O$53:$O$75</c:f>
              <c:numCache>
                <c:formatCode>0.0</c:formatCode>
                <c:ptCount val="23"/>
                <c:pt idx="0">
                  <c:v>7.5000000000000009</c:v>
                </c:pt>
                <c:pt idx="1">
                  <c:v>7.5000000000000009</c:v>
                </c:pt>
                <c:pt idx="3">
                  <c:v>6.5000000000000009</c:v>
                </c:pt>
                <c:pt idx="4">
                  <c:v>6.5000000000000009</c:v>
                </c:pt>
                <c:pt idx="6">
                  <c:v>5.5000000000000009</c:v>
                </c:pt>
                <c:pt idx="7">
                  <c:v>5.5000000000000009</c:v>
                </c:pt>
                <c:pt idx="9">
                  <c:v>4.5000000000000009</c:v>
                </c:pt>
                <c:pt idx="10">
                  <c:v>4.5000000000000009</c:v>
                </c:pt>
                <c:pt idx="12">
                  <c:v>3.5000000000000009</c:v>
                </c:pt>
                <c:pt idx="13">
                  <c:v>3.5000000000000009</c:v>
                </c:pt>
                <c:pt idx="15">
                  <c:v>2.5000000000000009</c:v>
                </c:pt>
                <c:pt idx="16">
                  <c:v>2.5000000000000009</c:v>
                </c:pt>
                <c:pt idx="18">
                  <c:v>1.5000000000000009</c:v>
                </c:pt>
                <c:pt idx="19">
                  <c:v>1.5000000000000009</c:v>
                </c:pt>
                <c:pt idx="21">
                  <c:v>0.50000000000000089</c:v>
                </c:pt>
                <c:pt idx="22">
                  <c:v>0.50000000000000089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37-4E9C-8B17-1C191C80375E}"/>
            </c:ext>
          </c:extLst>
        </c:ser>
        <c:ser>
          <c:idx val="6"/>
          <c:order val="6"/>
          <c:tx>
            <c:strRef>
              <c:f>'20mmスカラ×'!$P$51:$P$52</c:f>
              <c:strCache>
                <c:ptCount val="2"/>
                <c:pt idx="0">
                  <c:v>30分計算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'20mmスカラ×'!$P$53:$P$75</c:f>
              <c:numCache>
                <c:formatCode>0</c:formatCode>
                <c:ptCount val="23"/>
                <c:pt idx="0">
                  <c:v>1800.00000000001</c:v>
                </c:pt>
                <c:pt idx="1">
                  <c:v>1805.00000000001</c:v>
                </c:pt>
                <c:pt idx="3">
                  <c:v>1831.00000000001</c:v>
                </c:pt>
                <c:pt idx="4">
                  <c:v>1942.00000000001</c:v>
                </c:pt>
                <c:pt idx="6">
                  <c:v>1800.00000000004</c:v>
                </c:pt>
                <c:pt idx="7">
                  <c:v>1822.00000000004</c:v>
                </c:pt>
                <c:pt idx="9">
                  <c:v>1800.00000000005</c:v>
                </c:pt>
                <c:pt idx="10">
                  <c:v>1825.00000000005</c:v>
                </c:pt>
                <c:pt idx="12">
                  <c:v>1800.00000000006</c:v>
                </c:pt>
                <c:pt idx="13">
                  <c:v>1876.00000000006</c:v>
                </c:pt>
                <c:pt idx="15">
                  <c:v>1830.00000000001</c:v>
                </c:pt>
                <c:pt idx="16">
                  <c:v>1922.00000000001</c:v>
                </c:pt>
                <c:pt idx="18">
                  <c:v>1800.00000000003</c:v>
                </c:pt>
                <c:pt idx="19">
                  <c:v>1807.00000000003</c:v>
                </c:pt>
                <c:pt idx="21">
                  <c:v>1800.00000000001</c:v>
                </c:pt>
                <c:pt idx="22">
                  <c:v>1805.00000000001</c:v>
                </c:pt>
              </c:numCache>
            </c:numRef>
          </c:xVal>
          <c:yVal>
            <c:numRef>
              <c:f>'20mmスカラ×'!$Q$53:$Q$75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37-4E9C-8B17-1C191C80375E}"/>
            </c:ext>
          </c:extLst>
        </c:ser>
        <c:ser>
          <c:idx val="7"/>
          <c:order val="7"/>
          <c:tx>
            <c:strRef>
              <c:f>'20mmスカラ×'!$R$51:$R$52</c:f>
              <c:strCache>
                <c:ptCount val="2"/>
                <c:pt idx="0">
                  <c:v>30分計算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'20mmスカラ×'!$R$53:$R$75</c:f>
              <c:numCache>
                <c:formatCode>0</c:formatCode>
                <c:ptCount val="23"/>
                <c:pt idx="0">
                  <c:v>1805.00000000001</c:v>
                </c:pt>
                <c:pt idx="1">
                  <c:v>1830.00000000001</c:v>
                </c:pt>
                <c:pt idx="3">
                  <c:v>1942.00000000001</c:v>
                </c:pt>
                <c:pt idx="4">
                  <c:v>2603.00000000001</c:v>
                </c:pt>
                <c:pt idx="6">
                  <c:v>1822.00000000004</c:v>
                </c:pt>
                <c:pt idx="7">
                  <c:v>1952.00000000004</c:v>
                </c:pt>
                <c:pt idx="9">
                  <c:v>1825.00000000005</c:v>
                </c:pt>
                <c:pt idx="10">
                  <c:v>1970.00000000005</c:v>
                </c:pt>
                <c:pt idx="12">
                  <c:v>1876.00000000006</c:v>
                </c:pt>
                <c:pt idx="13">
                  <c:v>2327.00000000006</c:v>
                </c:pt>
                <c:pt idx="15">
                  <c:v>1922.00000000001</c:v>
                </c:pt>
                <c:pt idx="16">
                  <c:v>2469.00000000001</c:v>
                </c:pt>
                <c:pt idx="18">
                  <c:v>1807.00000000003</c:v>
                </c:pt>
                <c:pt idx="19">
                  <c:v>1844.00000000003</c:v>
                </c:pt>
                <c:pt idx="21">
                  <c:v>1805.00000000001</c:v>
                </c:pt>
                <c:pt idx="22">
                  <c:v>1831.00000000001</c:v>
                </c:pt>
              </c:numCache>
            </c:numRef>
          </c:xVal>
          <c:yVal>
            <c:numRef>
              <c:f>'20mmスカラ×'!$S$53:$S$75</c:f>
              <c:numCache>
                <c:formatCode>0.0</c:formatCode>
                <c:ptCount val="23"/>
                <c:pt idx="0">
                  <c:v>7.4000000000000012</c:v>
                </c:pt>
                <c:pt idx="1">
                  <c:v>7.4000000000000012</c:v>
                </c:pt>
                <c:pt idx="3">
                  <c:v>6.4000000000000012</c:v>
                </c:pt>
                <c:pt idx="4">
                  <c:v>6.4000000000000012</c:v>
                </c:pt>
                <c:pt idx="6">
                  <c:v>5.4000000000000012</c:v>
                </c:pt>
                <c:pt idx="7">
                  <c:v>5.4000000000000012</c:v>
                </c:pt>
                <c:pt idx="9">
                  <c:v>4.4000000000000012</c:v>
                </c:pt>
                <c:pt idx="10">
                  <c:v>4.4000000000000012</c:v>
                </c:pt>
                <c:pt idx="12">
                  <c:v>3.4000000000000012</c:v>
                </c:pt>
                <c:pt idx="13">
                  <c:v>3.4000000000000012</c:v>
                </c:pt>
                <c:pt idx="15">
                  <c:v>2.4000000000000012</c:v>
                </c:pt>
                <c:pt idx="16">
                  <c:v>2.4000000000000012</c:v>
                </c:pt>
                <c:pt idx="18">
                  <c:v>1.4000000000000012</c:v>
                </c:pt>
                <c:pt idx="19">
                  <c:v>1.4000000000000012</c:v>
                </c:pt>
                <c:pt idx="21">
                  <c:v>0.40000000000000124</c:v>
                </c:pt>
                <c:pt idx="22">
                  <c:v>0.40000000000000124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37-4E9C-8B17-1C191C80375E}"/>
            </c:ext>
          </c:extLst>
        </c:ser>
        <c:ser>
          <c:idx val="8"/>
          <c:order val="8"/>
          <c:tx>
            <c:strRef>
              <c:f>'20mmスカラ×'!$T$51:$T$52</c:f>
              <c:strCache>
                <c:ptCount val="2"/>
                <c:pt idx="0">
                  <c:v>40分計算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'20mmスカラ×'!$T$53:$T$75</c:f>
              <c:numCache>
                <c:formatCode>0</c:formatCode>
                <c:ptCount val="23"/>
                <c:pt idx="0">
                  <c:v>2400.00000000001</c:v>
                </c:pt>
                <c:pt idx="1">
                  <c:v>2405.00000000001</c:v>
                </c:pt>
                <c:pt idx="3">
                  <c:v>2431.00000000001</c:v>
                </c:pt>
                <c:pt idx="4">
                  <c:v>2542.00000000001</c:v>
                </c:pt>
                <c:pt idx="6">
                  <c:v>2400.00000000004</c:v>
                </c:pt>
                <c:pt idx="7">
                  <c:v>2422.00000000004</c:v>
                </c:pt>
                <c:pt idx="9">
                  <c:v>2400.00000000005</c:v>
                </c:pt>
                <c:pt idx="10">
                  <c:v>2425.00000000005</c:v>
                </c:pt>
                <c:pt idx="12">
                  <c:v>2400.00000000006</c:v>
                </c:pt>
                <c:pt idx="13">
                  <c:v>2476.00000000006</c:v>
                </c:pt>
                <c:pt idx="15">
                  <c:v>2430.00000000001</c:v>
                </c:pt>
                <c:pt idx="16">
                  <c:v>2522.00000000001</c:v>
                </c:pt>
                <c:pt idx="18">
                  <c:v>2400.00000000003</c:v>
                </c:pt>
                <c:pt idx="19">
                  <c:v>2407.00000000003</c:v>
                </c:pt>
                <c:pt idx="21">
                  <c:v>2400.00000000001</c:v>
                </c:pt>
                <c:pt idx="22">
                  <c:v>2405.00000000001</c:v>
                </c:pt>
              </c:numCache>
            </c:numRef>
          </c:xVal>
          <c:yVal>
            <c:numRef>
              <c:f>'20mmスカラ×'!$U$53:$U$75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37-4E9C-8B17-1C191C80375E}"/>
            </c:ext>
          </c:extLst>
        </c:ser>
        <c:ser>
          <c:idx val="9"/>
          <c:order val="9"/>
          <c:tx>
            <c:strRef>
              <c:f>'20mmスカラ×'!$V$51:$V$52</c:f>
              <c:strCache>
                <c:ptCount val="2"/>
                <c:pt idx="0">
                  <c:v>40分計算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'20mmスカラ×'!$V$53:$V$75</c:f>
              <c:numCache>
                <c:formatCode>0</c:formatCode>
                <c:ptCount val="23"/>
                <c:pt idx="0">
                  <c:v>2405.00000000001</c:v>
                </c:pt>
                <c:pt idx="1">
                  <c:v>2430.00000000001</c:v>
                </c:pt>
                <c:pt idx="3">
                  <c:v>2542.00000000001</c:v>
                </c:pt>
                <c:pt idx="4">
                  <c:v>3203.00000000001</c:v>
                </c:pt>
                <c:pt idx="6">
                  <c:v>2422.00000000004</c:v>
                </c:pt>
                <c:pt idx="7">
                  <c:v>2552.00000000004</c:v>
                </c:pt>
                <c:pt idx="9">
                  <c:v>2425.00000000005</c:v>
                </c:pt>
                <c:pt idx="10">
                  <c:v>2570.00000000005</c:v>
                </c:pt>
                <c:pt idx="12">
                  <c:v>2476.00000000006</c:v>
                </c:pt>
                <c:pt idx="13">
                  <c:v>2927.00000000006</c:v>
                </c:pt>
                <c:pt idx="15">
                  <c:v>2522.00000000001</c:v>
                </c:pt>
                <c:pt idx="16">
                  <c:v>3069.00000000001</c:v>
                </c:pt>
                <c:pt idx="18">
                  <c:v>2407.00000000003</c:v>
                </c:pt>
                <c:pt idx="19">
                  <c:v>2444.00000000003</c:v>
                </c:pt>
                <c:pt idx="21">
                  <c:v>2405.00000000001</c:v>
                </c:pt>
                <c:pt idx="22">
                  <c:v>2431.00000000001</c:v>
                </c:pt>
              </c:numCache>
            </c:numRef>
          </c:xVal>
          <c:yVal>
            <c:numRef>
              <c:f>'20mmスカラ×'!$W$53:$W$75</c:f>
              <c:numCache>
                <c:formatCode>0.0</c:formatCode>
                <c:ptCount val="23"/>
                <c:pt idx="0">
                  <c:v>7.3000000000000016</c:v>
                </c:pt>
                <c:pt idx="1">
                  <c:v>7.3000000000000016</c:v>
                </c:pt>
                <c:pt idx="3">
                  <c:v>6.3000000000000016</c:v>
                </c:pt>
                <c:pt idx="4">
                  <c:v>6.3000000000000016</c:v>
                </c:pt>
                <c:pt idx="6">
                  <c:v>5.3000000000000016</c:v>
                </c:pt>
                <c:pt idx="7">
                  <c:v>5.3000000000000016</c:v>
                </c:pt>
                <c:pt idx="9">
                  <c:v>4.3000000000000016</c:v>
                </c:pt>
                <c:pt idx="10">
                  <c:v>4.3000000000000016</c:v>
                </c:pt>
                <c:pt idx="12">
                  <c:v>3.3000000000000016</c:v>
                </c:pt>
                <c:pt idx="13">
                  <c:v>3.3000000000000016</c:v>
                </c:pt>
                <c:pt idx="15">
                  <c:v>2.3000000000000016</c:v>
                </c:pt>
                <c:pt idx="16">
                  <c:v>2.3000000000000016</c:v>
                </c:pt>
                <c:pt idx="18">
                  <c:v>1.3000000000000016</c:v>
                </c:pt>
                <c:pt idx="19">
                  <c:v>1.3000000000000016</c:v>
                </c:pt>
                <c:pt idx="21">
                  <c:v>0.3000000000000016</c:v>
                </c:pt>
                <c:pt idx="22">
                  <c:v>0.3000000000000016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37-4E9C-8B17-1C191C80375E}"/>
            </c:ext>
          </c:extLst>
        </c:ser>
        <c:ser>
          <c:idx val="10"/>
          <c:order val="10"/>
          <c:tx>
            <c:strRef>
              <c:f>'20mmスカラ×'!$X$51:$X$52</c:f>
              <c:strCache>
                <c:ptCount val="2"/>
                <c:pt idx="0">
                  <c:v>50分計算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'20mmスカラ×'!$X$53:$X$75</c:f>
              <c:numCache>
                <c:formatCode>0</c:formatCode>
                <c:ptCount val="23"/>
                <c:pt idx="0">
                  <c:v>3000.00000000001</c:v>
                </c:pt>
                <c:pt idx="1">
                  <c:v>3005.00000000001</c:v>
                </c:pt>
                <c:pt idx="3">
                  <c:v>3031.00000000001</c:v>
                </c:pt>
                <c:pt idx="4">
                  <c:v>3142.00000000001</c:v>
                </c:pt>
                <c:pt idx="6">
                  <c:v>3000.00000000004</c:v>
                </c:pt>
                <c:pt idx="7">
                  <c:v>3022.00000000004</c:v>
                </c:pt>
                <c:pt idx="9">
                  <c:v>3000.00000000005</c:v>
                </c:pt>
                <c:pt idx="10">
                  <c:v>3025.00000000005</c:v>
                </c:pt>
                <c:pt idx="12">
                  <c:v>3000.00000000006</c:v>
                </c:pt>
                <c:pt idx="13">
                  <c:v>3076.00000000006</c:v>
                </c:pt>
                <c:pt idx="15">
                  <c:v>3030.00000000001</c:v>
                </c:pt>
                <c:pt idx="16">
                  <c:v>3122.00000000001</c:v>
                </c:pt>
                <c:pt idx="18">
                  <c:v>3000.00000000003</c:v>
                </c:pt>
                <c:pt idx="19">
                  <c:v>3007.00000000003</c:v>
                </c:pt>
                <c:pt idx="21">
                  <c:v>3000.00000000001</c:v>
                </c:pt>
                <c:pt idx="22">
                  <c:v>3005.00000000001</c:v>
                </c:pt>
              </c:numCache>
            </c:numRef>
          </c:xVal>
          <c:yVal>
            <c:numRef>
              <c:f>'20mmスカラ×'!$Y$53:$Y$75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37-4E9C-8B17-1C191C80375E}"/>
            </c:ext>
          </c:extLst>
        </c:ser>
        <c:ser>
          <c:idx val="11"/>
          <c:order val="11"/>
          <c:tx>
            <c:strRef>
              <c:f>'20mmスカラ×'!$Z$51:$Z$52</c:f>
              <c:strCache>
                <c:ptCount val="2"/>
                <c:pt idx="0">
                  <c:v>50分計算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'20mmスカラ×'!$Z$53:$Z$75</c:f>
              <c:numCache>
                <c:formatCode>0</c:formatCode>
                <c:ptCount val="23"/>
                <c:pt idx="0">
                  <c:v>3005.00000000001</c:v>
                </c:pt>
                <c:pt idx="1">
                  <c:v>3030.00000000001</c:v>
                </c:pt>
                <c:pt idx="3">
                  <c:v>3142.00000000001</c:v>
                </c:pt>
                <c:pt idx="4">
                  <c:v>3803.00000000001</c:v>
                </c:pt>
                <c:pt idx="6">
                  <c:v>3022.00000000004</c:v>
                </c:pt>
                <c:pt idx="7">
                  <c:v>3152.00000000004</c:v>
                </c:pt>
                <c:pt idx="9">
                  <c:v>3025.00000000005</c:v>
                </c:pt>
                <c:pt idx="10">
                  <c:v>3170.00000000005</c:v>
                </c:pt>
                <c:pt idx="12">
                  <c:v>3076.00000000006</c:v>
                </c:pt>
                <c:pt idx="13">
                  <c:v>3527.00000000006</c:v>
                </c:pt>
                <c:pt idx="15">
                  <c:v>3122.00000000001</c:v>
                </c:pt>
                <c:pt idx="16">
                  <c:v>3669.00000000001</c:v>
                </c:pt>
                <c:pt idx="18">
                  <c:v>3007.00000000003</c:v>
                </c:pt>
                <c:pt idx="19">
                  <c:v>3044.00000000003</c:v>
                </c:pt>
                <c:pt idx="21">
                  <c:v>3005.00000000001</c:v>
                </c:pt>
                <c:pt idx="22">
                  <c:v>3031.00000000001</c:v>
                </c:pt>
              </c:numCache>
            </c:numRef>
          </c:xVal>
          <c:yVal>
            <c:numRef>
              <c:f>'20mmスカラ×'!$AA$53:$AA$75</c:f>
              <c:numCache>
                <c:formatCode>0.0</c:formatCode>
                <c:ptCount val="23"/>
                <c:pt idx="0">
                  <c:v>7.200000000000002</c:v>
                </c:pt>
                <c:pt idx="1">
                  <c:v>7.200000000000002</c:v>
                </c:pt>
                <c:pt idx="3">
                  <c:v>6.200000000000002</c:v>
                </c:pt>
                <c:pt idx="4">
                  <c:v>6.200000000000002</c:v>
                </c:pt>
                <c:pt idx="6">
                  <c:v>5.200000000000002</c:v>
                </c:pt>
                <c:pt idx="7">
                  <c:v>5.200000000000002</c:v>
                </c:pt>
                <c:pt idx="9">
                  <c:v>4.200000000000002</c:v>
                </c:pt>
                <c:pt idx="10">
                  <c:v>4.200000000000002</c:v>
                </c:pt>
                <c:pt idx="12">
                  <c:v>3.200000000000002</c:v>
                </c:pt>
                <c:pt idx="13">
                  <c:v>3.200000000000002</c:v>
                </c:pt>
                <c:pt idx="15">
                  <c:v>2.200000000000002</c:v>
                </c:pt>
                <c:pt idx="16">
                  <c:v>2.200000000000002</c:v>
                </c:pt>
                <c:pt idx="18">
                  <c:v>1.200000000000002</c:v>
                </c:pt>
                <c:pt idx="19">
                  <c:v>1.200000000000002</c:v>
                </c:pt>
                <c:pt idx="21">
                  <c:v>0.20000000000000195</c:v>
                </c:pt>
                <c:pt idx="22">
                  <c:v>0.20000000000000195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37-4E9C-8B17-1C191C80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37640"/>
        <c:axId val="720033376"/>
      </c:scatterChart>
      <c:valAx>
        <c:axId val="720037640"/>
        <c:scaling>
          <c:orientation val="minMax"/>
          <c:max val="5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033376"/>
        <c:crosses val="autoZero"/>
        <c:crossBetween val="midCat"/>
        <c:majorUnit val="600"/>
      </c:valAx>
      <c:valAx>
        <c:axId val="720033376"/>
        <c:scaling>
          <c:orientation val="minMax"/>
          <c:max val="8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72003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7587859359227026"/>
          <c:w val="0.99866177425679636"/>
          <c:h val="0.24097264270047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418743003503641E-2"/>
          <c:y val="5.7211148322187655E-2"/>
          <c:w val="0.97116251399299269"/>
          <c:h val="0.60094763938032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'20mmベクトル○'!$D$51:$D$52</c:f>
              <c:strCache>
                <c:ptCount val="2"/>
                <c:pt idx="0">
                  <c:v>0分計算</c:v>
                </c:pt>
                <c:pt idx="1">
                  <c:v>実況1時間</c:v>
                </c:pt>
              </c:strCache>
            </c:strRef>
          </c:tx>
          <c:spPr>
            <a:ln w="28575" cap="flat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'20mmベクトル○'!$D$53:$D$75</c:f>
              <c:numCache>
                <c:formatCode>0</c:formatCode>
                <c:ptCount val="23"/>
                <c:pt idx="0">
                  <c:v>3E-11</c:v>
                </c:pt>
                <c:pt idx="1">
                  <c:v>14.000000000029999</c:v>
                </c:pt>
                <c:pt idx="3">
                  <c:v>7.0000000000000004E-11</c:v>
                </c:pt>
                <c:pt idx="4">
                  <c:v>41.000000000070003</c:v>
                </c:pt>
                <c:pt idx="6">
                  <c:v>9.9999999999999994E-12</c:v>
                </c:pt>
                <c:pt idx="7">
                  <c:v>12.000000000009999</c:v>
                </c:pt>
                <c:pt idx="9">
                  <c:v>5.0000000000000002E-11</c:v>
                </c:pt>
                <c:pt idx="10">
                  <c:v>27.000000000050001</c:v>
                </c:pt>
                <c:pt idx="12">
                  <c:v>5.0000000000000002E-11</c:v>
                </c:pt>
                <c:pt idx="13">
                  <c:v>27.000000000050001</c:v>
                </c:pt>
                <c:pt idx="15">
                  <c:v>7.9999999999999995E-11</c:v>
                </c:pt>
                <c:pt idx="16">
                  <c:v>68.000000000079993</c:v>
                </c:pt>
                <c:pt idx="18">
                  <c:v>3.9999999999999998E-11</c:v>
                </c:pt>
                <c:pt idx="19">
                  <c:v>18.00000000004</c:v>
                </c:pt>
                <c:pt idx="21">
                  <c:v>1.9999999999999999E-11</c:v>
                </c:pt>
                <c:pt idx="22">
                  <c:v>13.00000000002</c:v>
                </c:pt>
              </c:numCache>
            </c:numRef>
          </c:xVal>
          <c:yVal>
            <c:numRef>
              <c:f>'20mmベクトル○'!$E$53:$E$75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8-40C6-B61A-8CFAB659CE5F}"/>
            </c:ext>
          </c:extLst>
        </c:ser>
        <c:ser>
          <c:idx val="1"/>
          <c:order val="1"/>
          <c:tx>
            <c:strRef>
              <c:f>'20mmベクトル○'!$F$51:$F$52</c:f>
              <c:strCache>
                <c:ptCount val="2"/>
                <c:pt idx="0">
                  <c:v>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'20mmベクトル○'!$F$53:$F$75</c:f>
              <c:numCache>
                <c:formatCode>0</c:formatCode>
                <c:ptCount val="23"/>
                <c:pt idx="0">
                  <c:v>14.000000000029999</c:v>
                </c:pt>
                <c:pt idx="1">
                  <c:v>98.000000000029999</c:v>
                </c:pt>
                <c:pt idx="3">
                  <c:v>41.000000000070003</c:v>
                </c:pt>
                <c:pt idx="4">
                  <c:v>282.00000000007003</c:v>
                </c:pt>
                <c:pt idx="6">
                  <c:v>12.000000000009999</c:v>
                </c:pt>
                <c:pt idx="7">
                  <c:v>79.000000000010004</c:v>
                </c:pt>
                <c:pt idx="9">
                  <c:v>27.000000000050001</c:v>
                </c:pt>
                <c:pt idx="10">
                  <c:v>186.00000000004999</c:v>
                </c:pt>
                <c:pt idx="12">
                  <c:v>27.000000000050001</c:v>
                </c:pt>
                <c:pt idx="13">
                  <c:v>184.00000000004999</c:v>
                </c:pt>
                <c:pt idx="15">
                  <c:v>68.000000000079993</c:v>
                </c:pt>
                <c:pt idx="16">
                  <c:v>472.00000000007998</c:v>
                </c:pt>
                <c:pt idx="18">
                  <c:v>18.00000000004</c:v>
                </c:pt>
                <c:pt idx="19">
                  <c:v>124.00000000004</c:v>
                </c:pt>
                <c:pt idx="21">
                  <c:v>13.00000000002</c:v>
                </c:pt>
                <c:pt idx="22">
                  <c:v>87.000000000019995</c:v>
                </c:pt>
              </c:numCache>
            </c:numRef>
          </c:xVal>
          <c:yVal>
            <c:numRef>
              <c:f>'20mmベクトル○'!$G$53:$G$75</c:f>
              <c:numCache>
                <c:formatCode>0.0</c:formatCode>
                <c:ptCount val="23"/>
                <c:pt idx="0">
                  <c:v>7.7</c:v>
                </c:pt>
                <c:pt idx="1">
                  <c:v>7.7</c:v>
                </c:pt>
                <c:pt idx="3">
                  <c:v>6.7</c:v>
                </c:pt>
                <c:pt idx="4">
                  <c:v>6.7</c:v>
                </c:pt>
                <c:pt idx="6">
                  <c:v>5.7</c:v>
                </c:pt>
                <c:pt idx="7">
                  <c:v>5.7</c:v>
                </c:pt>
                <c:pt idx="9">
                  <c:v>4.7</c:v>
                </c:pt>
                <c:pt idx="10">
                  <c:v>4.7</c:v>
                </c:pt>
                <c:pt idx="12">
                  <c:v>3.7</c:v>
                </c:pt>
                <c:pt idx="13">
                  <c:v>3.7</c:v>
                </c:pt>
                <c:pt idx="15">
                  <c:v>2.7</c:v>
                </c:pt>
                <c:pt idx="16">
                  <c:v>2.7</c:v>
                </c:pt>
                <c:pt idx="18">
                  <c:v>1.7000000000000002</c:v>
                </c:pt>
                <c:pt idx="19">
                  <c:v>1.7000000000000002</c:v>
                </c:pt>
                <c:pt idx="21">
                  <c:v>0.70000000000000018</c:v>
                </c:pt>
                <c:pt idx="22">
                  <c:v>0.70000000000000018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8-40C6-B61A-8CFAB659CE5F}"/>
            </c:ext>
          </c:extLst>
        </c:ser>
        <c:ser>
          <c:idx val="2"/>
          <c:order val="2"/>
          <c:tx>
            <c:strRef>
              <c:f>'20mmベクトル○'!$H$51:$H$52</c:f>
              <c:strCache>
                <c:ptCount val="2"/>
                <c:pt idx="0">
                  <c:v>10分計算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'20mmベクトル○'!$H$53:$H$75</c:f>
              <c:numCache>
                <c:formatCode>0</c:formatCode>
                <c:ptCount val="23"/>
                <c:pt idx="0">
                  <c:v>600.00000000003001</c:v>
                </c:pt>
                <c:pt idx="1">
                  <c:v>614.00000000003001</c:v>
                </c:pt>
                <c:pt idx="3">
                  <c:v>600.00000000007003</c:v>
                </c:pt>
                <c:pt idx="4">
                  <c:v>641.00000000007003</c:v>
                </c:pt>
                <c:pt idx="6">
                  <c:v>600.00000000001</c:v>
                </c:pt>
                <c:pt idx="7">
                  <c:v>612.00000000001</c:v>
                </c:pt>
                <c:pt idx="9">
                  <c:v>600.00000000005002</c:v>
                </c:pt>
                <c:pt idx="10">
                  <c:v>627.00000000005002</c:v>
                </c:pt>
                <c:pt idx="12">
                  <c:v>600.00000000005002</c:v>
                </c:pt>
                <c:pt idx="13">
                  <c:v>627.00000000005002</c:v>
                </c:pt>
                <c:pt idx="15">
                  <c:v>600.00000000008004</c:v>
                </c:pt>
                <c:pt idx="16">
                  <c:v>668.00000000008004</c:v>
                </c:pt>
                <c:pt idx="18">
                  <c:v>600.00000000004002</c:v>
                </c:pt>
                <c:pt idx="19">
                  <c:v>618.00000000004002</c:v>
                </c:pt>
                <c:pt idx="21">
                  <c:v>600.00000000002001</c:v>
                </c:pt>
                <c:pt idx="22">
                  <c:v>613.00000000002001</c:v>
                </c:pt>
              </c:numCache>
            </c:numRef>
          </c:xVal>
          <c:yVal>
            <c:numRef>
              <c:f>'20mmベクトル○'!$I$53:$I$75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B8-40C6-B61A-8CFAB659CE5F}"/>
            </c:ext>
          </c:extLst>
        </c:ser>
        <c:ser>
          <c:idx val="3"/>
          <c:order val="3"/>
          <c:tx>
            <c:strRef>
              <c:f>'20mmベクトル○'!$J$51:$J$52</c:f>
              <c:strCache>
                <c:ptCount val="2"/>
                <c:pt idx="0">
                  <c:v>10分計算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'20mmベクトル○'!$J$53:$J$75</c:f>
              <c:numCache>
                <c:formatCode>0</c:formatCode>
                <c:ptCount val="23"/>
                <c:pt idx="0">
                  <c:v>614.00000000003001</c:v>
                </c:pt>
                <c:pt idx="1">
                  <c:v>698.00000000003001</c:v>
                </c:pt>
                <c:pt idx="3">
                  <c:v>641.00000000007003</c:v>
                </c:pt>
                <c:pt idx="4">
                  <c:v>882.00000000007003</c:v>
                </c:pt>
                <c:pt idx="6">
                  <c:v>612.00000000001</c:v>
                </c:pt>
                <c:pt idx="7">
                  <c:v>679.00000000001</c:v>
                </c:pt>
                <c:pt idx="9">
                  <c:v>627.00000000005002</c:v>
                </c:pt>
                <c:pt idx="10">
                  <c:v>786.00000000005002</c:v>
                </c:pt>
                <c:pt idx="12">
                  <c:v>627.00000000005002</c:v>
                </c:pt>
                <c:pt idx="13">
                  <c:v>784.00000000005002</c:v>
                </c:pt>
                <c:pt idx="15">
                  <c:v>668.00000000008004</c:v>
                </c:pt>
                <c:pt idx="16">
                  <c:v>1072.00000000008</c:v>
                </c:pt>
                <c:pt idx="18">
                  <c:v>618.00000000004002</c:v>
                </c:pt>
                <c:pt idx="19">
                  <c:v>724.00000000004002</c:v>
                </c:pt>
                <c:pt idx="21">
                  <c:v>613.00000000002001</c:v>
                </c:pt>
                <c:pt idx="22">
                  <c:v>687.00000000002001</c:v>
                </c:pt>
              </c:numCache>
            </c:numRef>
          </c:xVal>
          <c:yVal>
            <c:numRef>
              <c:f>'20mmベクトル○'!$K$53:$K$75</c:f>
              <c:numCache>
                <c:formatCode>0.0</c:formatCode>
                <c:ptCount val="23"/>
                <c:pt idx="0">
                  <c:v>7.6000000000000005</c:v>
                </c:pt>
                <c:pt idx="1">
                  <c:v>7.6000000000000005</c:v>
                </c:pt>
                <c:pt idx="3">
                  <c:v>6.6000000000000005</c:v>
                </c:pt>
                <c:pt idx="4">
                  <c:v>6.6000000000000005</c:v>
                </c:pt>
                <c:pt idx="6">
                  <c:v>5.6000000000000005</c:v>
                </c:pt>
                <c:pt idx="7">
                  <c:v>5.6000000000000005</c:v>
                </c:pt>
                <c:pt idx="9">
                  <c:v>4.6000000000000005</c:v>
                </c:pt>
                <c:pt idx="10">
                  <c:v>4.6000000000000005</c:v>
                </c:pt>
                <c:pt idx="12">
                  <c:v>3.6000000000000005</c:v>
                </c:pt>
                <c:pt idx="13">
                  <c:v>3.6000000000000005</c:v>
                </c:pt>
                <c:pt idx="15">
                  <c:v>2.6000000000000005</c:v>
                </c:pt>
                <c:pt idx="16">
                  <c:v>2.6000000000000005</c:v>
                </c:pt>
                <c:pt idx="18">
                  <c:v>1.6000000000000005</c:v>
                </c:pt>
                <c:pt idx="19">
                  <c:v>1.6000000000000005</c:v>
                </c:pt>
                <c:pt idx="21">
                  <c:v>0.60000000000000053</c:v>
                </c:pt>
                <c:pt idx="22">
                  <c:v>0.60000000000000053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B8-40C6-B61A-8CFAB659CE5F}"/>
            </c:ext>
          </c:extLst>
        </c:ser>
        <c:ser>
          <c:idx val="4"/>
          <c:order val="4"/>
          <c:tx>
            <c:strRef>
              <c:f>'20mmベクトル○'!$L$51:$L$52</c:f>
              <c:strCache>
                <c:ptCount val="2"/>
                <c:pt idx="0">
                  <c:v>20分計算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'20mmベクトル○'!$L$53:$L$75</c:f>
              <c:numCache>
                <c:formatCode>0</c:formatCode>
                <c:ptCount val="23"/>
                <c:pt idx="0">
                  <c:v>1200.00000000003</c:v>
                </c:pt>
                <c:pt idx="1">
                  <c:v>1214.00000000003</c:v>
                </c:pt>
                <c:pt idx="3">
                  <c:v>1200.00000000007</c:v>
                </c:pt>
                <c:pt idx="4">
                  <c:v>1241.00000000007</c:v>
                </c:pt>
                <c:pt idx="6">
                  <c:v>1200.00000000001</c:v>
                </c:pt>
                <c:pt idx="7">
                  <c:v>1212.00000000001</c:v>
                </c:pt>
                <c:pt idx="9">
                  <c:v>1200.00000000005</c:v>
                </c:pt>
                <c:pt idx="10">
                  <c:v>1227.00000000005</c:v>
                </c:pt>
                <c:pt idx="12">
                  <c:v>1200.00000000005</c:v>
                </c:pt>
                <c:pt idx="13">
                  <c:v>1227.00000000005</c:v>
                </c:pt>
                <c:pt idx="15">
                  <c:v>1200.00000000008</c:v>
                </c:pt>
                <c:pt idx="16">
                  <c:v>1268.00000000008</c:v>
                </c:pt>
                <c:pt idx="18">
                  <c:v>1200.00000000004</c:v>
                </c:pt>
                <c:pt idx="19">
                  <c:v>1218.00000000004</c:v>
                </c:pt>
                <c:pt idx="21">
                  <c:v>1200.00000000002</c:v>
                </c:pt>
                <c:pt idx="22">
                  <c:v>1213.00000000002</c:v>
                </c:pt>
              </c:numCache>
            </c:numRef>
          </c:xVal>
          <c:yVal>
            <c:numRef>
              <c:f>'20mmベクトル○'!$M$53:$M$75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B8-40C6-B61A-8CFAB659CE5F}"/>
            </c:ext>
          </c:extLst>
        </c:ser>
        <c:ser>
          <c:idx val="5"/>
          <c:order val="5"/>
          <c:tx>
            <c:strRef>
              <c:f>'20mmベクトル○'!$N$51:$N$52</c:f>
              <c:strCache>
                <c:ptCount val="2"/>
                <c:pt idx="0">
                  <c:v>20分計算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'20mmベクトル○'!$N$53:$N$75</c:f>
              <c:numCache>
                <c:formatCode>0</c:formatCode>
                <c:ptCount val="23"/>
                <c:pt idx="0">
                  <c:v>1214.00000000003</c:v>
                </c:pt>
                <c:pt idx="1">
                  <c:v>1298.00000000003</c:v>
                </c:pt>
                <c:pt idx="3">
                  <c:v>1241.00000000007</c:v>
                </c:pt>
                <c:pt idx="4">
                  <c:v>1482.00000000007</c:v>
                </c:pt>
                <c:pt idx="6">
                  <c:v>1212.00000000001</c:v>
                </c:pt>
                <c:pt idx="7">
                  <c:v>1279.00000000001</c:v>
                </c:pt>
                <c:pt idx="9">
                  <c:v>1227.00000000005</c:v>
                </c:pt>
                <c:pt idx="10">
                  <c:v>1386.00000000005</c:v>
                </c:pt>
                <c:pt idx="12">
                  <c:v>1227.00000000005</c:v>
                </c:pt>
                <c:pt idx="13">
                  <c:v>1384.00000000005</c:v>
                </c:pt>
                <c:pt idx="15">
                  <c:v>1268.00000000008</c:v>
                </c:pt>
                <c:pt idx="16">
                  <c:v>1672.00000000008</c:v>
                </c:pt>
                <c:pt idx="18">
                  <c:v>1218.00000000004</c:v>
                </c:pt>
                <c:pt idx="19">
                  <c:v>1324.00000000004</c:v>
                </c:pt>
                <c:pt idx="21">
                  <c:v>1213.00000000002</c:v>
                </c:pt>
                <c:pt idx="22">
                  <c:v>1287.00000000002</c:v>
                </c:pt>
              </c:numCache>
            </c:numRef>
          </c:xVal>
          <c:yVal>
            <c:numRef>
              <c:f>'20mmベクトル○'!$O$53:$O$75</c:f>
              <c:numCache>
                <c:formatCode>0.0</c:formatCode>
                <c:ptCount val="23"/>
                <c:pt idx="0">
                  <c:v>7.5000000000000009</c:v>
                </c:pt>
                <c:pt idx="1">
                  <c:v>7.5000000000000009</c:v>
                </c:pt>
                <c:pt idx="3">
                  <c:v>6.5000000000000009</c:v>
                </c:pt>
                <c:pt idx="4">
                  <c:v>6.5000000000000009</c:v>
                </c:pt>
                <c:pt idx="6">
                  <c:v>5.5000000000000009</c:v>
                </c:pt>
                <c:pt idx="7">
                  <c:v>5.5000000000000009</c:v>
                </c:pt>
                <c:pt idx="9">
                  <c:v>4.5000000000000009</c:v>
                </c:pt>
                <c:pt idx="10">
                  <c:v>4.5000000000000009</c:v>
                </c:pt>
                <c:pt idx="12">
                  <c:v>3.5000000000000009</c:v>
                </c:pt>
                <c:pt idx="13">
                  <c:v>3.5000000000000009</c:v>
                </c:pt>
                <c:pt idx="15">
                  <c:v>2.5000000000000009</c:v>
                </c:pt>
                <c:pt idx="16">
                  <c:v>2.5000000000000009</c:v>
                </c:pt>
                <c:pt idx="18">
                  <c:v>1.5000000000000009</c:v>
                </c:pt>
                <c:pt idx="19">
                  <c:v>1.5000000000000009</c:v>
                </c:pt>
                <c:pt idx="21">
                  <c:v>0.50000000000000089</c:v>
                </c:pt>
                <c:pt idx="22">
                  <c:v>0.50000000000000089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B8-40C6-B61A-8CFAB659CE5F}"/>
            </c:ext>
          </c:extLst>
        </c:ser>
        <c:ser>
          <c:idx val="6"/>
          <c:order val="6"/>
          <c:tx>
            <c:strRef>
              <c:f>'20mmベクトル○'!$P$51:$P$52</c:f>
              <c:strCache>
                <c:ptCount val="2"/>
                <c:pt idx="0">
                  <c:v>30分計算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'20mmベクトル○'!$P$53:$P$75</c:f>
              <c:numCache>
                <c:formatCode>0</c:formatCode>
                <c:ptCount val="23"/>
                <c:pt idx="0">
                  <c:v>1800.00000000003</c:v>
                </c:pt>
                <c:pt idx="1">
                  <c:v>1814.00000000003</c:v>
                </c:pt>
                <c:pt idx="3">
                  <c:v>1800.00000000007</c:v>
                </c:pt>
                <c:pt idx="4">
                  <c:v>1841.00000000007</c:v>
                </c:pt>
                <c:pt idx="6">
                  <c:v>1800.00000000001</c:v>
                </c:pt>
                <c:pt idx="7">
                  <c:v>1812.00000000001</c:v>
                </c:pt>
                <c:pt idx="9">
                  <c:v>1800.00000000005</c:v>
                </c:pt>
                <c:pt idx="10">
                  <c:v>1827.00000000005</c:v>
                </c:pt>
                <c:pt idx="12">
                  <c:v>1800.00000000005</c:v>
                </c:pt>
                <c:pt idx="13">
                  <c:v>1827.00000000005</c:v>
                </c:pt>
                <c:pt idx="15">
                  <c:v>1800.00000000008</c:v>
                </c:pt>
                <c:pt idx="16">
                  <c:v>1868.00000000008</c:v>
                </c:pt>
                <c:pt idx="18">
                  <c:v>1800.00000000004</c:v>
                </c:pt>
                <c:pt idx="19">
                  <c:v>1818.00000000004</c:v>
                </c:pt>
                <c:pt idx="21">
                  <c:v>1800.00000000002</c:v>
                </c:pt>
                <c:pt idx="22">
                  <c:v>1813.00000000002</c:v>
                </c:pt>
              </c:numCache>
            </c:numRef>
          </c:xVal>
          <c:yVal>
            <c:numRef>
              <c:f>'20mmベクトル○'!$Q$53:$Q$75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B8-40C6-B61A-8CFAB659CE5F}"/>
            </c:ext>
          </c:extLst>
        </c:ser>
        <c:ser>
          <c:idx val="7"/>
          <c:order val="7"/>
          <c:tx>
            <c:strRef>
              <c:f>'20mmベクトル○'!$R$51:$R$52</c:f>
              <c:strCache>
                <c:ptCount val="2"/>
                <c:pt idx="0">
                  <c:v>30分計算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'20mmベクトル○'!$R$53:$R$75</c:f>
              <c:numCache>
                <c:formatCode>0</c:formatCode>
                <c:ptCount val="23"/>
                <c:pt idx="0">
                  <c:v>1814.00000000003</c:v>
                </c:pt>
                <c:pt idx="1">
                  <c:v>1898.00000000003</c:v>
                </c:pt>
                <c:pt idx="3">
                  <c:v>1841.00000000007</c:v>
                </c:pt>
                <c:pt idx="4">
                  <c:v>2082.00000000007</c:v>
                </c:pt>
                <c:pt idx="6">
                  <c:v>1812.00000000001</c:v>
                </c:pt>
                <c:pt idx="7">
                  <c:v>1879.00000000001</c:v>
                </c:pt>
                <c:pt idx="9">
                  <c:v>1827.00000000005</c:v>
                </c:pt>
                <c:pt idx="10">
                  <c:v>1986.00000000005</c:v>
                </c:pt>
                <c:pt idx="12">
                  <c:v>1827.00000000005</c:v>
                </c:pt>
                <c:pt idx="13">
                  <c:v>1984.00000000005</c:v>
                </c:pt>
                <c:pt idx="15">
                  <c:v>1868.00000000008</c:v>
                </c:pt>
                <c:pt idx="16">
                  <c:v>2272.00000000008</c:v>
                </c:pt>
                <c:pt idx="18">
                  <c:v>1818.00000000004</c:v>
                </c:pt>
                <c:pt idx="19">
                  <c:v>1924.00000000004</c:v>
                </c:pt>
                <c:pt idx="21">
                  <c:v>1813.00000000002</c:v>
                </c:pt>
                <c:pt idx="22">
                  <c:v>1887.00000000002</c:v>
                </c:pt>
              </c:numCache>
            </c:numRef>
          </c:xVal>
          <c:yVal>
            <c:numRef>
              <c:f>'20mmベクトル○'!$S$53:$S$75</c:f>
              <c:numCache>
                <c:formatCode>0.0</c:formatCode>
                <c:ptCount val="23"/>
                <c:pt idx="0">
                  <c:v>7.4000000000000012</c:v>
                </c:pt>
                <c:pt idx="1">
                  <c:v>7.4000000000000012</c:v>
                </c:pt>
                <c:pt idx="3">
                  <c:v>6.4000000000000012</c:v>
                </c:pt>
                <c:pt idx="4">
                  <c:v>6.4000000000000012</c:v>
                </c:pt>
                <c:pt idx="6">
                  <c:v>5.4000000000000012</c:v>
                </c:pt>
                <c:pt idx="7">
                  <c:v>5.4000000000000012</c:v>
                </c:pt>
                <c:pt idx="9">
                  <c:v>4.4000000000000012</c:v>
                </c:pt>
                <c:pt idx="10">
                  <c:v>4.4000000000000012</c:v>
                </c:pt>
                <c:pt idx="12">
                  <c:v>3.4000000000000012</c:v>
                </c:pt>
                <c:pt idx="13">
                  <c:v>3.4000000000000012</c:v>
                </c:pt>
                <c:pt idx="15">
                  <c:v>2.4000000000000012</c:v>
                </c:pt>
                <c:pt idx="16">
                  <c:v>2.4000000000000012</c:v>
                </c:pt>
                <c:pt idx="18">
                  <c:v>1.4000000000000012</c:v>
                </c:pt>
                <c:pt idx="19">
                  <c:v>1.4000000000000012</c:v>
                </c:pt>
                <c:pt idx="21">
                  <c:v>0.40000000000000124</c:v>
                </c:pt>
                <c:pt idx="22">
                  <c:v>0.40000000000000124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B8-40C6-B61A-8CFAB659CE5F}"/>
            </c:ext>
          </c:extLst>
        </c:ser>
        <c:ser>
          <c:idx val="8"/>
          <c:order val="8"/>
          <c:tx>
            <c:strRef>
              <c:f>'20mmベクトル○'!$T$51:$T$52</c:f>
              <c:strCache>
                <c:ptCount val="2"/>
                <c:pt idx="0">
                  <c:v>40分計算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'20mmベクトル○'!$T$53:$T$75</c:f>
              <c:numCache>
                <c:formatCode>0</c:formatCode>
                <c:ptCount val="23"/>
                <c:pt idx="0">
                  <c:v>2400.00000000003</c:v>
                </c:pt>
                <c:pt idx="1">
                  <c:v>2414.00000000003</c:v>
                </c:pt>
                <c:pt idx="3">
                  <c:v>2400.00000000007</c:v>
                </c:pt>
                <c:pt idx="4">
                  <c:v>2441.00000000007</c:v>
                </c:pt>
                <c:pt idx="6">
                  <c:v>2400.00000000001</c:v>
                </c:pt>
                <c:pt idx="7">
                  <c:v>2412.00000000001</c:v>
                </c:pt>
                <c:pt idx="9">
                  <c:v>2400.00000000005</c:v>
                </c:pt>
                <c:pt idx="10">
                  <c:v>2427.00000000005</c:v>
                </c:pt>
                <c:pt idx="12">
                  <c:v>2400.00000000005</c:v>
                </c:pt>
                <c:pt idx="13">
                  <c:v>2427.00000000005</c:v>
                </c:pt>
                <c:pt idx="15">
                  <c:v>2400.00000000008</c:v>
                </c:pt>
                <c:pt idx="16">
                  <c:v>2468.00000000008</c:v>
                </c:pt>
                <c:pt idx="18">
                  <c:v>2400.00000000004</c:v>
                </c:pt>
                <c:pt idx="19">
                  <c:v>2418.00000000004</c:v>
                </c:pt>
                <c:pt idx="21">
                  <c:v>2400.00000000002</c:v>
                </c:pt>
                <c:pt idx="22">
                  <c:v>2413.00000000002</c:v>
                </c:pt>
              </c:numCache>
            </c:numRef>
          </c:xVal>
          <c:yVal>
            <c:numRef>
              <c:f>'20mmベクトル○'!$U$53:$U$75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B8-40C6-B61A-8CFAB659CE5F}"/>
            </c:ext>
          </c:extLst>
        </c:ser>
        <c:ser>
          <c:idx val="9"/>
          <c:order val="9"/>
          <c:tx>
            <c:strRef>
              <c:f>'20mmベクトル○'!$V$51:$V$52</c:f>
              <c:strCache>
                <c:ptCount val="2"/>
                <c:pt idx="0">
                  <c:v>40分計算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'20mmベクトル○'!$V$53:$V$75</c:f>
              <c:numCache>
                <c:formatCode>0</c:formatCode>
                <c:ptCount val="23"/>
                <c:pt idx="0">
                  <c:v>2414.00000000003</c:v>
                </c:pt>
                <c:pt idx="1">
                  <c:v>2498.00000000003</c:v>
                </c:pt>
                <c:pt idx="3">
                  <c:v>2441.00000000007</c:v>
                </c:pt>
                <c:pt idx="4">
                  <c:v>2682.00000000007</c:v>
                </c:pt>
                <c:pt idx="6">
                  <c:v>2412.00000000001</c:v>
                </c:pt>
                <c:pt idx="7">
                  <c:v>2479.00000000001</c:v>
                </c:pt>
                <c:pt idx="9">
                  <c:v>2427.00000000005</c:v>
                </c:pt>
                <c:pt idx="10">
                  <c:v>2586.00000000005</c:v>
                </c:pt>
                <c:pt idx="12">
                  <c:v>2427.00000000005</c:v>
                </c:pt>
                <c:pt idx="13">
                  <c:v>2584.00000000005</c:v>
                </c:pt>
                <c:pt idx="15">
                  <c:v>2468.00000000008</c:v>
                </c:pt>
                <c:pt idx="16">
                  <c:v>2872.00000000008</c:v>
                </c:pt>
                <c:pt idx="18">
                  <c:v>2418.00000000004</c:v>
                </c:pt>
                <c:pt idx="19">
                  <c:v>2524.00000000004</c:v>
                </c:pt>
                <c:pt idx="21">
                  <c:v>2413.00000000002</c:v>
                </c:pt>
                <c:pt idx="22">
                  <c:v>2487.00000000002</c:v>
                </c:pt>
              </c:numCache>
            </c:numRef>
          </c:xVal>
          <c:yVal>
            <c:numRef>
              <c:f>'20mmベクトル○'!$W$53:$W$75</c:f>
              <c:numCache>
                <c:formatCode>0.0</c:formatCode>
                <c:ptCount val="23"/>
                <c:pt idx="0">
                  <c:v>7.3000000000000016</c:v>
                </c:pt>
                <c:pt idx="1">
                  <c:v>7.3000000000000016</c:v>
                </c:pt>
                <c:pt idx="3">
                  <c:v>6.3000000000000016</c:v>
                </c:pt>
                <c:pt idx="4">
                  <c:v>6.3000000000000016</c:v>
                </c:pt>
                <c:pt idx="6">
                  <c:v>5.3000000000000016</c:v>
                </c:pt>
                <c:pt idx="7">
                  <c:v>5.3000000000000016</c:v>
                </c:pt>
                <c:pt idx="9">
                  <c:v>4.3000000000000016</c:v>
                </c:pt>
                <c:pt idx="10">
                  <c:v>4.3000000000000016</c:v>
                </c:pt>
                <c:pt idx="12">
                  <c:v>3.3000000000000016</c:v>
                </c:pt>
                <c:pt idx="13">
                  <c:v>3.3000000000000016</c:v>
                </c:pt>
                <c:pt idx="15">
                  <c:v>2.3000000000000016</c:v>
                </c:pt>
                <c:pt idx="16">
                  <c:v>2.3000000000000016</c:v>
                </c:pt>
                <c:pt idx="18">
                  <c:v>1.3000000000000016</c:v>
                </c:pt>
                <c:pt idx="19">
                  <c:v>1.3000000000000016</c:v>
                </c:pt>
                <c:pt idx="21">
                  <c:v>0.3000000000000016</c:v>
                </c:pt>
                <c:pt idx="22">
                  <c:v>0.3000000000000016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B8-40C6-B61A-8CFAB659CE5F}"/>
            </c:ext>
          </c:extLst>
        </c:ser>
        <c:ser>
          <c:idx val="10"/>
          <c:order val="10"/>
          <c:tx>
            <c:strRef>
              <c:f>'20mmベクトル○'!$X$51:$X$52</c:f>
              <c:strCache>
                <c:ptCount val="2"/>
                <c:pt idx="0">
                  <c:v>50分計算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'20mmベクトル○'!$X$53:$X$75</c:f>
              <c:numCache>
                <c:formatCode>0</c:formatCode>
                <c:ptCount val="23"/>
                <c:pt idx="0">
                  <c:v>3000.00000000003</c:v>
                </c:pt>
                <c:pt idx="1">
                  <c:v>3014.00000000003</c:v>
                </c:pt>
                <c:pt idx="3">
                  <c:v>3000.00000000007</c:v>
                </c:pt>
                <c:pt idx="4">
                  <c:v>3041.00000000007</c:v>
                </c:pt>
                <c:pt idx="6">
                  <c:v>3000.00000000001</c:v>
                </c:pt>
                <c:pt idx="7">
                  <c:v>3012.00000000001</c:v>
                </c:pt>
                <c:pt idx="9">
                  <c:v>3000.00000000005</c:v>
                </c:pt>
                <c:pt idx="10">
                  <c:v>3027.00000000005</c:v>
                </c:pt>
                <c:pt idx="12">
                  <c:v>3000.00000000005</c:v>
                </c:pt>
                <c:pt idx="13">
                  <c:v>3027.00000000005</c:v>
                </c:pt>
                <c:pt idx="15">
                  <c:v>3000.00000000008</c:v>
                </c:pt>
                <c:pt idx="16">
                  <c:v>3068.00000000008</c:v>
                </c:pt>
                <c:pt idx="18">
                  <c:v>3000.00000000004</c:v>
                </c:pt>
                <c:pt idx="19">
                  <c:v>3018.00000000004</c:v>
                </c:pt>
                <c:pt idx="21">
                  <c:v>3000.00000000002</c:v>
                </c:pt>
                <c:pt idx="22">
                  <c:v>3013.00000000002</c:v>
                </c:pt>
              </c:numCache>
            </c:numRef>
          </c:xVal>
          <c:yVal>
            <c:numRef>
              <c:f>'20mmベクトル○'!$Y$53:$Y$75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B8-40C6-B61A-8CFAB659CE5F}"/>
            </c:ext>
          </c:extLst>
        </c:ser>
        <c:ser>
          <c:idx val="11"/>
          <c:order val="11"/>
          <c:tx>
            <c:strRef>
              <c:f>'20mmベクトル○'!$Z$51:$Z$52</c:f>
              <c:strCache>
                <c:ptCount val="2"/>
                <c:pt idx="0">
                  <c:v>50分計算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'20mmベクトル○'!$Z$53:$Z$75</c:f>
              <c:numCache>
                <c:formatCode>0</c:formatCode>
                <c:ptCount val="23"/>
                <c:pt idx="0">
                  <c:v>3014.00000000003</c:v>
                </c:pt>
                <c:pt idx="1">
                  <c:v>3098.00000000003</c:v>
                </c:pt>
                <c:pt idx="3">
                  <c:v>3041.00000000007</c:v>
                </c:pt>
                <c:pt idx="4">
                  <c:v>3282.00000000007</c:v>
                </c:pt>
                <c:pt idx="6">
                  <c:v>3012.00000000001</c:v>
                </c:pt>
                <c:pt idx="7">
                  <c:v>3079.00000000001</c:v>
                </c:pt>
                <c:pt idx="9">
                  <c:v>3027.00000000005</c:v>
                </c:pt>
                <c:pt idx="10">
                  <c:v>3186.00000000005</c:v>
                </c:pt>
                <c:pt idx="12">
                  <c:v>3027.00000000005</c:v>
                </c:pt>
                <c:pt idx="13">
                  <c:v>3184.00000000005</c:v>
                </c:pt>
                <c:pt idx="15">
                  <c:v>3068.00000000008</c:v>
                </c:pt>
                <c:pt idx="16">
                  <c:v>3472.00000000008</c:v>
                </c:pt>
                <c:pt idx="18">
                  <c:v>3018.00000000004</c:v>
                </c:pt>
                <c:pt idx="19">
                  <c:v>3124.00000000004</c:v>
                </c:pt>
                <c:pt idx="21">
                  <c:v>3013.00000000002</c:v>
                </c:pt>
                <c:pt idx="22">
                  <c:v>3087.00000000002</c:v>
                </c:pt>
              </c:numCache>
            </c:numRef>
          </c:xVal>
          <c:yVal>
            <c:numRef>
              <c:f>'20mmベクトル○'!$AA$53:$AA$75</c:f>
              <c:numCache>
                <c:formatCode>0.0</c:formatCode>
                <c:ptCount val="23"/>
                <c:pt idx="0">
                  <c:v>7.200000000000002</c:v>
                </c:pt>
                <c:pt idx="1">
                  <c:v>7.200000000000002</c:v>
                </c:pt>
                <c:pt idx="3">
                  <c:v>6.200000000000002</c:v>
                </c:pt>
                <c:pt idx="4">
                  <c:v>6.200000000000002</c:v>
                </c:pt>
                <c:pt idx="6">
                  <c:v>5.200000000000002</c:v>
                </c:pt>
                <c:pt idx="7">
                  <c:v>5.200000000000002</c:v>
                </c:pt>
                <c:pt idx="9">
                  <c:v>4.200000000000002</c:v>
                </c:pt>
                <c:pt idx="10">
                  <c:v>4.200000000000002</c:v>
                </c:pt>
                <c:pt idx="12">
                  <c:v>3.200000000000002</c:v>
                </c:pt>
                <c:pt idx="13">
                  <c:v>3.200000000000002</c:v>
                </c:pt>
                <c:pt idx="15">
                  <c:v>2.200000000000002</c:v>
                </c:pt>
                <c:pt idx="16">
                  <c:v>2.200000000000002</c:v>
                </c:pt>
                <c:pt idx="18">
                  <c:v>1.200000000000002</c:v>
                </c:pt>
                <c:pt idx="19">
                  <c:v>1.200000000000002</c:v>
                </c:pt>
                <c:pt idx="21">
                  <c:v>0.20000000000000195</c:v>
                </c:pt>
                <c:pt idx="22">
                  <c:v>0.20000000000000195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B8-40C6-B61A-8CFAB659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37640"/>
        <c:axId val="720033376"/>
      </c:scatterChart>
      <c:valAx>
        <c:axId val="720037640"/>
        <c:scaling>
          <c:orientation val="minMax"/>
          <c:max val="5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033376"/>
        <c:crosses val="autoZero"/>
        <c:crossBetween val="midCat"/>
        <c:majorUnit val="600"/>
      </c:valAx>
      <c:valAx>
        <c:axId val="720033376"/>
        <c:scaling>
          <c:orientation val="minMax"/>
          <c:max val="8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72003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952689151108732"/>
          <c:w val="1"/>
          <c:h val="0.24047310848891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418743003503641E-2"/>
          <c:y val="5.7211148322187655E-2"/>
          <c:w val="0.97116251399299269"/>
          <c:h val="0.60094763938032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'100mmベクトル×'!$D$51:$D$52</c:f>
              <c:strCache>
                <c:ptCount val="2"/>
                <c:pt idx="0">
                  <c:v>0分計算</c:v>
                </c:pt>
                <c:pt idx="1">
                  <c:v>実況1時間</c:v>
                </c:pt>
              </c:strCache>
            </c:strRef>
          </c:tx>
          <c:spPr>
            <a:ln w="28575" cap="flat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'100mmベクトル×'!$D$53:$D$75</c:f>
              <c:numCache>
                <c:formatCode>0</c:formatCode>
                <c:ptCount val="23"/>
                <c:pt idx="0">
                  <c:v>3E-11</c:v>
                </c:pt>
                <c:pt idx="1">
                  <c:v>55.000000000029999</c:v>
                </c:pt>
                <c:pt idx="3">
                  <c:v>5.0000000000000002E-11</c:v>
                </c:pt>
                <c:pt idx="4">
                  <c:v>126.00000000004999</c:v>
                </c:pt>
                <c:pt idx="6">
                  <c:v>3.9999999999999998E-11</c:v>
                </c:pt>
                <c:pt idx="7">
                  <c:v>75.000000000040004</c:v>
                </c:pt>
                <c:pt idx="9">
                  <c:v>7.0000000000000004E-11</c:v>
                </c:pt>
                <c:pt idx="10">
                  <c:v>149.00000000007</c:v>
                </c:pt>
                <c:pt idx="12">
                  <c:v>7.9999999999999995E-11</c:v>
                </c:pt>
                <c:pt idx="13">
                  <c:v>172.00000000008001</c:v>
                </c:pt>
                <c:pt idx="15">
                  <c:v>6E-11</c:v>
                </c:pt>
                <c:pt idx="16">
                  <c:v>135.00000000006</c:v>
                </c:pt>
                <c:pt idx="18">
                  <c:v>1.9999999999999999E-11</c:v>
                </c:pt>
                <c:pt idx="19">
                  <c:v>37.000000000020002</c:v>
                </c:pt>
                <c:pt idx="21">
                  <c:v>9.9999999999999994E-12</c:v>
                </c:pt>
                <c:pt idx="22">
                  <c:v>33.000000000009997</c:v>
                </c:pt>
              </c:numCache>
            </c:numRef>
          </c:xVal>
          <c:yVal>
            <c:numRef>
              <c:f>'100mmベクトル×'!$E$53:$E$75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E6A-BAAF-BFBB9518CD4F}"/>
            </c:ext>
          </c:extLst>
        </c:ser>
        <c:ser>
          <c:idx val="1"/>
          <c:order val="1"/>
          <c:tx>
            <c:strRef>
              <c:f>'100mmベクトル×'!$F$51:$F$52</c:f>
              <c:strCache>
                <c:ptCount val="2"/>
                <c:pt idx="0">
                  <c:v>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'100mmベクトル×'!$F$53:$F$75</c:f>
              <c:numCache>
                <c:formatCode>0</c:formatCode>
                <c:ptCount val="23"/>
                <c:pt idx="0">
                  <c:v>55.000000000029999</c:v>
                </c:pt>
                <c:pt idx="1">
                  <c:v>382.00000000003001</c:v>
                </c:pt>
                <c:pt idx="3">
                  <c:v>126.00000000004999</c:v>
                </c:pt>
                <c:pt idx="4">
                  <c:v>882.00000000005002</c:v>
                </c:pt>
                <c:pt idx="6">
                  <c:v>75.000000000040004</c:v>
                </c:pt>
                <c:pt idx="7">
                  <c:v>525.00000000004002</c:v>
                </c:pt>
                <c:pt idx="9">
                  <c:v>149.00000000007</c:v>
                </c:pt>
                <c:pt idx="10">
                  <c:v>1041.00000000007</c:v>
                </c:pt>
                <c:pt idx="12">
                  <c:v>172.00000000008001</c:v>
                </c:pt>
                <c:pt idx="13">
                  <c:v>1203.00000000008</c:v>
                </c:pt>
                <c:pt idx="15">
                  <c:v>135.00000000006</c:v>
                </c:pt>
                <c:pt idx="16">
                  <c:v>945.00000000006003</c:v>
                </c:pt>
                <c:pt idx="18">
                  <c:v>37.000000000020002</c:v>
                </c:pt>
                <c:pt idx="19">
                  <c:v>254.00000000002001</c:v>
                </c:pt>
                <c:pt idx="21">
                  <c:v>33.000000000009997</c:v>
                </c:pt>
                <c:pt idx="22">
                  <c:v>227.00000000001</c:v>
                </c:pt>
              </c:numCache>
            </c:numRef>
          </c:xVal>
          <c:yVal>
            <c:numRef>
              <c:f>'100mmベクトル×'!$G$53:$G$75</c:f>
              <c:numCache>
                <c:formatCode>0.0</c:formatCode>
                <c:ptCount val="23"/>
                <c:pt idx="0">
                  <c:v>7.7</c:v>
                </c:pt>
                <c:pt idx="1">
                  <c:v>7.7</c:v>
                </c:pt>
                <c:pt idx="3">
                  <c:v>6.7</c:v>
                </c:pt>
                <c:pt idx="4">
                  <c:v>6.7</c:v>
                </c:pt>
                <c:pt idx="6">
                  <c:v>5.7</c:v>
                </c:pt>
                <c:pt idx="7">
                  <c:v>5.7</c:v>
                </c:pt>
                <c:pt idx="9">
                  <c:v>4.7</c:v>
                </c:pt>
                <c:pt idx="10">
                  <c:v>4.7</c:v>
                </c:pt>
                <c:pt idx="12">
                  <c:v>3.7</c:v>
                </c:pt>
                <c:pt idx="13">
                  <c:v>3.7</c:v>
                </c:pt>
                <c:pt idx="15">
                  <c:v>2.7</c:v>
                </c:pt>
                <c:pt idx="16">
                  <c:v>2.7</c:v>
                </c:pt>
                <c:pt idx="18">
                  <c:v>1.7000000000000002</c:v>
                </c:pt>
                <c:pt idx="19">
                  <c:v>1.7000000000000002</c:v>
                </c:pt>
                <c:pt idx="21">
                  <c:v>0.70000000000000018</c:v>
                </c:pt>
                <c:pt idx="22">
                  <c:v>0.70000000000000018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2-4E6A-BAAF-BFBB9518CD4F}"/>
            </c:ext>
          </c:extLst>
        </c:ser>
        <c:ser>
          <c:idx val="2"/>
          <c:order val="2"/>
          <c:tx>
            <c:strRef>
              <c:f>'100mmベクトル×'!$H$51:$H$52</c:f>
              <c:strCache>
                <c:ptCount val="2"/>
                <c:pt idx="0">
                  <c:v>10分計算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'100mmベクトル×'!$H$53:$H$75</c:f>
              <c:numCache>
                <c:formatCode>0</c:formatCode>
                <c:ptCount val="23"/>
                <c:pt idx="0">
                  <c:v>600.00000000003001</c:v>
                </c:pt>
                <c:pt idx="1">
                  <c:v>655.00000000003001</c:v>
                </c:pt>
                <c:pt idx="3">
                  <c:v>827.00000000001</c:v>
                </c:pt>
                <c:pt idx="4">
                  <c:v>953.00000000001</c:v>
                </c:pt>
                <c:pt idx="6">
                  <c:v>600.00000000004002</c:v>
                </c:pt>
                <c:pt idx="7">
                  <c:v>675.00000000004002</c:v>
                </c:pt>
                <c:pt idx="9">
                  <c:v>882.00000000005002</c:v>
                </c:pt>
                <c:pt idx="10">
                  <c:v>1031.00000000005</c:v>
                </c:pt>
                <c:pt idx="12">
                  <c:v>945.00000000006003</c:v>
                </c:pt>
                <c:pt idx="13">
                  <c:v>1117.00000000006</c:v>
                </c:pt>
                <c:pt idx="15">
                  <c:v>854.00000000002001</c:v>
                </c:pt>
                <c:pt idx="16">
                  <c:v>989.00000000002001</c:v>
                </c:pt>
                <c:pt idx="18">
                  <c:v>600.00000000002001</c:v>
                </c:pt>
                <c:pt idx="19">
                  <c:v>637.00000000002001</c:v>
                </c:pt>
                <c:pt idx="21">
                  <c:v>600.00000000001</c:v>
                </c:pt>
                <c:pt idx="22">
                  <c:v>633.00000000001</c:v>
                </c:pt>
              </c:numCache>
            </c:numRef>
          </c:xVal>
          <c:yVal>
            <c:numRef>
              <c:f>'100mmベクトル×'!$I$53:$I$75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2-4E6A-BAAF-BFBB9518CD4F}"/>
            </c:ext>
          </c:extLst>
        </c:ser>
        <c:ser>
          <c:idx val="3"/>
          <c:order val="3"/>
          <c:tx>
            <c:strRef>
              <c:f>'100mmベクトル×'!$J$51:$J$52</c:f>
              <c:strCache>
                <c:ptCount val="2"/>
                <c:pt idx="0">
                  <c:v>10分計算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'100mmベクトル×'!$J$53:$J$75</c:f>
              <c:numCache>
                <c:formatCode>0</c:formatCode>
                <c:ptCount val="23"/>
                <c:pt idx="0">
                  <c:v>655.00000000003001</c:v>
                </c:pt>
                <c:pt idx="1">
                  <c:v>982.00000000003001</c:v>
                </c:pt>
                <c:pt idx="3">
                  <c:v>953.00000000001</c:v>
                </c:pt>
                <c:pt idx="4">
                  <c:v>1709.00000000001</c:v>
                </c:pt>
                <c:pt idx="6">
                  <c:v>675.00000000004002</c:v>
                </c:pt>
                <c:pt idx="7">
                  <c:v>1125.00000000004</c:v>
                </c:pt>
                <c:pt idx="9">
                  <c:v>1031.00000000005</c:v>
                </c:pt>
                <c:pt idx="10">
                  <c:v>1923.00000000005</c:v>
                </c:pt>
                <c:pt idx="12">
                  <c:v>1117.00000000006</c:v>
                </c:pt>
                <c:pt idx="13">
                  <c:v>2148.00000000006</c:v>
                </c:pt>
                <c:pt idx="15">
                  <c:v>989.00000000002001</c:v>
                </c:pt>
                <c:pt idx="16">
                  <c:v>1799.00000000002</c:v>
                </c:pt>
                <c:pt idx="18">
                  <c:v>637.00000000002001</c:v>
                </c:pt>
                <c:pt idx="19">
                  <c:v>854.00000000002001</c:v>
                </c:pt>
                <c:pt idx="21">
                  <c:v>633.00000000001</c:v>
                </c:pt>
                <c:pt idx="22">
                  <c:v>827.00000000001</c:v>
                </c:pt>
              </c:numCache>
            </c:numRef>
          </c:xVal>
          <c:yVal>
            <c:numRef>
              <c:f>'100mmベクトル×'!$K$53:$K$75</c:f>
              <c:numCache>
                <c:formatCode>0.0</c:formatCode>
                <c:ptCount val="23"/>
                <c:pt idx="0">
                  <c:v>7.6000000000000005</c:v>
                </c:pt>
                <c:pt idx="1">
                  <c:v>7.6000000000000005</c:v>
                </c:pt>
                <c:pt idx="3">
                  <c:v>6.6000000000000005</c:v>
                </c:pt>
                <c:pt idx="4">
                  <c:v>6.6000000000000005</c:v>
                </c:pt>
                <c:pt idx="6">
                  <c:v>5.6000000000000005</c:v>
                </c:pt>
                <c:pt idx="7">
                  <c:v>5.6000000000000005</c:v>
                </c:pt>
                <c:pt idx="9">
                  <c:v>4.6000000000000005</c:v>
                </c:pt>
                <c:pt idx="10">
                  <c:v>4.6000000000000005</c:v>
                </c:pt>
                <c:pt idx="12">
                  <c:v>3.6000000000000005</c:v>
                </c:pt>
                <c:pt idx="13">
                  <c:v>3.6000000000000005</c:v>
                </c:pt>
                <c:pt idx="15">
                  <c:v>2.6000000000000005</c:v>
                </c:pt>
                <c:pt idx="16">
                  <c:v>2.6000000000000005</c:v>
                </c:pt>
                <c:pt idx="18">
                  <c:v>1.6000000000000005</c:v>
                </c:pt>
                <c:pt idx="19">
                  <c:v>1.6000000000000005</c:v>
                </c:pt>
                <c:pt idx="21">
                  <c:v>0.60000000000000053</c:v>
                </c:pt>
                <c:pt idx="22">
                  <c:v>0.60000000000000053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22-4E6A-BAAF-BFBB9518CD4F}"/>
            </c:ext>
          </c:extLst>
        </c:ser>
        <c:ser>
          <c:idx val="4"/>
          <c:order val="4"/>
          <c:tx>
            <c:strRef>
              <c:f>'100mmベクトル×'!$L$51:$L$52</c:f>
              <c:strCache>
                <c:ptCount val="2"/>
                <c:pt idx="0">
                  <c:v>20分計算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'100mmベクトル×'!$L$53:$L$75</c:f>
              <c:numCache>
                <c:formatCode>0</c:formatCode>
                <c:ptCount val="23"/>
                <c:pt idx="0">
                  <c:v>1200.00000000003</c:v>
                </c:pt>
                <c:pt idx="1">
                  <c:v>1255.00000000003</c:v>
                </c:pt>
                <c:pt idx="3">
                  <c:v>1427.00000000001</c:v>
                </c:pt>
                <c:pt idx="4">
                  <c:v>1553.00000000001</c:v>
                </c:pt>
                <c:pt idx="6">
                  <c:v>1203.00000000008</c:v>
                </c:pt>
                <c:pt idx="7">
                  <c:v>1278.00000000008</c:v>
                </c:pt>
                <c:pt idx="9">
                  <c:v>1582.00000000003</c:v>
                </c:pt>
                <c:pt idx="10">
                  <c:v>1731.00000000003</c:v>
                </c:pt>
                <c:pt idx="12">
                  <c:v>1709.00000000001</c:v>
                </c:pt>
                <c:pt idx="13">
                  <c:v>1881.00000000001</c:v>
                </c:pt>
                <c:pt idx="15">
                  <c:v>1454.00000000002</c:v>
                </c:pt>
                <c:pt idx="16">
                  <c:v>1589.00000000002</c:v>
                </c:pt>
                <c:pt idx="18">
                  <c:v>1200.00000000002</c:v>
                </c:pt>
                <c:pt idx="19">
                  <c:v>1237.00000000002</c:v>
                </c:pt>
                <c:pt idx="21">
                  <c:v>1200.00000000001</c:v>
                </c:pt>
                <c:pt idx="22">
                  <c:v>1233.00000000001</c:v>
                </c:pt>
              </c:numCache>
            </c:numRef>
          </c:xVal>
          <c:yVal>
            <c:numRef>
              <c:f>'100mmベクトル×'!$M$53:$M$75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22-4E6A-BAAF-BFBB9518CD4F}"/>
            </c:ext>
          </c:extLst>
        </c:ser>
        <c:ser>
          <c:idx val="5"/>
          <c:order val="5"/>
          <c:tx>
            <c:strRef>
              <c:f>'100mmベクトル×'!$N$51:$N$52</c:f>
              <c:strCache>
                <c:ptCount val="2"/>
                <c:pt idx="0">
                  <c:v>20分計算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'100mmベクトル×'!$N$53:$N$75</c:f>
              <c:numCache>
                <c:formatCode>0</c:formatCode>
                <c:ptCount val="23"/>
                <c:pt idx="0">
                  <c:v>1255.00000000003</c:v>
                </c:pt>
                <c:pt idx="1">
                  <c:v>1582.00000000003</c:v>
                </c:pt>
                <c:pt idx="3">
                  <c:v>1553.00000000001</c:v>
                </c:pt>
                <c:pt idx="4">
                  <c:v>2309.00000000001</c:v>
                </c:pt>
                <c:pt idx="6">
                  <c:v>1278.00000000008</c:v>
                </c:pt>
                <c:pt idx="7">
                  <c:v>1728.00000000008</c:v>
                </c:pt>
                <c:pt idx="9">
                  <c:v>1731.00000000003</c:v>
                </c:pt>
                <c:pt idx="10">
                  <c:v>2623.00000000003</c:v>
                </c:pt>
                <c:pt idx="12">
                  <c:v>1881.00000000001</c:v>
                </c:pt>
                <c:pt idx="13">
                  <c:v>2912.00000000001</c:v>
                </c:pt>
                <c:pt idx="15">
                  <c:v>1589.00000000002</c:v>
                </c:pt>
                <c:pt idx="16">
                  <c:v>2399.00000000002</c:v>
                </c:pt>
                <c:pt idx="18">
                  <c:v>1237.00000000002</c:v>
                </c:pt>
                <c:pt idx="19">
                  <c:v>1454.00000000002</c:v>
                </c:pt>
                <c:pt idx="21">
                  <c:v>1233.00000000001</c:v>
                </c:pt>
                <c:pt idx="22">
                  <c:v>1427.00000000001</c:v>
                </c:pt>
              </c:numCache>
            </c:numRef>
          </c:xVal>
          <c:yVal>
            <c:numRef>
              <c:f>'100mmベクトル×'!$O$53:$O$75</c:f>
              <c:numCache>
                <c:formatCode>0.0</c:formatCode>
                <c:ptCount val="23"/>
                <c:pt idx="0">
                  <c:v>7.5000000000000009</c:v>
                </c:pt>
                <c:pt idx="1">
                  <c:v>7.5000000000000009</c:v>
                </c:pt>
                <c:pt idx="3">
                  <c:v>6.5000000000000009</c:v>
                </c:pt>
                <c:pt idx="4">
                  <c:v>6.5000000000000009</c:v>
                </c:pt>
                <c:pt idx="6">
                  <c:v>5.5000000000000009</c:v>
                </c:pt>
                <c:pt idx="7">
                  <c:v>5.5000000000000009</c:v>
                </c:pt>
                <c:pt idx="9">
                  <c:v>4.5000000000000009</c:v>
                </c:pt>
                <c:pt idx="10">
                  <c:v>4.5000000000000009</c:v>
                </c:pt>
                <c:pt idx="12">
                  <c:v>3.5000000000000009</c:v>
                </c:pt>
                <c:pt idx="13">
                  <c:v>3.5000000000000009</c:v>
                </c:pt>
                <c:pt idx="15">
                  <c:v>2.5000000000000009</c:v>
                </c:pt>
                <c:pt idx="16">
                  <c:v>2.5000000000000009</c:v>
                </c:pt>
                <c:pt idx="18">
                  <c:v>1.5000000000000009</c:v>
                </c:pt>
                <c:pt idx="19">
                  <c:v>1.5000000000000009</c:v>
                </c:pt>
                <c:pt idx="21">
                  <c:v>0.50000000000000089</c:v>
                </c:pt>
                <c:pt idx="22">
                  <c:v>0.50000000000000089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22-4E6A-BAAF-BFBB9518CD4F}"/>
            </c:ext>
          </c:extLst>
        </c:ser>
        <c:ser>
          <c:idx val="6"/>
          <c:order val="6"/>
          <c:tx>
            <c:strRef>
              <c:f>'100mmベクトル×'!$P$51:$P$52</c:f>
              <c:strCache>
                <c:ptCount val="2"/>
                <c:pt idx="0">
                  <c:v>30分計算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'100mmベクトル×'!$P$53:$P$75</c:f>
              <c:numCache>
                <c:formatCode>0</c:formatCode>
                <c:ptCount val="23"/>
                <c:pt idx="0">
                  <c:v>1923.00000000005</c:v>
                </c:pt>
                <c:pt idx="1">
                  <c:v>1978.00000000005</c:v>
                </c:pt>
                <c:pt idx="3">
                  <c:v>2054.00000000002</c:v>
                </c:pt>
                <c:pt idx="4">
                  <c:v>2180.00000000002</c:v>
                </c:pt>
                <c:pt idx="6">
                  <c:v>2027.00000000001</c:v>
                </c:pt>
                <c:pt idx="7">
                  <c:v>2102.00000000001</c:v>
                </c:pt>
                <c:pt idx="9">
                  <c:v>2305.00000000005</c:v>
                </c:pt>
                <c:pt idx="10">
                  <c:v>2454.00000000005</c:v>
                </c:pt>
                <c:pt idx="12">
                  <c:v>2309.00000000001</c:v>
                </c:pt>
                <c:pt idx="13">
                  <c:v>2481.00000000001</c:v>
                </c:pt>
                <c:pt idx="15">
                  <c:v>2148.00000000006</c:v>
                </c:pt>
                <c:pt idx="16">
                  <c:v>2283.00000000006</c:v>
                </c:pt>
                <c:pt idx="18">
                  <c:v>1800.00000000002</c:v>
                </c:pt>
                <c:pt idx="19">
                  <c:v>1837.00000000002</c:v>
                </c:pt>
                <c:pt idx="21">
                  <c:v>1800.00000000001</c:v>
                </c:pt>
                <c:pt idx="22">
                  <c:v>1833.00000000001</c:v>
                </c:pt>
              </c:numCache>
            </c:numRef>
          </c:xVal>
          <c:yVal>
            <c:numRef>
              <c:f>'100mmベクトル×'!$Q$53:$Q$75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22-4E6A-BAAF-BFBB9518CD4F}"/>
            </c:ext>
          </c:extLst>
        </c:ser>
        <c:ser>
          <c:idx val="7"/>
          <c:order val="7"/>
          <c:tx>
            <c:strRef>
              <c:f>'100mmベクトル×'!$R$51:$R$52</c:f>
              <c:strCache>
                <c:ptCount val="2"/>
                <c:pt idx="0">
                  <c:v>30分計算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'100mmベクトル×'!$R$53:$R$75</c:f>
              <c:numCache>
                <c:formatCode>0</c:formatCode>
                <c:ptCount val="23"/>
                <c:pt idx="0">
                  <c:v>1978.00000000005</c:v>
                </c:pt>
                <c:pt idx="1">
                  <c:v>2305.00000000005</c:v>
                </c:pt>
                <c:pt idx="3">
                  <c:v>2180.00000000002</c:v>
                </c:pt>
                <c:pt idx="4">
                  <c:v>2936.00000000002</c:v>
                </c:pt>
                <c:pt idx="6">
                  <c:v>2102.00000000001</c:v>
                </c:pt>
                <c:pt idx="7">
                  <c:v>2552.00000000001</c:v>
                </c:pt>
                <c:pt idx="9">
                  <c:v>2454.00000000005</c:v>
                </c:pt>
                <c:pt idx="10">
                  <c:v>3346.00000000005</c:v>
                </c:pt>
                <c:pt idx="12">
                  <c:v>2481.00000000001</c:v>
                </c:pt>
                <c:pt idx="13">
                  <c:v>3512.00000000001</c:v>
                </c:pt>
                <c:pt idx="15">
                  <c:v>2283.00000000006</c:v>
                </c:pt>
                <c:pt idx="16">
                  <c:v>3093.00000000006</c:v>
                </c:pt>
                <c:pt idx="18">
                  <c:v>1837.00000000002</c:v>
                </c:pt>
                <c:pt idx="19">
                  <c:v>2054.00000000002</c:v>
                </c:pt>
                <c:pt idx="21">
                  <c:v>1833.00000000001</c:v>
                </c:pt>
                <c:pt idx="22">
                  <c:v>2027.00000000001</c:v>
                </c:pt>
              </c:numCache>
            </c:numRef>
          </c:xVal>
          <c:yVal>
            <c:numRef>
              <c:f>'100mmベクトル×'!$S$53:$S$75</c:f>
              <c:numCache>
                <c:formatCode>0.0</c:formatCode>
                <c:ptCount val="23"/>
                <c:pt idx="0">
                  <c:v>7.4000000000000012</c:v>
                </c:pt>
                <c:pt idx="1">
                  <c:v>7.4000000000000012</c:v>
                </c:pt>
                <c:pt idx="3">
                  <c:v>6.4000000000000012</c:v>
                </c:pt>
                <c:pt idx="4">
                  <c:v>6.4000000000000012</c:v>
                </c:pt>
                <c:pt idx="6">
                  <c:v>5.4000000000000012</c:v>
                </c:pt>
                <c:pt idx="7">
                  <c:v>5.4000000000000012</c:v>
                </c:pt>
                <c:pt idx="9">
                  <c:v>4.4000000000000012</c:v>
                </c:pt>
                <c:pt idx="10">
                  <c:v>4.4000000000000012</c:v>
                </c:pt>
                <c:pt idx="12">
                  <c:v>3.4000000000000012</c:v>
                </c:pt>
                <c:pt idx="13">
                  <c:v>3.4000000000000012</c:v>
                </c:pt>
                <c:pt idx="15">
                  <c:v>2.4000000000000012</c:v>
                </c:pt>
                <c:pt idx="16">
                  <c:v>2.4000000000000012</c:v>
                </c:pt>
                <c:pt idx="18">
                  <c:v>1.4000000000000012</c:v>
                </c:pt>
                <c:pt idx="19">
                  <c:v>1.4000000000000012</c:v>
                </c:pt>
                <c:pt idx="21">
                  <c:v>0.40000000000000124</c:v>
                </c:pt>
                <c:pt idx="22">
                  <c:v>0.40000000000000124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22-4E6A-BAAF-BFBB9518CD4F}"/>
            </c:ext>
          </c:extLst>
        </c:ser>
        <c:ser>
          <c:idx val="8"/>
          <c:order val="8"/>
          <c:tx>
            <c:strRef>
              <c:f>'100mmベクトル×'!$T$51:$T$52</c:f>
              <c:strCache>
                <c:ptCount val="2"/>
                <c:pt idx="0">
                  <c:v>40分計算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'100mmベクトル×'!$T$53:$T$75</c:f>
              <c:numCache>
                <c:formatCode>0</c:formatCode>
                <c:ptCount val="23"/>
                <c:pt idx="0">
                  <c:v>2623.00000000003</c:v>
                </c:pt>
                <c:pt idx="1">
                  <c:v>2678.00000000003</c:v>
                </c:pt>
                <c:pt idx="3">
                  <c:v>2806.00000000001</c:v>
                </c:pt>
                <c:pt idx="4">
                  <c:v>2932.00000000001</c:v>
                </c:pt>
                <c:pt idx="6">
                  <c:v>2627.00000000001</c:v>
                </c:pt>
                <c:pt idx="7">
                  <c:v>2702.00000000001</c:v>
                </c:pt>
                <c:pt idx="9">
                  <c:v>2936.00000000002</c:v>
                </c:pt>
                <c:pt idx="10">
                  <c:v>3085.00000000002</c:v>
                </c:pt>
                <c:pt idx="12">
                  <c:v>3005.00000000003</c:v>
                </c:pt>
                <c:pt idx="13">
                  <c:v>3177.00000000003</c:v>
                </c:pt>
                <c:pt idx="15">
                  <c:v>2912.00000000001</c:v>
                </c:pt>
                <c:pt idx="16">
                  <c:v>3047.00000000001</c:v>
                </c:pt>
                <c:pt idx="18">
                  <c:v>2552.00000000001</c:v>
                </c:pt>
                <c:pt idx="19">
                  <c:v>2589.00000000001</c:v>
                </c:pt>
                <c:pt idx="21">
                  <c:v>2400.00000000001</c:v>
                </c:pt>
                <c:pt idx="22">
                  <c:v>2433.00000000001</c:v>
                </c:pt>
              </c:numCache>
            </c:numRef>
          </c:xVal>
          <c:yVal>
            <c:numRef>
              <c:f>'100mmベクトル×'!$U$53:$U$75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22-4E6A-BAAF-BFBB9518CD4F}"/>
            </c:ext>
          </c:extLst>
        </c:ser>
        <c:ser>
          <c:idx val="9"/>
          <c:order val="9"/>
          <c:tx>
            <c:strRef>
              <c:f>'100mmベクトル×'!$V$51:$V$52</c:f>
              <c:strCache>
                <c:ptCount val="2"/>
                <c:pt idx="0">
                  <c:v>40分計算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'100mmベクトル×'!$V$53:$V$75</c:f>
              <c:numCache>
                <c:formatCode>0</c:formatCode>
                <c:ptCount val="23"/>
                <c:pt idx="0">
                  <c:v>2678.00000000003</c:v>
                </c:pt>
                <c:pt idx="1">
                  <c:v>3005.00000000003</c:v>
                </c:pt>
                <c:pt idx="3">
                  <c:v>2932.00000000001</c:v>
                </c:pt>
                <c:pt idx="4">
                  <c:v>3688.00000000001</c:v>
                </c:pt>
                <c:pt idx="6">
                  <c:v>2702.00000000001</c:v>
                </c:pt>
                <c:pt idx="7">
                  <c:v>3152.00000000001</c:v>
                </c:pt>
                <c:pt idx="9">
                  <c:v>3085.00000000002</c:v>
                </c:pt>
                <c:pt idx="10">
                  <c:v>3977.00000000002</c:v>
                </c:pt>
                <c:pt idx="12">
                  <c:v>3177.00000000003</c:v>
                </c:pt>
                <c:pt idx="13">
                  <c:v>4208.00000000003</c:v>
                </c:pt>
                <c:pt idx="15">
                  <c:v>3047.00000000001</c:v>
                </c:pt>
                <c:pt idx="16">
                  <c:v>3857.00000000001</c:v>
                </c:pt>
                <c:pt idx="18">
                  <c:v>2589.00000000001</c:v>
                </c:pt>
                <c:pt idx="19">
                  <c:v>2806.00000000001</c:v>
                </c:pt>
                <c:pt idx="21">
                  <c:v>2433.00000000001</c:v>
                </c:pt>
                <c:pt idx="22">
                  <c:v>2627.00000000001</c:v>
                </c:pt>
              </c:numCache>
            </c:numRef>
          </c:xVal>
          <c:yVal>
            <c:numRef>
              <c:f>'100mmベクトル×'!$W$53:$W$75</c:f>
              <c:numCache>
                <c:formatCode>0.0</c:formatCode>
                <c:ptCount val="23"/>
                <c:pt idx="0">
                  <c:v>7.3000000000000016</c:v>
                </c:pt>
                <c:pt idx="1">
                  <c:v>7.3000000000000016</c:v>
                </c:pt>
                <c:pt idx="3">
                  <c:v>6.3000000000000016</c:v>
                </c:pt>
                <c:pt idx="4">
                  <c:v>6.3000000000000016</c:v>
                </c:pt>
                <c:pt idx="6">
                  <c:v>5.3000000000000016</c:v>
                </c:pt>
                <c:pt idx="7">
                  <c:v>5.3000000000000016</c:v>
                </c:pt>
                <c:pt idx="9">
                  <c:v>4.3000000000000016</c:v>
                </c:pt>
                <c:pt idx="10">
                  <c:v>4.3000000000000016</c:v>
                </c:pt>
                <c:pt idx="12">
                  <c:v>3.3000000000000016</c:v>
                </c:pt>
                <c:pt idx="13">
                  <c:v>3.3000000000000016</c:v>
                </c:pt>
                <c:pt idx="15">
                  <c:v>2.3000000000000016</c:v>
                </c:pt>
                <c:pt idx="16">
                  <c:v>2.3000000000000016</c:v>
                </c:pt>
                <c:pt idx="18">
                  <c:v>1.3000000000000016</c:v>
                </c:pt>
                <c:pt idx="19">
                  <c:v>1.3000000000000016</c:v>
                </c:pt>
                <c:pt idx="21">
                  <c:v>0.3000000000000016</c:v>
                </c:pt>
                <c:pt idx="22">
                  <c:v>0.3000000000000016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22-4E6A-BAAF-BFBB9518CD4F}"/>
            </c:ext>
          </c:extLst>
        </c:ser>
        <c:ser>
          <c:idx val="10"/>
          <c:order val="10"/>
          <c:tx>
            <c:strRef>
              <c:f>'100mmベクトル×'!$X$51:$X$52</c:f>
              <c:strCache>
                <c:ptCount val="2"/>
                <c:pt idx="0">
                  <c:v>50分計算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'100mmベクトル×'!$X$53:$X$75</c:f>
              <c:numCache>
                <c:formatCode>0</c:formatCode>
                <c:ptCount val="23"/>
                <c:pt idx="0">
                  <c:v>3320.00000000006</c:v>
                </c:pt>
                <c:pt idx="1">
                  <c:v>3375.00000000006</c:v>
                </c:pt>
                <c:pt idx="3">
                  <c:v>3406.00000000001</c:v>
                </c:pt>
                <c:pt idx="4">
                  <c:v>3532.00000000001</c:v>
                </c:pt>
                <c:pt idx="6">
                  <c:v>3346.00000000005</c:v>
                </c:pt>
                <c:pt idx="7">
                  <c:v>3421.00000000005</c:v>
                </c:pt>
                <c:pt idx="9">
                  <c:v>3688.00000000001</c:v>
                </c:pt>
                <c:pt idx="10">
                  <c:v>3837.00000000001</c:v>
                </c:pt>
                <c:pt idx="12">
                  <c:v>3702.00000000006</c:v>
                </c:pt>
                <c:pt idx="13">
                  <c:v>3874.00000000006</c:v>
                </c:pt>
                <c:pt idx="15">
                  <c:v>3512.00000000001</c:v>
                </c:pt>
                <c:pt idx="16">
                  <c:v>3647.00000000001</c:v>
                </c:pt>
                <c:pt idx="18">
                  <c:v>3152.00000000001</c:v>
                </c:pt>
                <c:pt idx="19">
                  <c:v>3189.00000000001</c:v>
                </c:pt>
                <c:pt idx="21">
                  <c:v>3093.00000000006</c:v>
                </c:pt>
                <c:pt idx="22">
                  <c:v>3126.00000000006</c:v>
                </c:pt>
              </c:numCache>
            </c:numRef>
          </c:xVal>
          <c:yVal>
            <c:numRef>
              <c:f>'100mmベクトル×'!$Y$53:$Y$75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22-4E6A-BAAF-BFBB9518CD4F}"/>
            </c:ext>
          </c:extLst>
        </c:ser>
        <c:ser>
          <c:idx val="11"/>
          <c:order val="11"/>
          <c:tx>
            <c:strRef>
              <c:f>'100mmベクトル×'!$Z$51:$Z$52</c:f>
              <c:strCache>
                <c:ptCount val="2"/>
                <c:pt idx="0">
                  <c:v>50分計算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'100mmベクトル×'!$Z$53:$Z$75</c:f>
              <c:numCache>
                <c:formatCode>0</c:formatCode>
                <c:ptCount val="23"/>
                <c:pt idx="0">
                  <c:v>3375.00000000006</c:v>
                </c:pt>
                <c:pt idx="1">
                  <c:v>3702.00000000006</c:v>
                </c:pt>
                <c:pt idx="3">
                  <c:v>3532.00000000001</c:v>
                </c:pt>
                <c:pt idx="4">
                  <c:v>4288.00000000001</c:v>
                </c:pt>
                <c:pt idx="6">
                  <c:v>3421.00000000005</c:v>
                </c:pt>
                <c:pt idx="7">
                  <c:v>3871.00000000005</c:v>
                </c:pt>
                <c:pt idx="9">
                  <c:v>3837.00000000001</c:v>
                </c:pt>
                <c:pt idx="10">
                  <c:v>4729.00000000001</c:v>
                </c:pt>
                <c:pt idx="12">
                  <c:v>3874.00000000006</c:v>
                </c:pt>
                <c:pt idx="13">
                  <c:v>4905.00000000006</c:v>
                </c:pt>
                <c:pt idx="15">
                  <c:v>3647.00000000001</c:v>
                </c:pt>
                <c:pt idx="16">
                  <c:v>4457.00000000001</c:v>
                </c:pt>
                <c:pt idx="18">
                  <c:v>3189.00000000001</c:v>
                </c:pt>
                <c:pt idx="19">
                  <c:v>3406.00000000001</c:v>
                </c:pt>
                <c:pt idx="21">
                  <c:v>3126.00000000006</c:v>
                </c:pt>
                <c:pt idx="22">
                  <c:v>3320.00000000006</c:v>
                </c:pt>
              </c:numCache>
            </c:numRef>
          </c:xVal>
          <c:yVal>
            <c:numRef>
              <c:f>'100mmベクトル×'!$AA$53:$AA$75</c:f>
              <c:numCache>
                <c:formatCode>0.0</c:formatCode>
                <c:ptCount val="23"/>
                <c:pt idx="0">
                  <c:v>7.200000000000002</c:v>
                </c:pt>
                <c:pt idx="1">
                  <c:v>7.200000000000002</c:v>
                </c:pt>
                <c:pt idx="3">
                  <c:v>6.200000000000002</c:v>
                </c:pt>
                <c:pt idx="4">
                  <c:v>6.200000000000002</c:v>
                </c:pt>
                <c:pt idx="6">
                  <c:v>5.200000000000002</c:v>
                </c:pt>
                <c:pt idx="7">
                  <c:v>5.200000000000002</c:v>
                </c:pt>
                <c:pt idx="9">
                  <c:v>4.200000000000002</c:v>
                </c:pt>
                <c:pt idx="10">
                  <c:v>4.200000000000002</c:v>
                </c:pt>
                <c:pt idx="12">
                  <c:v>3.200000000000002</c:v>
                </c:pt>
                <c:pt idx="13">
                  <c:v>3.200000000000002</c:v>
                </c:pt>
                <c:pt idx="15">
                  <c:v>2.200000000000002</c:v>
                </c:pt>
                <c:pt idx="16">
                  <c:v>2.200000000000002</c:v>
                </c:pt>
                <c:pt idx="18">
                  <c:v>1.200000000000002</c:v>
                </c:pt>
                <c:pt idx="19">
                  <c:v>1.200000000000002</c:v>
                </c:pt>
                <c:pt idx="21">
                  <c:v>0.20000000000000195</c:v>
                </c:pt>
                <c:pt idx="22">
                  <c:v>0.20000000000000195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22-4E6A-BAAF-BFBB9518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37640"/>
        <c:axId val="720033376"/>
      </c:scatterChart>
      <c:valAx>
        <c:axId val="72003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033376"/>
        <c:crosses val="autoZero"/>
        <c:crossBetween val="midCat"/>
        <c:majorUnit val="600"/>
      </c:valAx>
      <c:valAx>
        <c:axId val="720033376"/>
        <c:scaling>
          <c:orientation val="minMax"/>
          <c:max val="8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72003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952689151108732"/>
          <c:w val="1"/>
          <c:h val="0.24047310848891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418743003503641E-2"/>
          <c:y val="5.7211148322187655E-2"/>
          <c:w val="0.97116251399299269"/>
          <c:h val="0.60094763938032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'20mmベクトル+加古川100mm×'!$D$51:$D$52</c:f>
              <c:strCache>
                <c:ptCount val="2"/>
                <c:pt idx="0">
                  <c:v>0分計算</c:v>
                </c:pt>
                <c:pt idx="1">
                  <c:v>実況1時間</c:v>
                </c:pt>
              </c:strCache>
            </c:strRef>
          </c:tx>
          <c:spPr>
            <a:ln w="28575" cap="flat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'20mmベクトル+加古川100mm×'!$D$53:$D$75</c:f>
              <c:numCache>
                <c:formatCode>0</c:formatCode>
                <c:ptCount val="23"/>
                <c:pt idx="0">
                  <c:v>3E-11</c:v>
                </c:pt>
                <c:pt idx="1">
                  <c:v>14.000000000029999</c:v>
                </c:pt>
                <c:pt idx="3">
                  <c:v>6E-11</c:v>
                </c:pt>
                <c:pt idx="4">
                  <c:v>41.000000000059998</c:v>
                </c:pt>
                <c:pt idx="6">
                  <c:v>9.9999999999999994E-12</c:v>
                </c:pt>
                <c:pt idx="7">
                  <c:v>12.000000000009999</c:v>
                </c:pt>
                <c:pt idx="9">
                  <c:v>5.0000000000000002E-11</c:v>
                </c:pt>
                <c:pt idx="10">
                  <c:v>27.000000000050001</c:v>
                </c:pt>
                <c:pt idx="12">
                  <c:v>7.9999999999999995E-11</c:v>
                </c:pt>
                <c:pt idx="13">
                  <c:v>172.00000000008001</c:v>
                </c:pt>
                <c:pt idx="15">
                  <c:v>7.0000000000000004E-11</c:v>
                </c:pt>
                <c:pt idx="16">
                  <c:v>68.000000000070003</c:v>
                </c:pt>
                <c:pt idx="18">
                  <c:v>3.9999999999999998E-11</c:v>
                </c:pt>
                <c:pt idx="19">
                  <c:v>18.00000000004</c:v>
                </c:pt>
                <c:pt idx="21">
                  <c:v>1.9999999999999999E-11</c:v>
                </c:pt>
                <c:pt idx="22">
                  <c:v>13.00000000002</c:v>
                </c:pt>
              </c:numCache>
            </c:numRef>
          </c:xVal>
          <c:yVal>
            <c:numRef>
              <c:f>'20mmベクトル+加古川100mm×'!$E$53:$E$75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C-454D-9469-4501127CE85A}"/>
            </c:ext>
          </c:extLst>
        </c:ser>
        <c:ser>
          <c:idx val="1"/>
          <c:order val="1"/>
          <c:tx>
            <c:strRef>
              <c:f>'20mmベクトル+加古川100mm×'!$F$51:$F$52</c:f>
              <c:strCache>
                <c:ptCount val="2"/>
                <c:pt idx="0">
                  <c:v>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'20mmベクトル+加古川100mm×'!$F$53:$F$75</c:f>
              <c:numCache>
                <c:formatCode>0</c:formatCode>
                <c:ptCount val="23"/>
                <c:pt idx="0">
                  <c:v>14.000000000029999</c:v>
                </c:pt>
                <c:pt idx="1">
                  <c:v>98.000000000029999</c:v>
                </c:pt>
                <c:pt idx="3">
                  <c:v>41.000000000059998</c:v>
                </c:pt>
                <c:pt idx="4">
                  <c:v>282.00000000006003</c:v>
                </c:pt>
                <c:pt idx="6">
                  <c:v>12.000000000009999</c:v>
                </c:pt>
                <c:pt idx="7">
                  <c:v>79.000000000010004</c:v>
                </c:pt>
                <c:pt idx="9">
                  <c:v>27.000000000050001</c:v>
                </c:pt>
                <c:pt idx="10">
                  <c:v>186.00000000004999</c:v>
                </c:pt>
                <c:pt idx="12">
                  <c:v>172.00000000008001</c:v>
                </c:pt>
                <c:pt idx="13">
                  <c:v>1203.00000000008</c:v>
                </c:pt>
                <c:pt idx="15">
                  <c:v>68.000000000070003</c:v>
                </c:pt>
                <c:pt idx="16">
                  <c:v>472.00000000007003</c:v>
                </c:pt>
                <c:pt idx="18">
                  <c:v>18.00000000004</c:v>
                </c:pt>
                <c:pt idx="19">
                  <c:v>124.00000000004</c:v>
                </c:pt>
                <c:pt idx="21">
                  <c:v>13.00000000002</c:v>
                </c:pt>
                <c:pt idx="22">
                  <c:v>87.000000000019995</c:v>
                </c:pt>
              </c:numCache>
            </c:numRef>
          </c:xVal>
          <c:yVal>
            <c:numRef>
              <c:f>'20mmベクトル+加古川100mm×'!$G$53:$G$75</c:f>
              <c:numCache>
                <c:formatCode>0.0</c:formatCode>
                <c:ptCount val="23"/>
                <c:pt idx="0">
                  <c:v>7.7</c:v>
                </c:pt>
                <c:pt idx="1">
                  <c:v>7.7</c:v>
                </c:pt>
                <c:pt idx="3">
                  <c:v>6.7</c:v>
                </c:pt>
                <c:pt idx="4">
                  <c:v>6.7</c:v>
                </c:pt>
                <c:pt idx="6">
                  <c:v>5.7</c:v>
                </c:pt>
                <c:pt idx="7">
                  <c:v>5.7</c:v>
                </c:pt>
                <c:pt idx="9">
                  <c:v>4.7</c:v>
                </c:pt>
                <c:pt idx="10">
                  <c:v>4.7</c:v>
                </c:pt>
                <c:pt idx="12">
                  <c:v>3.7</c:v>
                </c:pt>
                <c:pt idx="13">
                  <c:v>3.7</c:v>
                </c:pt>
                <c:pt idx="15">
                  <c:v>2.7</c:v>
                </c:pt>
                <c:pt idx="16">
                  <c:v>2.7</c:v>
                </c:pt>
                <c:pt idx="18">
                  <c:v>1.7000000000000002</c:v>
                </c:pt>
                <c:pt idx="19">
                  <c:v>1.7000000000000002</c:v>
                </c:pt>
                <c:pt idx="21">
                  <c:v>0.70000000000000018</c:v>
                </c:pt>
                <c:pt idx="22">
                  <c:v>0.70000000000000018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C-454D-9469-4501127CE85A}"/>
            </c:ext>
          </c:extLst>
        </c:ser>
        <c:ser>
          <c:idx val="2"/>
          <c:order val="2"/>
          <c:tx>
            <c:strRef>
              <c:f>'20mmベクトル+加古川100mm×'!$H$51:$H$52</c:f>
              <c:strCache>
                <c:ptCount val="2"/>
                <c:pt idx="0">
                  <c:v>10分計算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'20mmベクトル+加古川100mm×'!$H$53:$H$75</c:f>
              <c:numCache>
                <c:formatCode>0</c:formatCode>
                <c:ptCount val="23"/>
                <c:pt idx="0">
                  <c:v>600.00000000003001</c:v>
                </c:pt>
                <c:pt idx="1">
                  <c:v>614.00000000003001</c:v>
                </c:pt>
                <c:pt idx="3">
                  <c:v>600.00000000006003</c:v>
                </c:pt>
                <c:pt idx="4">
                  <c:v>641.00000000006003</c:v>
                </c:pt>
                <c:pt idx="6">
                  <c:v>600.00000000001</c:v>
                </c:pt>
                <c:pt idx="7">
                  <c:v>612.00000000001</c:v>
                </c:pt>
                <c:pt idx="9">
                  <c:v>600.00000000005002</c:v>
                </c:pt>
                <c:pt idx="10">
                  <c:v>627.00000000005002</c:v>
                </c:pt>
                <c:pt idx="12">
                  <c:v>679.00000000001</c:v>
                </c:pt>
                <c:pt idx="13">
                  <c:v>851.00000000001</c:v>
                </c:pt>
                <c:pt idx="15">
                  <c:v>600.00000000007003</c:v>
                </c:pt>
                <c:pt idx="16">
                  <c:v>668.00000000007003</c:v>
                </c:pt>
                <c:pt idx="18">
                  <c:v>600.00000000004002</c:v>
                </c:pt>
                <c:pt idx="19">
                  <c:v>618.00000000004002</c:v>
                </c:pt>
                <c:pt idx="21">
                  <c:v>600.00000000002001</c:v>
                </c:pt>
                <c:pt idx="22">
                  <c:v>613.00000000002001</c:v>
                </c:pt>
              </c:numCache>
            </c:numRef>
          </c:xVal>
          <c:yVal>
            <c:numRef>
              <c:f>'20mmベクトル+加古川100mm×'!$I$53:$I$75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8C-454D-9469-4501127CE85A}"/>
            </c:ext>
          </c:extLst>
        </c:ser>
        <c:ser>
          <c:idx val="3"/>
          <c:order val="3"/>
          <c:tx>
            <c:strRef>
              <c:f>'20mmベクトル+加古川100mm×'!$J$51:$J$52</c:f>
              <c:strCache>
                <c:ptCount val="2"/>
                <c:pt idx="0">
                  <c:v>10分計算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'20mmベクトル+加古川100mm×'!$J$53:$J$75</c:f>
              <c:numCache>
                <c:formatCode>0</c:formatCode>
                <c:ptCount val="23"/>
                <c:pt idx="0">
                  <c:v>614.00000000003001</c:v>
                </c:pt>
                <c:pt idx="1">
                  <c:v>698.00000000003001</c:v>
                </c:pt>
                <c:pt idx="3">
                  <c:v>641.00000000006003</c:v>
                </c:pt>
                <c:pt idx="4">
                  <c:v>882.00000000006003</c:v>
                </c:pt>
                <c:pt idx="6">
                  <c:v>612.00000000001</c:v>
                </c:pt>
                <c:pt idx="7">
                  <c:v>679.00000000001</c:v>
                </c:pt>
                <c:pt idx="9">
                  <c:v>627.00000000005002</c:v>
                </c:pt>
                <c:pt idx="10">
                  <c:v>786.00000000005002</c:v>
                </c:pt>
                <c:pt idx="12">
                  <c:v>851.00000000001</c:v>
                </c:pt>
                <c:pt idx="13">
                  <c:v>1882.00000000001</c:v>
                </c:pt>
                <c:pt idx="15">
                  <c:v>668.00000000007003</c:v>
                </c:pt>
                <c:pt idx="16">
                  <c:v>1072.00000000007</c:v>
                </c:pt>
                <c:pt idx="18">
                  <c:v>618.00000000004002</c:v>
                </c:pt>
                <c:pt idx="19">
                  <c:v>724.00000000004002</c:v>
                </c:pt>
                <c:pt idx="21">
                  <c:v>613.00000000002001</c:v>
                </c:pt>
                <c:pt idx="22">
                  <c:v>687.00000000002001</c:v>
                </c:pt>
              </c:numCache>
            </c:numRef>
          </c:xVal>
          <c:yVal>
            <c:numRef>
              <c:f>'20mmベクトル+加古川100mm×'!$K$53:$K$75</c:f>
              <c:numCache>
                <c:formatCode>0.0</c:formatCode>
                <c:ptCount val="23"/>
                <c:pt idx="0">
                  <c:v>7.6000000000000005</c:v>
                </c:pt>
                <c:pt idx="1">
                  <c:v>7.6000000000000005</c:v>
                </c:pt>
                <c:pt idx="3">
                  <c:v>6.6000000000000005</c:v>
                </c:pt>
                <c:pt idx="4">
                  <c:v>6.6000000000000005</c:v>
                </c:pt>
                <c:pt idx="6">
                  <c:v>5.6000000000000005</c:v>
                </c:pt>
                <c:pt idx="7">
                  <c:v>5.6000000000000005</c:v>
                </c:pt>
                <c:pt idx="9">
                  <c:v>4.6000000000000005</c:v>
                </c:pt>
                <c:pt idx="10">
                  <c:v>4.6000000000000005</c:v>
                </c:pt>
                <c:pt idx="12">
                  <c:v>3.6000000000000005</c:v>
                </c:pt>
                <c:pt idx="13">
                  <c:v>3.6000000000000005</c:v>
                </c:pt>
                <c:pt idx="15">
                  <c:v>2.6000000000000005</c:v>
                </c:pt>
                <c:pt idx="16">
                  <c:v>2.6000000000000005</c:v>
                </c:pt>
                <c:pt idx="18">
                  <c:v>1.6000000000000005</c:v>
                </c:pt>
                <c:pt idx="19">
                  <c:v>1.6000000000000005</c:v>
                </c:pt>
                <c:pt idx="21">
                  <c:v>0.60000000000000053</c:v>
                </c:pt>
                <c:pt idx="22">
                  <c:v>0.60000000000000053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8C-454D-9469-4501127CE85A}"/>
            </c:ext>
          </c:extLst>
        </c:ser>
        <c:ser>
          <c:idx val="4"/>
          <c:order val="4"/>
          <c:tx>
            <c:strRef>
              <c:f>'20mmベクトル+加古川100mm×'!$L$51:$L$52</c:f>
              <c:strCache>
                <c:ptCount val="2"/>
                <c:pt idx="0">
                  <c:v>20分計算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'20mmベクトル+加古川100mm×'!$L$53:$L$75</c:f>
              <c:numCache>
                <c:formatCode>0</c:formatCode>
                <c:ptCount val="23"/>
                <c:pt idx="0">
                  <c:v>1200.00000000003</c:v>
                </c:pt>
                <c:pt idx="1">
                  <c:v>1214.00000000003</c:v>
                </c:pt>
                <c:pt idx="3">
                  <c:v>1200.00000000006</c:v>
                </c:pt>
                <c:pt idx="4">
                  <c:v>1241.00000000006</c:v>
                </c:pt>
                <c:pt idx="6">
                  <c:v>1200.00000000001</c:v>
                </c:pt>
                <c:pt idx="7">
                  <c:v>1212.00000000001</c:v>
                </c:pt>
                <c:pt idx="9">
                  <c:v>1200.00000000005</c:v>
                </c:pt>
                <c:pt idx="10">
                  <c:v>1227.00000000005</c:v>
                </c:pt>
                <c:pt idx="12">
                  <c:v>1279.00000000001</c:v>
                </c:pt>
                <c:pt idx="13">
                  <c:v>1451.00000000001</c:v>
                </c:pt>
                <c:pt idx="15">
                  <c:v>1203.00000000008</c:v>
                </c:pt>
                <c:pt idx="16">
                  <c:v>1271.00000000008</c:v>
                </c:pt>
                <c:pt idx="18">
                  <c:v>1200.00000000004</c:v>
                </c:pt>
                <c:pt idx="19">
                  <c:v>1218.00000000004</c:v>
                </c:pt>
                <c:pt idx="21">
                  <c:v>1200.00000000002</c:v>
                </c:pt>
                <c:pt idx="22">
                  <c:v>1213.00000000002</c:v>
                </c:pt>
              </c:numCache>
            </c:numRef>
          </c:xVal>
          <c:yVal>
            <c:numRef>
              <c:f>'20mmベクトル+加古川100mm×'!$M$53:$M$75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8C-454D-9469-4501127CE85A}"/>
            </c:ext>
          </c:extLst>
        </c:ser>
        <c:ser>
          <c:idx val="5"/>
          <c:order val="5"/>
          <c:tx>
            <c:strRef>
              <c:f>'20mmベクトル+加古川100mm×'!$N$51:$N$52</c:f>
              <c:strCache>
                <c:ptCount val="2"/>
                <c:pt idx="0">
                  <c:v>20分計算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'20mmベクトル+加古川100mm×'!$N$53:$N$75</c:f>
              <c:numCache>
                <c:formatCode>0</c:formatCode>
                <c:ptCount val="23"/>
                <c:pt idx="0">
                  <c:v>1214.00000000003</c:v>
                </c:pt>
                <c:pt idx="1">
                  <c:v>1298.00000000003</c:v>
                </c:pt>
                <c:pt idx="3">
                  <c:v>1241.00000000006</c:v>
                </c:pt>
                <c:pt idx="4">
                  <c:v>1482.00000000006</c:v>
                </c:pt>
                <c:pt idx="6">
                  <c:v>1212.00000000001</c:v>
                </c:pt>
                <c:pt idx="7">
                  <c:v>1279.00000000001</c:v>
                </c:pt>
                <c:pt idx="9">
                  <c:v>1227.00000000005</c:v>
                </c:pt>
                <c:pt idx="10">
                  <c:v>1386.00000000005</c:v>
                </c:pt>
                <c:pt idx="12">
                  <c:v>1451.00000000001</c:v>
                </c:pt>
                <c:pt idx="13">
                  <c:v>2482.00000000001</c:v>
                </c:pt>
                <c:pt idx="15">
                  <c:v>1271.00000000008</c:v>
                </c:pt>
                <c:pt idx="16">
                  <c:v>1675.00000000008</c:v>
                </c:pt>
                <c:pt idx="18">
                  <c:v>1218.00000000004</c:v>
                </c:pt>
                <c:pt idx="19">
                  <c:v>1324.00000000004</c:v>
                </c:pt>
                <c:pt idx="21">
                  <c:v>1213.00000000002</c:v>
                </c:pt>
                <c:pt idx="22">
                  <c:v>1287.00000000002</c:v>
                </c:pt>
              </c:numCache>
            </c:numRef>
          </c:xVal>
          <c:yVal>
            <c:numRef>
              <c:f>'20mmベクトル+加古川100mm×'!$O$53:$O$75</c:f>
              <c:numCache>
                <c:formatCode>0.0</c:formatCode>
                <c:ptCount val="23"/>
                <c:pt idx="0">
                  <c:v>7.5000000000000009</c:v>
                </c:pt>
                <c:pt idx="1">
                  <c:v>7.5000000000000009</c:v>
                </c:pt>
                <c:pt idx="3">
                  <c:v>6.5000000000000009</c:v>
                </c:pt>
                <c:pt idx="4">
                  <c:v>6.5000000000000009</c:v>
                </c:pt>
                <c:pt idx="6">
                  <c:v>5.5000000000000009</c:v>
                </c:pt>
                <c:pt idx="7">
                  <c:v>5.5000000000000009</c:v>
                </c:pt>
                <c:pt idx="9">
                  <c:v>4.5000000000000009</c:v>
                </c:pt>
                <c:pt idx="10">
                  <c:v>4.5000000000000009</c:v>
                </c:pt>
                <c:pt idx="12">
                  <c:v>3.5000000000000009</c:v>
                </c:pt>
                <c:pt idx="13">
                  <c:v>3.5000000000000009</c:v>
                </c:pt>
                <c:pt idx="15">
                  <c:v>2.5000000000000009</c:v>
                </c:pt>
                <c:pt idx="16">
                  <c:v>2.5000000000000009</c:v>
                </c:pt>
                <c:pt idx="18">
                  <c:v>1.5000000000000009</c:v>
                </c:pt>
                <c:pt idx="19">
                  <c:v>1.5000000000000009</c:v>
                </c:pt>
                <c:pt idx="21">
                  <c:v>0.50000000000000089</c:v>
                </c:pt>
                <c:pt idx="22">
                  <c:v>0.50000000000000089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8C-454D-9469-4501127CE85A}"/>
            </c:ext>
          </c:extLst>
        </c:ser>
        <c:ser>
          <c:idx val="6"/>
          <c:order val="6"/>
          <c:tx>
            <c:strRef>
              <c:f>'20mmベクトル+加古川100mm×'!$P$51:$P$52</c:f>
              <c:strCache>
                <c:ptCount val="2"/>
                <c:pt idx="0">
                  <c:v>30分計算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'20mmベクトル+加古川100mm×'!$P$53:$P$75</c:f>
              <c:numCache>
                <c:formatCode>0</c:formatCode>
                <c:ptCount val="23"/>
                <c:pt idx="0">
                  <c:v>1800.00000000003</c:v>
                </c:pt>
                <c:pt idx="1">
                  <c:v>1814.00000000003</c:v>
                </c:pt>
                <c:pt idx="3">
                  <c:v>1800.00000000006</c:v>
                </c:pt>
                <c:pt idx="4">
                  <c:v>1841.00000000006</c:v>
                </c:pt>
                <c:pt idx="6">
                  <c:v>1800.00000000001</c:v>
                </c:pt>
                <c:pt idx="7">
                  <c:v>1812.00000000001</c:v>
                </c:pt>
                <c:pt idx="9">
                  <c:v>1800.00000000005</c:v>
                </c:pt>
                <c:pt idx="10">
                  <c:v>1827.00000000005</c:v>
                </c:pt>
                <c:pt idx="12">
                  <c:v>1882.00000000001</c:v>
                </c:pt>
                <c:pt idx="13">
                  <c:v>2054.00000000001</c:v>
                </c:pt>
                <c:pt idx="15">
                  <c:v>1879.00000000001</c:v>
                </c:pt>
                <c:pt idx="16">
                  <c:v>1947.00000000001</c:v>
                </c:pt>
                <c:pt idx="18">
                  <c:v>1800.00000000004</c:v>
                </c:pt>
                <c:pt idx="19">
                  <c:v>1818.00000000004</c:v>
                </c:pt>
                <c:pt idx="21">
                  <c:v>1800.00000000002</c:v>
                </c:pt>
                <c:pt idx="22">
                  <c:v>1813.00000000002</c:v>
                </c:pt>
              </c:numCache>
            </c:numRef>
          </c:xVal>
          <c:yVal>
            <c:numRef>
              <c:f>'20mmベクトル+加古川100mm×'!$Q$53:$Q$75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8C-454D-9469-4501127CE85A}"/>
            </c:ext>
          </c:extLst>
        </c:ser>
        <c:ser>
          <c:idx val="7"/>
          <c:order val="7"/>
          <c:tx>
            <c:strRef>
              <c:f>'20mmベクトル+加古川100mm×'!$R$51:$R$52</c:f>
              <c:strCache>
                <c:ptCount val="2"/>
                <c:pt idx="0">
                  <c:v>30分計算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'20mmベクトル+加古川100mm×'!$R$53:$R$75</c:f>
              <c:numCache>
                <c:formatCode>0</c:formatCode>
                <c:ptCount val="23"/>
                <c:pt idx="0">
                  <c:v>1814.00000000003</c:v>
                </c:pt>
                <c:pt idx="1">
                  <c:v>1898.00000000003</c:v>
                </c:pt>
                <c:pt idx="3">
                  <c:v>1841.00000000006</c:v>
                </c:pt>
                <c:pt idx="4">
                  <c:v>2082.00000000006</c:v>
                </c:pt>
                <c:pt idx="6">
                  <c:v>1812.00000000001</c:v>
                </c:pt>
                <c:pt idx="7">
                  <c:v>1879.00000000001</c:v>
                </c:pt>
                <c:pt idx="9">
                  <c:v>1827.00000000005</c:v>
                </c:pt>
                <c:pt idx="10">
                  <c:v>1986.00000000005</c:v>
                </c:pt>
                <c:pt idx="12">
                  <c:v>2054.00000000001</c:v>
                </c:pt>
                <c:pt idx="13">
                  <c:v>3085.00000000001</c:v>
                </c:pt>
                <c:pt idx="15">
                  <c:v>1947.00000000001</c:v>
                </c:pt>
                <c:pt idx="16">
                  <c:v>2351.00000000001</c:v>
                </c:pt>
                <c:pt idx="18">
                  <c:v>1818.00000000004</c:v>
                </c:pt>
                <c:pt idx="19">
                  <c:v>1924.00000000004</c:v>
                </c:pt>
                <c:pt idx="21">
                  <c:v>1813.00000000002</c:v>
                </c:pt>
                <c:pt idx="22">
                  <c:v>1887.00000000002</c:v>
                </c:pt>
              </c:numCache>
            </c:numRef>
          </c:xVal>
          <c:yVal>
            <c:numRef>
              <c:f>'20mmベクトル+加古川100mm×'!$S$53:$S$75</c:f>
              <c:numCache>
                <c:formatCode>0.0</c:formatCode>
                <c:ptCount val="23"/>
                <c:pt idx="0">
                  <c:v>7.4000000000000012</c:v>
                </c:pt>
                <c:pt idx="1">
                  <c:v>7.4000000000000012</c:v>
                </c:pt>
                <c:pt idx="3">
                  <c:v>6.4000000000000012</c:v>
                </c:pt>
                <c:pt idx="4">
                  <c:v>6.4000000000000012</c:v>
                </c:pt>
                <c:pt idx="6">
                  <c:v>5.4000000000000012</c:v>
                </c:pt>
                <c:pt idx="7">
                  <c:v>5.4000000000000012</c:v>
                </c:pt>
                <c:pt idx="9">
                  <c:v>4.4000000000000012</c:v>
                </c:pt>
                <c:pt idx="10">
                  <c:v>4.4000000000000012</c:v>
                </c:pt>
                <c:pt idx="12">
                  <c:v>3.4000000000000012</c:v>
                </c:pt>
                <c:pt idx="13">
                  <c:v>3.4000000000000012</c:v>
                </c:pt>
                <c:pt idx="15">
                  <c:v>2.4000000000000012</c:v>
                </c:pt>
                <c:pt idx="16">
                  <c:v>2.4000000000000012</c:v>
                </c:pt>
                <c:pt idx="18">
                  <c:v>1.4000000000000012</c:v>
                </c:pt>
                <c:pt idx="19">
                  <c:v>1.4000000000000012</c:v>
                </c:pt>
                <c:pt idx="21">
                  <c:v>0.40000000000000124</c:v>
                </c:pt>
                <c:pt idx="22">
                  <c:v>0.40000000000000124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8C-454D-9469-4501127CE85A}"/>
            </c:ext>
          </c:extLst>
        </c:ser>
        <c:ser>
          <c:idx val="8"/>
          <c:order val="8"/>
          <c:tx>
            <c:strRef>
              <c:f>'20mmベクトル+加古川100mm×'!$T$51:$T$52</c:f>
              <c:strCache>
                <c:ptCount val="2"/>
                <c:pt idx="0">
                  <c:v>40分計算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'20mmベクトル+加古川100mm×'!$T$53:$T$75</c:f>
              <c:numCache>
                <c:formatCode>0</c:formatCode>
                <c:ptCount val="23"/>
                <c:pt idx="0">
                  <c:v>2400.00000000003</c:v>
                </c:pt>
                <c:pt idx="1">
                  <c:v>2414.00000000003</c:v>
                </c:pt>
                <c:pt idx="3">
                  <c:v>2400.00000000006</c:v>
                </c:pt>
                <c:pt idx="4">
                  <c:v>2441.00000000006</c:v>
                </c:pt>
                <c:pt idx="6">
                  <c:v>2400.00000000001</c:v>
                </c:pt>
                <c:pt idx="7">
                  <c:v>2412.00000000001</c:v>
                </c:pt>
                <c:pt idx="9">
                  <c:v>2400.00000000005</c:v>
                </c:pt>
                <c:pt idx="10">
                  <c:v>2427.00000000005</c:v>
                </c:pt>
                <c:pt idx="12">
                  <c:v>2482.00000000001</c:v>
                </c:pt>
                <c:pt idx="13">
                  <c:v>2654.00000000001</c:v>
                </c:pt>
                <c:pt idx="15">
                  <c:v>2479.00000000001</c:v>
                </c:pt>
                <c:pt idx="16">
                  <c:v>2547.00000000001</c:v>
                </c:pt>
                <c:pt idx="18">
                  <c:v>2400.00000000004</c:v>
                </c:pt>
                <c:pt idx="19">
                  <c:v>2418.00000000004</c:v>
                </c:pt>
                <c:pt idx="21">
                  <c:v>2400.00000000002</c:v>
                </c:pt>
                <c:pt idx="22">
                  <c:v>2413.00000000002</c:v>
                </c:pt>
              </c:numCache>
            </c:numRef>
          </c:xVal>
          <c:yVal>
            <c:numRef>
              <c:f>'20mmベクトル+加古川100mm×'!$U$53:$U$75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8C-454D-9469-4501127CE85A}"/>
            </c:ext>
          </c:extLst>
        </c:ser>
        <c:ser>
          <c:idx val="9"/>
          <c:order val="9"/>
          <c:tx>
            <c:strRef>
              <c:f>'20mmベクトル+加古川100mm×'!$V$51:$V$52</c:f>
              <c:strCache>
                <c:ptCount val="2"/>
                <c:pt idx="0">
                  <c:v>40分計算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'20mmベクトル+加古川100mm×'!$V$53:$V$75</c:f>
              <c:numCache>
                <c:formatCode>0</c:formatCode>
                <c:ptCount val="23"/>
                <c:pt idx="0">
                  <c:v>2414.00000000003</c:v>
                </c:pt>
                <c:pt idx="1">
                  <c:v>2498.00000000003</c:v>
                </c:pt>
                <c:pt idx="3">
                  <c:v>2441.00000000006</c:v>
                </c:pt>
                <c:pt idx="4">
                  <c:v>2682.00000000006</c:v>
                </c:pt>
                <c:pt idx="6">
                  <c:v>2412.00000000001</c:v>
                </c:pt>
                <c:pt idx="7">
                  <c:v>2479.00000000001</c:v>
                </c:pt>
                <c:pt idx="9">
                  <c:v>2427.00000000005</c:v>
                </c:pt>
                <c:pt idx="10">
                  <c:v>2586.00000000005</c:v>
                </c:pt>
                <c:pt idx="12">
                  <c:v>2654.00000000001</c:v>
                </c:pt>
                <c:pt idx="13">
                  <c:v>3685.00000000001</c:v>
                </c:pt>
                <c:pt idx="15">
                  <c:v>2547.00000000001</c:v>
                </c:pt>
                <c:pt idx="16">
                  <c:v>2951.00000000001</c:v>
                </c:pt>
                <c:pt idx="18">
                  <c:v>2418.00000000004</c:v>
                </c:pt>
                <c:pt idx="19">
                  <c:v>2524.00000000004</c:v>
                </c:pt>
                <c:pt idx="21">
                  <c:v>2413.00000000002</c:v>
                </c:pt>
                <c:pt idx="22">
                  <c:v>2487.00000000002</c:v>
                </c:pt>
              </c:numCache>
            </c:numRef>
          </c:xVal>
          <c:yVal>
            <c:numRef>
              <c:f>'20mmベクトル+加古川100mm×'!$W$53:$W$75</c:f>
              <c:numCache>
                <c:formatCode>0.0</c:formatCode>
                <c:ptCount val="23"/>
                <c:pt idx="0">
                  <c:v>7.3000000000000016</c:v>
                </c:pt>
                <c:pt idx="1">
                  <c:v>7.3000000000000016</c:v>
                </c:pt>
                <c:pt idx="3">
                  <c:v>6.3000000000000016</c:v>
                </c:pt>
                <c:pt idx="4">
                  <c:v>6.3000000000000016</c:v>
                </c:pt>
                <c:pt idx="6">
                  <c:v>5.3000000000000016</c:v>
                </c:pt>
                <c:pt idx="7">
                  <c:v>5.3000000000000016</c:v>
                </c:pt>
                <c:pt idx="9">
                  <c:v>4.3000000000000016</c:v>
                </c:pt>
                <c:pt idx="10">
                  <c:v>4.3000000000000016</c:v>
                </c:pt>
                <c:pt idx="12">
                  <c:v>3.3000000000000016</c:v>
                </c:pt>
                <c:pt idx="13">
                  <c:v>3.3000000000000016</c:v>
                </c:pt>
                <c:pt idx="15">
                  <c:v>2.3000000000000016</c:v>
                </c:pt>
                <c:pt idx="16">
                  <c:v>2.3000000000000016</c:v>
                </c:pt>
                <c:pt idx="18">
                  <c:v>1.3000000000000016</c:v>
                </c:pt>
                <c:pt idx="19">
                  <c:v>1.3000000000000016</c:v>
                </c:pt>
                <c:pt idx="21">
                  <c:v>0.3000000000000016</c:v>
                </c:pt>
                <c:pt idx="22">
                  <c:v>0.3000000000000016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8C-454D-9469-4501127CE85A}"/>
            </c:ext>
          </c:extLst>
        </c:ser>
        <c:ser>
          <c:idx val="10"/>
          <c:order val="10"/>
          <c:tx>
            <c:strRef>
              <c:f>'20mmベクトル+加古川100mm×'!$X$51:$X$52</c:f>
              <c:strCache>
                <c:ptCount val="2"/>
                <c:pt idx="0">
                  <c:v>50分計算</c:v>
                </c:pt>
                <c:pt idx="1">
                  <c:v>実況1時間</c:v>
                </c:pt>
              </c:strCache>
            </c:strRef>
          </c:tx>
          <c:spPr>
            <a:ln w="38100" cap="flat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'20mmベクトル+加古川100mm×'!$X$53:$X$75</c:f>
              <c:numCache>
                <c:formatCode>0</c:formatCode>
                <c:ptCount val="23"/>
                <c:pt idx="0">
                  <c:v>3000.00000000003</c:v>
                </c:pt>
                <c:pt idx="1">
                  <c:v>3014.00000000003</c:v>
                </c:pt>
                <c:pt idx="3">
                  <c:v>3000.00000000006</c:v>
                </c:pt>
                <c:pt idx="4">
                  <c:v>3041.00000000006</c:v>
                </c:pt>
                <c:pt idx="6">
                  <c:v>3000.00000000001</c:v>
                </c:pt>
                <c:pt idx="7">
                  <c:v>3012.00000000001</c:v>
                </c:pt>
                <c:pt idx="9">
                  <c:v>3000.00000000005</c:v>
                </c:pt>
                <c:pt idx="10">
                  <c:v>3027.00000000005</c:v>
                </c:pt>
                <c:pt idx="12">
                  <c:v>3085.00000000001</c:v>
                </c:pt>
                <c:pt idx="13">
                  <c:v>3257.00000000001</c:v>
                </c:pt>
                <c:pt idx="15">
                  <c:v>3079.00000000001</c:v>
                </c:pt>
                <c:pt idx="16">
                  <c:v>3147.00000000001</c:v>
                </c:pt>
                <c:pt idx="18">
                  <c:v>3000.00000000004</c:v>
                </c:pt>
                <c:pt idx="19">
                  <c:v>3018.00000000004</c:v>
                </c:pt>
                <c:pt idx="21">
                  <c:v>3000.00000000002</c:v>
                </c:pt>
                <c:pt idx="22">
                  <c:v>3013.00000000002</c:v>
                </c:pt>
              </c:numCache>
            </c:numRef>
          </c:xVal>
          <c:yVal>
            <c:numRef>
              <c:f>'20mmベクトル+加古川100mm×'!$Y$53:$Y$75</c:f>
              <c:numCache>
                <c:formatCode>0.0</c:formatCode>
                <c:ptCount val="23"/>
                <c:pt idx="0">
                  <c:v>7.8</c:v>
                </c:pt>
                <c:pt idx="1">
                  <c:v>7.8</c:v>
                </c:pt>
                <c:pt idx="3">
                  <c:v>6.8</c:v>
                </c:pt>
                <c:pt idx="4">
                  <c:v>6.8</c:v>
                </c:pt>
                <c:pt idx="6">
                  <c:v>5.8</c:v>
                </c:pt>
                <c:pt idx="7">
                  <c:v>5.8</c:v>
                </c:pt>
                <c:pt idx="9">
                  <c:v>4.8</c:v>
                </c:pt>
                <c:pt idx="10">
                  <c:v>4.8</c:v>
                </c:pt>
                <c:pt idx="12">
                  <c:v>3.8</c:v>
                </c:pt>
                <c:pt idx="13">
                  <c:v>3.8</c:v>
                </c:pt>
                <c:pt idx="15">
                  <c:v>2.8</c:v>
                </c:pt>
                <c:pt idx="16">
                  <c:v>2.8</c:v>
                </c:pt>
                <c:pt idx="18">
                  <c:v>1.7999999999999998</c:v>
                </c:pt>
                <c:pt idx="19">
                  <c:v>1.7999999999999998</c:v>
                </c:pt>
                <c:pt idx="21">
                  <c:v>0.79999999999999982</c:v>
                </c:pt>
                <c:pt idx="22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8C-454D-9469-4501127CE85A}"/>
            </c:ext>
          </c:extLst>
        </c:ser>
        <c:ser>
          <c:idx val="11"/>
          <c:order val="11"/>
          <c:tx>
            <c:strRef>
              <c:f>'20mmベクトル+加古川100mm×'!$Z$51:$Z$52</c:f>
              <c:strCache>
                <c:ptCount val="2"/>
                <c:pt idx="0">
                  <c:v>50分計算</c:v>
                </c:pt>
                <c:pt idx="1">
                  <c:v>予測6時間</c:v>
                </c:pt>
              </c:strCache>
            </c:strRef>
          </c:tx>
          <c:spPr>
            <a:ln w="12700" cap="flat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'20mmベクトル+加古川100mm×'!$Z$53:$Z$75</c:f>
              <c:numCache>
                <c:formatCode>0</c:formatCode>
                <c:ptCount val="23"/>
                <c:pt idx="0">
                  <c:v>3014.00000000003</c:v>
                </c:pt>
                <c:pt idx="1">
                  <c:v>3098.00000000003</c:v>
                </c:pt>
                <c:pt idx="3">
                  <c:v>3041.00000000006</c:v>
                </c:pt>
                <c:pt idx="4">
                  <c:v>3282.00000000006</c:v>
                </c:pt>
                <c:pt idx="6">
                  <c:v>3012.00000000001</c:v>
                </c:pt>
                <c:pt idx="7">
                  <c:v>3079.00000000001</c:v>
                </c:pt>
                <c:pt idx="9">
                  <c:v>3027.00000000005</c:v>
                </c:pt>
                <c:pt idx="10">
                  <c:v>3186.00000000005</c:v>
                </c:pt>
                <c:pt idx="12">
                  <c:v>3257.00000000001</c:v>
                </c:pt>
                <c:pt idx="13">
                  <c:v>4288.00000000001</c:v>
                </c:pt>
                <c:pt idx="15">
                  <c:v>3147.00000000001</c:v>
                </c:pt>
                <c:pt idx="16">
                  <c:v>3551.00000000001</c:v>
                </c:pt>
                <c:pt idx="18">
                  <c:v>3018.00000000004</c:v>
                </c:pt>
                <c:pt idx="19">
                  <c:v>3124.00000000004</c:v>
                </c:pt>
                <c:pt idx="21">
                  <c:v>3013.00000000002</c:v>
                </c:pt>
                <c:pt idx="22">
                  <c:v>3087.00000000002</c:v>
                </c:pt>
              </c:numCache>
            </c:numRef>
          </c:xVal>
          <c:yVal>
            <c:numRef>
              <c:f>'20mmベクトル+加古川100mm×'!$AA$53:$AA$75</c:f>
              <c:numCache>
                <c:formatCode>0.0</c:formatCode>
                <c:ptCount val="23"/>
                <c:pt idx="0">
                  <c:v>7.200000000000002</c:v>
                </c:pt>
                <c:pt idx="1">
                  <c:v>7.200000000000002</c:v>
                </c:pt>
                <c:pt idx="3">
                  <c:v>6.200000000000002</c:v>
                </c:pt>
                <c:pt idx="4">
                  <c:v>6.200000000000002</c:v>
                </c:pt>
                <c:pt idx="6">
                  <c:v>5.200000000000002</c:v>
                </c:pt>
                <c:pt idx="7">
                  <c:v>5.200000000000002</c:v>
                </c:pt>
                <c:pt idx="9">
                  <c:v>4.200000000000002</c:v>
                </c:pt>
                <c:pt idx="10">
                  <c:v>4.200000000000002</c:v>
                </c:pt>
                <c:pt idx="12">
                  <c:v>3.200000000000002</c:v>
                </c:pt>
                <c:pt idx="13">
                  <c:v>3.200000000000002</c:v>
                </c:pt>
                <c:pt idx="15">
                  <c:v>2.200000000000002</c:v>
                </c:pt>
                <c:pt idx="16">
                  <c:v>2.200000000000002</c:v>
                </c:pt>
                <c:pt idx="18">
                  <c:v>1.200000000000002</c:v>
                </c:pt>
                <c:pt idx="19">
                  <c:v>1.200000000000002</c:v>
                </c:pt>
                <c:pt idx="21">
                  <c:v>0.20000000000000195</c:v>
                </c:pt>
                <c:pt idx="22">
                  <c:v>0.20000000000000195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78C-454D-9469-4501127C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37640"/>
        <c:axId val="720033376"/>
      </c:scatterChart>
      <c:valAx>
        <c:axId val="720037640"/>
        <c:scaling>
          <c:orientation val="minMax"/>
          <c:max val="5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033376"/>
        <c:crosses val="autoZero"/>
        <c:crossBetween val="midCat"/>
        <c:majorUnit val="600"/>
      </c:valAx>
      <c:valAx>
        <c:axId val="720033376"/>
        <c:scaling>
          <c:orientation val="minMax"/>
          <c:max val="8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72003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952689151108732"/>
          <c:w val="1"/>
          <c:h val="0.24047310848891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209549</xdr:rowOff>
    </xdr:from>
    <xdr:to>
      <xdr:col>15</xdr:col>
      <xdr:colOff>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209549</xdr:rowOff>
    </xdr:from>
    <xdr:to>
      <xdr:col>15</xdr:col>
      <xdr:colOff>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209549</xdr:rowOff>
    </xdr:from>
    <xdr:to>
      <xdr:col>14</xdr:col>
      <xdr:colOff>657224</xdr:colOff>
      <xdr:row>12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209549</xdr:rowOff>
    </xdr:from>
    <xdr:to>
      <xdr:col>15</xdr:col>
      <xdr:colOff>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18"/>
  <sheetViews>
    <sheetView topLeftCell="A31" zoomScale="85" zoomScaleNormal="85" workbookViewId="0">
      <selection activeCell="T22" sqref="T22"/>
    </sheetView>
  </sheetViews>
  <sheetFormatPr defaultColWidth="7" defaultRowHeight="16.5" x14ac:dyDescent="0.4"/>
  <cols>
    <col min="1" max="1" width="4.125" style="1" bestFit="1" customWidth="1"/>
    <col min="2" max="2" width="5.375" style="1" bestFit="1" customWidth="1"/>
    <col min="3" max="3" width="14.875" style="1" bestFit="1" customWidth="1"/>
    <col min="4" max="4" width="7.875" style="1" bestFit="1" customWidth="1"/>
    <col min="5" max="5" width="7.625" style="1" bestFit="1" customWidth="1"/>
    <col min="6" max="15" width="8.625" style="1" bestFit="1" customWidth="1"/>
    <col min="16" max="16384" width="7" style="1"/>
  </cols>
  <sheetData>
    <row r="1" spans="1:15" x14ac:dyDescent="0.4">
      <c r="D1" s="1" t="s">
        <v>23</v>
      </c>
      <c r="E1" s="1" t="s">
        <v>25</v>
      </c>
    </row>
    <row r="2" spans="1:15" x14ac:dyDescent="0.4">
      <c r="C2" s="14"/>
      <c r="D2" s="14" t="s">
        <v>22</v>
      </c>
      <c r="E2" s="14" t="s">
        <v>24</v>
      </c>
    </row>
    <row r="3" spans="1:15" ht="24.75" customHeight="1" x14ac:dyDescent="0.4">
      <c r="C3" s="14" t="s">
        <v>2</v>
      </c>
      <c r="D3" s="3">
        <v>5</v>
      </c>
      <c r="E3" s="14">
        <v>25</v>
      </c>
    </row>
    <row r="4" spans="1:15" ht="24.75" customHeight="1" x14ac:dyDescent="0.4">
      <c r="C4" s="14" t="s">
        <v>3</v>
      </c>
      <c r="D4" s="3">
        <v>111</v>
      </c>
      <c r="E4" s="14">
        <v>661</v>
      </c>
    </row>
    <row r="5" spans="1:15" ht="24.75" customHeight="1" x14ac:dyDescent="0.4">
      <c r="C5" s="14" t="s">
        <v>4</v>
      </c>
      <c r="D5" s="3">
        <v>22</v>
      </c>
      <c r="E5" s="14">
        <v>130</v>
      </c>
    </row>
    <row r="6" spans="1:15" ht="24.75" customHeight="1" x14ac:dyDescent="0.4">
      <c r="C6" s="14" t="s">
        <v>5</v>
      </c>
      <c r="D6" s="3">
        <v>25</v>
      </c>
      <c r="E6" s="14">
        <v>145</v>
      </c>
    </row>
    <row r="7" spans="1:15" ht="24.75" customHeight="1" x14ac:dyDescent="0.4">
      <c r="C7" s="14" t="s">
        <v>6</v>
      </c>
      <c r="D7" s="3">
        <v>76</v>
      </c>
      <c r="E7" s="14">
        <v>451</v>
      </c>
    </row>
    <row r="8" spans="1:15" ht="24.75" customHeight="1" x14ac:dyDescent="0.4">
      <c r="C8" s="14" t="s">
        <v>8</v>
      </c>
      <c r="D8" s="3">
        <v>92</v>
      </c>
      <c r="E8" s="14">
        <v>547</v>
      </c>
    </row>
    <row r="9" spans="1:15" ht="24.75" customHeight="1" x14ac:dyDescent="0.4">
      <c r="C9" s="14" t="s">
        <v>7</v>
      </c>
      <c r="D9" s="3">
        <v>7</v>
      </c>
      <c r="E9" s="14">
        <v>37</v>
      </c>
    </row>
    <row r="10" spans="1:15" ht="24.75" customHeight="1" x14ac:dyDescent="0.4">
      <c r="C10" s="14" t="s">
        <v>9</v>
      </c>
      <c r="D10" s="3">
        <v>5</v>
      </c>
      <c r="E10" s="14">
        <v>26</v>
      </c>
    </row>
    <row r="11" spans="1:15" ht="32.25" customHeight="1" x14ac:dyDescent="0.4">
      <c r="C11" s="14"/>
      <c r="D11" s="3"/>
      <c r="E11" s="14"/>
    </row>
    <row r="12" spans="1:15" ht="78.75" customHeight="1" x14ac:dyDescent="0.4"/>
    <row r="13" spans="1:15" ht="18.75" x14ac:dyDescent="0.4">
      <c r="A13" s="22" t="s">
        <v>26</v>
      </c>
      <c r="B13" s="13"/>
      <c r="C13" s="14"/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  <c r="K13" t="s">
        <v>17</v>
      </c>
      <c r="L13" t="s">
        <v>18</v>
      </c>
      <c r="M13" t="s">
        <v>19</v>
      </c>
      <c r="N13" t="s">
        <v>20</v>
      </c>
      <c r="O13" t="s">
        <v>21</v>
      </c>
    </row>
    <row r="14" spans="1:15" ht="18.75" x14ac:dyDescent="0.4">
      <c r="A14" s="22"/>
      <c r="B14" s="13"/>
      <c r="C14" s="14" t="s">
        <v>27</v>
      </c>
      <c r="D14">
        <v>0</v>
      </c>
      <c r="E14"/>
      <c r="F14">
        <v>600</v>
      </c>
      <c r="G14"/>
      <c r="H14">
        <v>1200</v>
      </c>
      <c r="I14"/>
      <c r="J14">
        <v>1800</v>
      </c>
      <c r="K14"/>
      <c r="L14">
        <v>2400</v>
      </c>
      <c r="M14"/>
      <c r="N14">
        <v>3000</v>
      </c>
      <c r="O14"/>
    </row>
    <row r="15" spans="1:15" x14ac:dyDescent="0.4">
      <c r="A15" s="22"/>
      <c r="B15" s="22" t="s">
        <v>29</v>
      </c>
      <c r="C15" s="14" t="s">
        <v>2</v>
      </c>
      <c r="D15" s="11">
        <f t="shared" ref="D15:D22" si="0">D33/100000000000</f>
        <v>9.9999999999999994E-12</v>
      </c>
      <c r="E15" s="20">
        <f t="shared" ref="E15:E22" si="1">D24</f>
        <v>5.00000000001</v>
      </c>
      <c r="F15" s="1">
        <f ca="1">IF(ISERR(SMALL(($E$24:$E$31,$G$24:$G$31,$I$24:$I$31,$K$24:$K$31,$M$24:$M$31,$O$24:$O$31),F33-8))=TRUE,F$14+$D15,IF(SMALL(($E$24:$E$31,$G$24:$G$31,$I$24:$I$31,$K$24:$K$31,$M$24:$M$31,$O$24:$O$31),F33-8)&lt;F$14,F$14+$D15,SMALL(($E$24:$E$31,$G$24:$G$31,$I$24:$I$31,$K$24:$K$31,$M$24:$M$31,$O$24:$O$31),F33-8)))</f>
        <v>600.00000000001</v>
      </c>
      <c r="G15" s="20">
        <f t="shared" ref="G15:G22" ca="1" si="2">F24</f>
        <v>605.00000000001</v>
      </c>
      <c r="H15" s="1">
        <f ca="1">IF(ISERR(SMALL(($E$24:$E$31,$G$24:$G$31,$I$24:$I$31,$K$24:$K$31,$M$24:$M$31,$O$24:$O$31),H33-8))=TRUE,H$14+$D15,IF(SMALL(($E$24:$E$31,$G$24:$G$31,$I$24:$I$31,$K$24:$K$31,$M$24:$M$31,$O$24:$O$31),H33-8)&lt;H$14,H$14+$D15,SMALL(($E$24:$E$31,$G$24:$G$31,$I$24:$I$31,$K$24:$K$31,$M$24:$M$31,$O$24:$O$31),H33-8)))</f>
        <v>1200.00000000001</v>
      </c>
      <c r="I15" s="20">
        <f t="shared" ref="I15:I22" ca="1" si="3">H24</f>
        <v>1205.00000000001</v>
      </c>
      <c r="J15" s="1">
        <f ca="1">IF(ISERR(SMALL(($E$24:$E$31,$G$24:$G$31,$I$24:$I$31,$K$24:$K$31,$M$24:$M$31,$O$24:$O$31),J33-8))=TRUE,J$14+$D15,IF(SMALL(($E$24:$E$31,$G$24:$G$31,$I$24:$I$31,$K$24:$K$31,$M$24:$M$31,$O$24:$O$31),J33-8)&lt;J$14,J$14+$D15,SMALL(($E$24:$E$31,$G$24:$G$31,$I$24:$I$31,$K$24:$K$31,$M$24:$M$31,$O$24:$O$31),J33-8)))</f>
        <v>1800.00000000001</v>
      </c>
      <c r="K15" s="20">
        <f ca="1">J24</f>
        <v>1805.00000000001</v>
      </c>
      <c r="L15" s="1">
        <f ca="1">IF(ISERR(SMALL(($E$24:$E$31,$G$24:$G$31,$I$24:$I$31,$K$24:$K$31,$M$24:$M$31,$O$24:$O$31),L33-8))=TRUE,L$14+$D15,IF(SMALL(($E$24:$E$31,$G$24:$G$31,$I$24:$I$31,$K$24:$K$31,$M$24:$M$31,$O$24:$O$31),L33-8)&lt;L$14,L$14+$D15,SMALL(($E$24:$E$31,$G$24:$G$31,$I$24:$I$31,$K$24:$K$31,$M$24:$M$31,$O$24:$O$31),L33-8)))</f>
        <v>2400.00000000001</v>
      </c>
      <c r="M15" s="20">
        <f t="shared" ref="M15" ca="1" si="4">L24</f>
        <v>2405.00000000001</v>
      </c>
      <c r="N15" s="1">
        <f ca="1">IF(ISERR(SMALL(($E$24:$E$31,$G$24:$G$31,$I$24:$I$31,$K$24:$K$31,$M$24:$M$31,$O$24:$O$31),N33-8))=TRUE,N$14+$D15,IF(SMALL(($E$24:$E$31,$G$24:$G$31,$I$24:$I$31,$K$24:$K$31,$M$24:$M$31,$O$24:$O$31),N33-8)&lt;N$14,N$14+$D15,SMALL(($E$24:$E$31,$G$24:$G$31,$I$24:$I$31,$K$24:$K$31,$M$24:$M$31,$O$24:$O$31),N33-8)))</f>
        <v>3000.00000000001</v>
      </c>
      <c r="O15" s="20">
        <f t="shared" ref="O15" ca="1" si="5">N24</f>
        <v>3005.00000000001</v>
      </c>
    </row>
    <row r="16" spans="1:15" x14ac:dyDescent="0.4">
      <c r="A16" s="22"/>
      <c r="B16" s="22"/>
      <c r="C16" s="14" t="s">
        <v>3</v>
      </c>
      <c r="D16" s="11">
        <f t="shared" si="0"/>
        <v>7.9999999999999995E-11</v>
      </c>
      <c r="E16" s="20">
        <f t="shared" si="1"/>
        <v>111.00000000007999</v>
      </c>
      <c r="F16" s="1">
        <f ca="1">IF(ISERR(SMALL(($E$24:$E$31,$G$24:$G$31,$I$24:$I$31,$K$24:$K$31,$M$24:$M$31,$O$24:$O$31),F34-8))=TRUE,F$14+$D16,IF(SMALL(($E$24:$E$31,$G$24:$G$31,$I$24:$I$31,$K$24:$K$31,$M$24:$M$31,$O$24:$O$31),F34-8)&lt;F$14,F$14+$D16,SMALL(($E$24:$E$31,$G$24:$G$31,$I$24:$I$31,$K$24:$K$31,$M$24:$M$31,$O$24:$O$31),F34-8)))</f>
        <v>631.00000000001</v>
      </c>
      <c r="G16" s="20">
        <f t="shared" ca="1" si="2"/>
        <v>742.00000000001</v>
      </c>
      <c r="H16" s="1">
        <f ca="1">IF(ISERR(SMALL(($E$24:$E$31,$G$24:$G$31,$I$24:$I$31,$K$24:$K$31,$M$24:$M$31,$O$24:$O$31),H34-8))=TRUE,H$14+$D16,IF(SMALL(($E$24:$E$31,$G$24:$G$31,$I$24:$I$31,$K$24:$K$31,$M$24:$M$31,$O$24:$O$31),H34-8)&lt;H$14,H$14+$D16,SMALL(($E$24:$E$31,$G$24:$G$31,$I$24:$I$31,$K$24:$K$31,$M$24:$M$31,$O$24:$O$31),H34-8)))</f>
        <v>1231.00000000001</v>
      </c>
      <c r="I16" s="20">
        <f t="shared" ca="1" si="3"/>
        <v>1342.00000000001</v>
      </c>
      <c r="J16" s="1">
        <f ca="1">IF(ISERR(SMALL(($E$24:$E$31,$G$24:$G$31,$I$24:$I$31,$K$24:$K$31,$M$24:$M$31,$O$24:$O$31),J34-8))=TRUE,J$14+$D16,IF(SMALL(($E$24:$E$31,$G$24:$G$31,$I$24:$I$31,$K$24:$K$31,$M$24:$M$31,$O$24:$O$31),J34-8)&lt;J$14,J$14+$D16,SMALL(($E$24:$E$31,$G$24:$G$31,$I$24:$I$31,$K$24:$K$31,$M$24:$M$31,$O$24:$O$31),J34-8)))</f>
        <v>1831.00000000001</v>
      </c>
      <c r="K16" s="20">
        <f t="shared" ref="K16:O22" ca="1" si="6">J25</f>
        <v>1942.00000000001</v>
      </c>
      <c r="L16" s="1">
        <f ca="1">IF(ISERR(SMALL(($E$24:$E$31,$G$24:$G$31,$I$24:$I$31,$K$24:$K$31,$M$24:$M$31,$O$24:$O$31),L34-8))=TRUE,L$14+$D16,IF(SMALL(($E$24:$E$31,$G$24:$G$31,$I$24:$I$31,$K$24:$K$31,$M$24:$M$31,$O$24:$O$31),L34-8)&lt;L$14,L$14+$D16,SMALL(($E$24:$E$31,$G$24:$G$31,$I$24:$I$31,$K$24:$K$31,$M$24:$M$31,$O$24:$O$31),L34-8)))</f>
        <v>2431.00000000001</v>
      </c>
      <c r="M16" s="20">
        <f t="shared" ca="1" si="6"/>
        <v>2542.00000000001</v>
      </c>
      <c r="N16" s="1">
        <f ca="1">IF(ISERR(SMALL(($E$24:$E$31,$G$24:$G$31,$I$24:$I$31,$K$24:$K$31,$M$24:$M$31,$O$24:$O$31),N34-8))=TRUE,N$14+$D16,IF(SMALL(($E$24:$E$31,$G$24:$G$31,$I$24:$I$31,$K$24:$K$31,$M$24:$M$31,$O$24:$O$31),N34-8)&lt;N$14,N$14+$D16,SMALL(($E$24:$E$31,$G$24:$G$31,$I$24:$I$31,$K$24:$K$31,$M$24:$M$31,$O$24:$O$31),N34-8)))</f>
        <v>3031.00000000001</v>
      </c>
      <c r="O16" s="20">
        <f t="shared" ca="1" si="6"/>
        <v>3142.00000000001</v>
      </c>
    </row>
    <row r="17" spans="1:112" x14ac:dyDescent="0.4">
      <c r="A17" s="22"/>
      <c r="B17" s="22"/>
      <c r="C17" s="14" t="s">
        <v>4</v>
      </c>
      <c r="D17" s="11">
        <f t="shared" si="0"/>
        <v>3.9999999999999998E-11</v>
      </c>
      <c r="E17" s="20">
        <f t="shared" si="1"/>
        <v>22.00000000004</v>
      </c>
      <c r="F17" s="1">
        <f ca="1">IF(ISERR(SMALL(($E$24:$E$31,$G$24:$G$31,$I$24:$I$31,$K$24:$K$31,$M$24:$M$31,$O$24:$O$31),F35-8))=TRUE,F$14+$D17,IF(SMALL(($E$24:$E$31,$G$24:$G$31,$I$24:$I$31,$K$24:$K$31,$M$24:$M$31,$O$24:$O$31),F35-8)&lt;F$14,F$14+$D17,SMALL(($E$24:$E$31,$G$24:$G$31,$I$24:$I$31,$K$24:$K$31,$M$24:$M$31,$O$24:$O$31),F35-8)))</f>
        <v>600.00000000004002</v>
      </c>
      <c r="G17" s="20">
        <f t="shared" ca="1" si="2"/>
        <v>622.00000000004002</v>
      </c>
      <c r="H17" s="1">
        <f ca="1">IF(ISERR(SMALL(($E$24:$E$31,$G$24:$G$31,$I$24:$I$31,$K$24:$K$31,$M$24:$M$31,$O$24:$O$31),H35-8))=TRUE,H$14+$D17,IF(SMALL(($E$24:$E$31,$G$24:$G$31,$I$24:$I$31,$K$24:$K$31,$M$24:$M$31,$O$24:$O$31),H35-8)&lt;H$14,H$14+$D17,SMALL(($E$24:$E$31,$G$24:$G$31,$I$24:$I$31,$K$24:$K$31,$M$24:$M$31,$O$24:$O$31),H35-8)))</f>
        <v>1200.00000000004</v>
      </c>
      <c r="I17" s="20">
        <f t="shared" ca="1" si="3"/>
        <v>1222.00000000004</v>
      </c>
      <c r="J17" s="1">
        <f ca="1">IF(ISERR(SMALL(($E$24:$E$31,$G$24:$G$31,$I$24:$I$31,$K$24:$K$31,$M$24:$M$31,$O$24:$O$31),J35-8))=TRUE,J$14+$D17,IF(SMALL(($E$24:$E$31,$G$24:$G$31,$I$24:$I$31,$K$24:$K$31,$M$24:$M$31,$O$24:$O$31),J35-8)&lt;J$14,J$14+$D17,SMALL(($E$24:$E$31,$G$24:$G$31,$I$24:$I$31,$K$24:$K$31,$M$24:$M$31,$O$24:$O$31),J35-8)))</f>
        <v>1800.00000000004</v>
      </c>
      <c r="K17" s="20">
        <f t="shared" ca="1" si="6"/>
        <v>1822.00000000004</v>
      </c>
      <c r="L17" s="1">
        <f ca="1">IF(ISERR(SMALL(($E$24:$E$31,$G$24:$G$31,$I$24:$I$31,$K$24:$K$31,$M$24:$M$31,$O$24:$O$31),L35-8))=TRUE,L$14+$D17,IF(SMALL(($E$24:$E$31,$G$24:$G$31,$I$24:$I$31,$K$24:$K$31,$M$24:$M$31,$O$24:$O$31),L35-8)&lt;L$14,L$14+$D17,SMALL(($E$24:$E$31,$G$24:$G$31,$I$24:$I$31,$K$24:$K$31,$M$24:$M$31,$O$24:$O$31),L35-8)))</f>
        <v>2400.00000000004</v>
      </c>
      <c r="M17" s="20">
        <f t="shared" ca="1" si="6"/>
        <v>2422.00000000004</v>
      </c>
      <c r="N17" s="1">
        <f ca="1">IF(ISERR(SMALL(($E$24:$E$31,$G$24:$G$31,$I$24:$I$31,$K$24:$K$31,$M$24:$M$31,$O$24:$O$31),N35-8))=TRUE,N$14+$D17,IF(SMALL(($E$24:$E$31,$G$24:$G$31,$I$24:$I$31,$K$24:$K$31,$M$24:$M$31,$O$24:$O$31),N35-8)&lt;N$14,N$14+$D17,SMALL(($E$24:$E$31,$G$24:$G$31,$I$24:$I$31,$K$24:$K$31,$M$24:$M$31,$O$24:$O$31),N35-8)))</f>
        <v>3000.00000000004</v>
      </c>
      <c r="O17" s="20">
        <f t="shared" ca="1" si="6"/>
        <v>3022.00000000004</v>
      </c>
    </row>
    <row r="18" spans="1:112" x14ac:dyDescent="0.4">
      <c r="A18" s="22"/>
      <c r="B18" s="22"/>
      <c r="C18" s="14" t="s">
        <v>5</v>
      </c>
      <c r="D18" s="11">
        <f t="shared" si="0"/>
        <v>5.0000000000000002E-11</v>
      </c>
      <c r="E18" s="20">
        <f t="shared" si="1"/>
        <v>25.000000000050001</v>
      </c>
      <c r="F18" s="1">
        <f ca="1">IF(ISERR(SMALL(($E$24:$E$31,$G$24:$G$31,$I$24:$I$31,$K$24:$K$31,$M$24:$M$31,$O$24:$O$31),F36-8))=TRUE,F$14+$D18,IF(SMALL(($E$24:$E$31,$G$24:$G$31,$I$24:$I$31,$K$24:$K$31,$M$24:$M$31,$O$24:$O$31),F36-8)&lt;F$14,F$14+$D18,SMALL(($E$24:$E$31,$G$24:$G$31,$I$24:$I$31,$K$24:$K$31,$M$24:$M$31,$O$24:$O$31),F36-8)))</f>
        <v>600.00000000005002</v>
      </c>
      <c r="G18" s="20">
        <f t="shared" ca="1" si="2"/>
        <v>625.00000000005002</v>
      </c>
      <c r="H18" s="1">
        <f ca="1">IF(ISERR(SMALL(($E$24:$E$31,$G$24:$G$31,$I$24:$I$31,$K$24:$K$31,$M$24:$M$31,$O$24:$O$31),H36-8))=TRUE,H$14+$D18,IF(SMALL(($E$24:$E$31,$G$24:$G$31,$I$24:$I$31,$K$24:$K$31,$M$24:$M$31,$O$24:$O$31),H36-8)&lt;H$14,H$14+$D18,SMALL(($E$24:$E$31,$G$24:$G$31,$I$24:$I$31,$K$24:$K$31,$M$24:$M$31,$O$24:$O$31),H36-8)))</f>
        <v>1200.00000000005</v>
      </c>
      <c r="I18" s="20">
        <f t="shared" ca="1" si="3"/>
        <v>1225.00000000005</v>
      </c>
      <c r="J18" s="1">
        <f ca="1">IF(ISERR(SMALL(($E$24:$E$31,$G$24:$G$31,$I$24:$I$31,$K$24:$K$31,$M$24:$M$31,$O$24:$O$31),J36-8))=TRUE,J$14+$D18,IF(SMALL(($E$24:$E$31,$G$24:$G$31,$I$24:$I$31,$K$24:$K$31,$M$24:$M$31,$O$24:$O$31),J36-8)&lt;J$14,J$14+$D18,SMALL(($E$24:$E$31,$G$24:$G$31,$I$24:$I$31,$K$24:$K$31,$M$24:$M$31,$O$24:$O$31),J36-8)))</f>
        <v>1800.00000000005</v>
      </c>
      <c r="K18" s="20">
        <f t="shared" ca="1" si="6"/>
        <v>1825.00000000005</v>
      </c>
      <c r="L18" s="1">
        <f ca="1">IF(ISERR(SMALL(($E$24:$E$31,$G$24:$G$31,$I$24:$I$31,$K$24:$K$31,$M$24:$M$31,$O$24:$O$31),L36-8))=TRUE,L$14+$D18,IF(SMALL(($E$24:$E$31,$G$24:$G$31,$I$24:$I$31,$K$24:$K$31,$M$24:$M$31,$O$24:$O$31),L36-8)&lt;L$14,L$14+$D18,SMALL(($E$24:$E$31,$G$24:$G$31,$I$24:$I$31,$K$24:$K$31,$M$24:$M$31,$O$24:$O$31),L36-8)))</f>
        <v>2400.00000000005</v>
      </c>
      <c r="M18" s="20">
        <f t="shared" ca="1" si="6"/>
        <v>2425.00000000005</v>
      </c>
      <c r="N18" s="1">
        <f ca="1">IF(ISERR(SMALL(($E$24:$E$31,$G$24:$G$31,$I$24:$I$31,$K$24:$K$31,$M$24:$M$31,$O$24:$O$31),N36-8))=TRUE,N$14+$D18,IF(SMALL(($E$24:$E$31,$G$24:$G$31,$I$24:$I$31,$K$24:$K$31,$M$24:$M$31,$O$24:$O$31),N36-8)&lt;N$14,N$14+$D18,SMALL(($E$24:$E$31,$G$24:$G$31,$I$24:$I$31,$K$24:$K$31,$M$24:$M$31,$O$24:$O$31),N36-8)))</f>
        <v>3000.00000000005</v>
      </c>
      <c r="O18" s="20">
        <f t="shared" ca="1" si="6"/>
        <v>3025.00000000005</v>
      </c>
    </row>
    <row r="19" spans="1:112" x14ac:dyDescent="0.4">
      <c r="A19" s="22"/>
      <c r="B19" s="22"/>
      <c r="C19" s="14" t="s">
        <v>6</v>
      </c>
      <c r="D19" s="11">
        <f t="shared" si="0"/>
        <v>6E-11</v>
      </c>
      <c r="E19" s="20">
        <f t="shared" si="1"/>
        <v>76.000000000059998</v>
      </c>
      <c r="F19" s="1">
        <f ca="1">IF(ISERR(SMALL(($E$24:$E$31,$G$24:$G$31,$I$24:$I$31,$K$24:$K$31,$M$24:$M$31,$O$24:$O$31),F37-8))=TRUE,F$14+$D19,IF(SMALL(($E$24:$E$31,$G$24:$G$31,$I$24:$I$31,$K$24:$K$31,$M$24:$M$31,$O$24:$O$31),F37-8)&lt;F$14,F$14+$D19,SMALL(($E$24:$E$31,$G$24:$G$31,$I$24:$I$31,$K$24:$K$31,$M$24:$M$31,$O$24:$O$31),F37-8)))</f>
        <v>600.00000000006003</v>
      </c>
      <c r="G19" s="20">
        <f t="shared" ca="1" si="2"/>
        <v>676.00000000006003</v>
      </c>
      <c r="H19" s="1">
        <f ca="1">IF(ISERR(SMALL(($E$24:$E$31,$G$24:$G$31,$I$24:$I$31,$K$24:$K$31,$M$24:$M$31,$O$24:$O$31),H37-8))=TRUE,H$14+$D19,IF(SMALL(($E$24:$E$31,$G$24:$G$31,$I$24:$I$31,$K$24:$K$31,$M$24:$M$31,$O$24:$O$31),H37-8)&lt;H$14,H$14+$D19,SMALL(($E$24:$E$31,$G$24:$G$31,$I$24:$I$31,$K$24:$K$31,$M$24:$M$31,$O$24:$O$31),H37-8)))</f>
        <v>1200.00000000006</v>
      </c>
      <c r="I19" s="20">
        <f t="shared" ca="1" si="3"/>
        <v>1276.00000000006</v>
      </c>
      <c r="J19" s="1">
        <f ca="1">IF(ISERR(SMALL(($E$24:$E$31,$G$24:$G$31,$I$24:$I$31,$K$24:$K$31,$M$24:$M$31,$O$24:$O$31),J37-8))=TRUE,J$14+$D19,IF(SMALL(($E$24:$E$31,$G$24:$G$31,$I$24:$I$31,$K$24:$K$31,$M$24:$M$31,$O$24:$O$31),J37-8)&lt;J$14,J$14+$D19,SMALL(($E$24:$E$31,$G$24:$G$31,$I$24:$I$31,$K$24:$K$31,$M$24:$M$31,$O$24:$O$31),J37-8)))</f>
        <v>1800.00000000006</v>
      </c>
      <c r="K19" s="20">
        <f t="shared" ca="1" si="6"/>
        <v>1876.00000000006</v>
      </c>
      <c r="L19" s="1">
        <f ca="1">IF(ISERR(SMALL(($E$24:$E$31,$G$24:$G$31,$I$24:$I$31,$K$24:$K$31,$M$24:$M$31,$O$24:$O$31),L37-8))=TRUE,L$14+$D19,IF(SMALL(($E$24:$E$31,$G$24:$G$31,$I$24:$I$31,$K$24:$K$31,$M$24:$M$31,$O$24:$O$31),L37-8)&lt;L$14,L$14+$D19,SMALL(($E$24:$E$31,$G$24:$G$31,$I$24:$I$31,$K$24:$K$31,$M$24:$M$31,$O$24:$O$31),L37-8)))</f>
        <v>2400.00000000006</v>
      </c>
      <c r="M19" s="20">
        <f t="shared" ca="1" si="6"/>
        <v>2476.00000000006</v>
      </c>
      <c r="N19" s="1">
        <f ca="1">IF(ISERR(SMALL(($E$24:$E$31,$G$24:$G$31,$I$24:$I$31,$K$24:$K$31,$M$24:$M$31,$O$24:$O$31),N37-8))=TRUE,N$14+$D19,IF(SMALL(($E$24:$E$31,$G$24:$G$31,$I$24:$I$31,$K$24:$K$31,$M$24:$M$31,$O$24:$O$31),N37-8)&lt;N$14,N$14+$D19,SMALL(($E$24:$E$31,$G$24:$G$31,$I$24:$I$31,$K$24:$K$31,$M$24:$M$31,$O$24:$O$31),N37-8)))</f>
        <v>3000.00000000006</v>
      </c>
      <c r="O19" s="20">
        <f t="shared" ca="1" si="6"/>
        <v>3076.00000000006</v>
      </c>
    </row>
    <row r="20" spans="1:112" x14ac:dyDescent="0.4">
      <c r="A20" s="22"/>
      <c r="B20" s="22"/>
      <c r="C20" s="14" t="s">
        <v>8</v>
      </c>
      <c r="D20" s="11">
        <f t="shared" si="0"/>
        <v>7.0000000000000004E-11</v>
      </c>
      <c r="E20" s="20">
        <f t="shared" si="1"/>
        <v>92.000000000070003</v>
      </c>
      <c r="F20" s="1">
        <f ca="1">IF(ISERR(SMALL(($E$24:$E$31,$G$24:$G$31,$I$24:$I$31,$K$24:$K$31,$M$24:$M$31,$O$24:$O$31),F38-8))=TRUE,F$14+$D20,IF(SMALL(($E$24:$E$31,$G$24:$G$31,$I$24:$I$31,$K$24:$K$31,$M$24:$M$31,$O$24:$O$31),F38-8)&lt;F$14,F$14+$D20,SMALL(($E$24:$E$31,$G$24:$G$31,$I$24:$I$31,$K$24:$K$31,$M$24:$M$31,$O$24:$O$31),F38-8)))</f>
        <v>630.00000000001</v>
      </c>
      <c r="G20" s="20">
        <f t="shared" ca="1" si="2"/>
        <v>722.00000000001</v>
      </c>
      <c r="H20" s="1">
        <f ca="1">IF(ISERR(SMALL(($E$24:$E$31,$G$24:$G$31,$I$24:$I$31,$K$24:$K$31,$M$24:$M$31,$O$24:$O$31),H38-8))=TRUE,H$14+$D20,IF(SMALL(($E$24:$E$31,$G$24:$G$31,$I$24:$I$31,$K$24:$K$31,$M$24:$M$31,$O$24:$O$31),H38-8)&lt;H$14,H$14+$D20,SMALL(($E$24:$E$31,$G$24:$G$31,$I$24:$I$31,$K$24:$K$31,$M$24:$M$31,$O$24:$O$31),H38-8)))</f>
        <v>1230.00000000001</v>
      </c>
      <c r="I20" s="20">
        <f t="shared" ca="1" si="3"/>
        <v>1322.00000000001</v>
      </c>
      <c r="J20" s="1">
        <f ca="1">IF(ISERR(SMALL(($E$24:$E$31,$G$24:$G$31,$I$24:$I$31,$K$24:$K$31,$M$24:$M$31,$O$24:$O$31),J38-8))=TRUE,J$14+$D20,IF(SMALL(($E$24:$E$31,$G$24:$G$31,$I$24:$I$31,$K$24:$K$31,$M$24:$M$31,$O$24:$O$31),J38-8)&lt;J$14,J$14+$D20,SMALL(($E$24:$E$31,$G$24:$G$31,$I$24:$I$31,$K$24:$K$31,$M$24:$M$31,$O$24:$O$31),J38-8)))</f>
        <v>1830.00000000001</v>
      </c>
      <c r="K20" s="20">
        <f t="shared" ca="1" si="6"/>
        <v>1922.00000000001</v>
      </c>
      <c r="L20" s="1">
        <f ca="1">IF(ISERR(SMALL(($E$24:$E$31,$G$24:$G$31,$I$24:$I$31,$K$24:$K$31,$M$24:$M$31,$O$24:$O$31),L38-8))=TRUE,L$14+$D20,IF(SMALL(($E$24:$E$31,$G$24:$G$31,$I$24:$I$31,$K$24:$K$31,$M$24:$M$31,$O$24:$O$31),L38-8)&lt;L$14,L$14+$D20,SMALL(($E$24:$E$31,$G$24:$G$31,$I$24:$I$31,$K$24:$K$31,$M$24:$M$31,$O$24:$O$31),L38-8)))</f>
        <v>2430.00000000001</v>
      </c>
      <c r="M20" s="20">
        <f t="shared" ca="1" si="6"/>
        <v>2522.00000000001</v>
      </c>
      <c r="N20" s="1">
        <f ca="1">IF(ISERR(SMALL(($E$24:$E$31,$G$24:$G$31,$I$24:$I$31,$K$24:$K$31,$M$24:$M$31,$O$24:$O$31),N38-8))=TRUE,N$14+$D20,IF(SMALL(($E$24:$E$31,$G$24:$G$31,$I$24:$I$31,$K$24:$K$31,$M$24:$M$31,$O$24:$O$31),N38-8)&lt;N$14,N$14+$D20,SMALL(($E$24:$E$31,$G$24:$G$31,$I$24:$I$31,$K$24:$K$31,$M$24:$M$31,$O$24:$O$31),N38-8)))</f>
        <v>3030.00000000001</v>
      </c>
      <c r="O20" s="20">
        <f t="shared" ca="1" si="6"/>
        <v>3122.00000000001</v>
      </c>
    </row>
    <row r="21" spans="1:112" x14ac:dyDescent="0.4">
      <c r="A21" s="22"/>
      <c r="B21" s="22"/>
      <c r="C21" s="14" t="s">
        <v>7</v>
      </c>
      <c r="D21" s="11">
        <f t="shared" si="0"/>
        <v>3E-11</v>
      </c>
      <c r="E21" s="20">
        <f t="shared" si="1"/>
        <v>7.00000000003</v>
      </c>
      <c r="F21" s="1">
        <f ca="1">IF(ISERR(SMALL(($E$24:$E$31,$G$24:$G$31,$I$24:$I$31,$K$24:$K$31,$M$24:$M$31,$O$24:$O$31),F39-8))=TRUE,F$14+$D21,IF(SMALL(($E$24:$E$31,$G$24:$G$31,$I$24:$I$31,$K$24:$K$31,$M$24:$M$31,$O$24:$O$31),F39-8)&lt;F$14,F$14+$D21,SMALL(($E$24:$E$31,$G$24:$G$31,$I$24:$I$31,$K$24:$K$31,$M$24:$M$31,$O$24:$O$31),F39-8)))</f>
        <v>600.00000000003001</v>
      </c>
      <c r="G21" s="20">
        <f t="shared" ca="1" si="2"/>
        <v>607.00000000003001</v>
      </c>
      <c r="H21" s="1">
        <f ca="1">IF(ISERR(SMALL(($E$24:$E$31,$G$24:$G$31,$I$24:$I$31,$K$24:$K$31,$M$24:$M$31,$O$24:$O$31),H39-8))=TRUE,H$14+$D21,IF(SMALL(($E$24:$E$31,$G$24:$G$31,$I$24:$I$31,$K$24:$K$31,$M$24:$M$31,$O$24:$O$31),H39-8)&lt;H$14,H$14+$D21,SMALL(($E$24:$E$31,$G$24:$G$31,$I$24:$I$31,$K$24:$K$31,$M$24:$M$31,$O$24:$O$31),H39-8)))</f>
        <v>1200.00000000003</v>
      </c>
      <c r="I21" s="20">
        <f t="shared" ca="1" si="3"/>
        <v>1207.00000000003</v>
      </c>
      <c r="J21" s="1">
        <f ca="1">IF(ISERR(SMALL(($E$24:$E$31,$G$24:$G$31,$I$24:$I$31,$K$24:$K$31,$M$24:$M$31,$O$24:$O$31),J39-8))=TRUE,J$14+$D21,IF(SMALL(($E$24:$E$31,$G$24:$G$31,$I$24:$I$31,$K$24:$K$31,$M$24:$M$31,$O$24:$O$31),J39-8)&lt;J$14,J$14+$D21,SMALL(($E$24:$E$31,$G$24:$G$31,$I$24:$I$31,$K$24:$K$31,$M$24:$M$31,$O$24:$O$31),J39-8)))</f>
        <v>1800.00000000003</v>
      </c>
      <c r="K21" s="20">
        <f t="shared" ca="1" si="6"/>
        <v>1807.00000000003</v>
      </c>
      <c r="L21" s="1">
        <f ca="1">IF(ISERR(SMALL(($E$24:$E$31,$G$24:$G$31,$I$24:$I$31,$K$24:$K$31,$M$24:$M$31,$O$24:$O$31),L39-8))=TRUE,L$14+$D21,IF(SMALL(($E$24:$E$31,$G$24:$G$31,$I$24:$I$31,$K$24:$K$31,$M$24:$M$31,$O$24:$O$31),L39-8)&lt;L$14,L$14+$D21,SMALL(($E$24:$E$31,$G$24:$G$31,$I$24:$I$31,$K$24:$K$31,$M$24:$M$31,$O$24:$O$31),L39-8)))</f>
        <v>2400.00000000003</v>
      </c>
      <c r="M21" s="20">
        <f t="shared" ca="1" si="6"/>
        <v>2407.00000000003</v>
      </c>
      <c r="N21" s="1">
        <f ca="1">IF(ISERR(SMALL(($E$24:$E$31,$G$24:$G$31,$I$24:$I$31,$K$24:$K$31,$M$24:$M$31,$O$24:$O$31),N39-8))=TRUE,N$14+$D21,IF(SMALL(($E$24:$E$31,$G$24:$G$31,$I$24:$I$31,$K$24:$K$31,$M$24:$M$31,$O$24:$O$31),N39-8)&lt;N$14,N$14+$D21,SMALL(($E$24:$E$31,$G$24:$G$31,$I$24:$I$31,$K$24:$K$31,$M$24:$M$31,$O$24:$O$31),N39-8)))</f>
        <v>3000.00000000003</v>
      </c>
      <c r="O21" s="20">
        <f t="shared" ca="1" si="6"/>
        <v>3007.00000000003</v>
      </c>
    </row>
    <row r="22" spans="1:112" x14ac:dyDescent="0.4">
      <c r="A22" s="22"/>
      <c r="B22" s="22"/>
      <c r="C22" s="14" t="s">
        <v>9</v>
      </c>
      <c r="D22" s="11">
        <f t="shared" si="0"/>
        <v>9.9999999999999994E-12</v>
      </c>
      <c r="E22" s="20">
        <f t="shared" si="1"/>
        <v>5.00000000001</v>
      </c>
      <c r="F22" s="1">
        <f ca="1">IF(ISERR(SMALL(($E$24:$E$31,$G$24:$G$31,$I$24:$I$31,$K$24:$K$31,$M$24:$M$31,$O$24:$O$31),F40-8))=TRUE,F$14+$D22,IF(SMALL(($E$24:$E$31,$G$24:$G$31,$I$24:$I$31,$K$24:$K$31,$M$24:$M$31,$O$24:$O$31),F40-8)&lt;F$14,F$14+$D22,SMALL(($E$24:$E$31,$G$24:$G$31,$I$24:$I$31,$K$24:$K$31,$M$24:$M$31,$O$24:$O$31),F40-8)))</f>
        <v>600.00000000001</v>
      </c>
      <c r="G22" s="20">
        <f t="shared" ca="1" si="2"/>
        <v>605.00000000001</v>
      </c>
      <c r="H22" s="1">
        <f ca="1">IF(ISERR(SMALL(($E$24:$E$31,$G$24:$G$31,$I$24:$I$31,$K$24:$K$31,$M$24:$M$31,$O$24:$O$31),H40-8))=TRUE,H$14+$D22,IF(SMALL(($E$24:$E$31,$G$24:$G$31,$I$24:$I$31,$K$24:$K$31,$M$24:$M$31,$O$24:$O$31),H40-8)&lt;H$14,H$14+$D22,SMALL(($E$24:$E$31,$G$24:$G$31,$I$24:$I$31,$K$24:$K$31,$M$24:$M$31,$O$24:$O$31),H40-8)))</f>
        <v>1200.00000000001</v>
      </c>
      <c r="I22" s="20">
        <f t="shared" ca="1" si="3"/>
        <v>1205.00000000001</v>
      </c>
      <c r="J22" s="1">
        <f ca="1">IF(ISERR(SMALL(($E$24:$E$31,$G$24:$G$31,$I$24:$I$31,$K$24:$K$31,$M$24:$M$31,$O$24:$O$31),J40-8))=TRUE,J$14+$D22,IF(SMALL(($E$24:$E$31,$G$24:$G$31,$I$24:$I$31,$K$24:$K$31,$M$24:$M$31,$O$24:$O$31),J40-8)&lt;J$14,J$14+$D22,SMALL(($E$24:$E$31,$G$24:$G$31,$I$24:$I$31,$K$24:$K$31,$M$24:$M$31,$O$24:$O$31),J40-8)))</f>
        <v>1800.00000000001</v>
      </c>
      <c r="K22" s="20">
        <f t="shared" ca="1" si="6"/>
        <v>1805.00000000001</v>
      </c>
      <c r="L22" s="1">
        <f ca="1">IF(ISERR(SMALL(($E$24:$E$31,$G$24:$G$31,$I$24:$I$31,$K$24:$K$31,$M$24:$M$31,$O$24:$O$31),L40-8))=TRUE,L$14+$D22,IF(SMALL(($E$24:$E$31,$G$24:$G$31,$I$24:$I$31,$K$24:$K$31,$M$24:$M$31,$O$24:$O$31),L40-8)&lt;L$14,L$14+$D22,SMALL(($E$24:$E$31,$G$24:$G$31,$I$24:$I$31,$K$24:$K$31,$M$24:$M$31,$O$24:$O$31),L40-8)))</f>
        <v>2400.00000000001</v>
      </c>
      <c r="M22" s="20">
        <f t="shared" ca="1" si="6"/>
        <v>2405.00000000001</v>
      </c>
      <c r="N22" s="1">
        <f ca="1">IF(ISERR(SMALL(($E$24:$E$31,$G$24:$G$31,$I$24:$I$31,$K$24:$K$31,$M$24:$M$31,$O$24:$O$31),N40-8))=TRUE,N$14+$D22,IF(SMALL(($E$24:$E$31,$G$24:$G$31,$I$24:$I$31,$K$24:$K$31,$M$24:$M$31,$O$24:$O$31),N40-8)&lt;N$14,N$14+$D22,SMALL(($E$24:$E$31,$G$24:$G$31,$I$24:$I$31,$K$24:$K$31,$M$24:$M$31,$O$24:$O$31),N40-8)))</f>
        <v>3000.00000000001</v>
      </c>
      <c r="O22" s="20">
        <f t="shared" ca="1" si="6"/>
        <v>3005.00000000001</v>
      </c>
    </row>
    <row r="23" spans="1:112" s="18" customFormat="1" x14ac:dyDescent="0.4">
      <c r="A23" s="22"/>
      <c r="B23" s="16"/>
      <c r="C23" s="4"/>
      <c r="D23" s="17"/>
    </row>
    <row r="24" spans="1:112" x14ac:dyDescent="0.4">
      <c r="A24" s="22"/>
      <c r="B24" s="22" t="s">
        <v>30</v>
      </c>
      <c r="C24" s="14" t="s">
        <v>2</v>
      </c>
      <c r="D24" s="5">
        <f>D15+$D3</f>
        <v>5.00000000001</v>
      </c>
      <c r="E24" s="12">
        <f t="shared" ref="E24:E31" si="7">E15+$E3</f>
        <v>30.000000000010001</v>
      </c>
      <c r="F24" s="5">
        <f t="shared" ref="F24:F31" ca="1" si="8">F15+$D3</f>
        <v>605.00000000001</v>
      </c>
      <c r="G24" s="12">
        <f t="shared" ref="G24:G31" ca="1" si="9">G15+$E3</f>
        <v>630.00000000001</v>
      </c>
      <c r="H24" s="5">
        <f t="shared" ref="H24:H31" ca="1" si="10">H15+$D3</f>
        <v>1205.00000000001</v>
      </c>
      <c r="I24" s="12">
        <f t="shared" ref="I24:I31" ca="1" si="11">I15+$E3</f>
        <v>1230.00000000001</v>
      </c>
      <c r="J24" s="5">
        <f t="shared" ref="J24:J31" ca="1" si="12">J15+$D3</f>
        <v>1805.00000000001</v>
      </c>
      <c r="K24" s="12">
        <f t="shared" ref="K24:K31" ca="1" si="13">K15+$E3</f>
        <v>1830.00000000001</v>
      </c>
      <c r="L24" s="5">
        <f t="shared" ref="L24:L31" ca="1" si="14">L15+$D3</f>
        <v>2405.00000000001</v>
      </c>
      <c r="M24" s="12">
        <f t="shared" ref="M24:M31" ca="1" si="15">M15+$E3</f>
        <v>2430.00000000001</v>
      </c>
      <c r="N24" s="5">
        <f t="shared" ref="N24:N31" ca="1" si="16">N15+$D3</f>
        <v>3005.00000000001</v>
      </c>
      <c r="O24" s="12">
        <f t="shared" ref="O24:O31" ca="1" si="17">O15+$E3</f>
        <v>3030.00000000001</v>
      </c>
      <c r="P24" s="19"/>
    </row>
    <row r="25" spans="1:112" x14ac:dyDescent="0.4">
      <c r="A25" s="22"/>
      <c r="B25" s="22"/>
      <c r="C25" s="14" t="s">
        <v>3</v>
      </c>
      <c r="D25" s="5">
        <f>D16+$D4</f>
        <v>111.00000000007999</v>
      </c>
      <c r="E25" s="12">
        <f t="shared" si="7"/>
        <v>772.00000000008004</v>
      </c>
      <c r="F25" s="5">
        <f t="shared" ca="1" si="8"/>
        <v>742.00000000001</v>
      </c>
      <c r="G25" s="12">
        <f t="shared" ca="1" si="9"/>
        <v>1403.00000000001</v>
      </c>
      <c r="H25" s="5">
        <f t="shared" ca="1" si="10"/>
        <v>1342.00000000001</v>
      </c>
      <c r="I25" s="12">
        <f t="shared" ca="1" si="11"/>
        <v>2003.00000000001</v>
      </c>
      <c r="J25" s="5">
        <f t="shared" ca="1" si="12"/>
        <v>1942.00000000001</v>
      </c>
      <c r="K25" s="12">
        <f t="shared" ca="1" si="13"/>
        <v>2603.00000000001</v>
      </c>
      <c r="L25" s="5">
        <f t="shared" ca="1" si="14"/>
        <v>2542.00000000001</v>
      </c>
      <c r="M25" s="12">
        <f t="shared" ca="1" si="15"/>
        <v>3203.00000000001</v>
      </c>
      <c r="N25" s="5">
        <f t="shared" ca="1" si="16"/>
        <v>3142.00000000001</v>
      </c>
      <c r="O25" s="12">
        <f t="shared" ca="1" si="17"/>
        <v>3803.00000000001</v>
      </c>
      <c r="P25" s="19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</row>
    <row r="26" spans="1:112" x14ac:dyDescent="0.4">
      <c r="A26" s="22"/>
      <c r="B26" s="22"/>
      <c r="C26" s="14" t="s">
        <v>4</v>
      </c>
      <c r="D26" s="5">
        <f>D17+$D5</f>
        <v>22.00000000004</v>
      </c>
      <c r="E26" s="12">
        <f t="shared" si="7"/>
        <v>152.00000000003999</v>
      </c>
      <c r="F26" s="5">
        <f t="shared" ca="1" si="8"/>
        <v>622.00000000004002</v>
      </c>
      <c r="G26" s="12">
        <f t="shared" ca="1" si="9"/>
        <v>752.00000000004002</v>
      </c>
      <c r="H26" s="5">
        <f t="shared" ca="1" si="10"/>
        <v>1222.00000000004</v>
      </c>
      <c r="I26" s="12">
        <f t="shared" ca="1" si="11"/>
        <v>1352.00000000004</v>
      </c>
      <c r="J26" s="5">
        <f t="shared" ca="1" si="12"/>
        <v>1822.00000000004</v>
      </c>
      <c r="K26" s="12">
        <f t="shared" ca="1" si="13"/>
        <v>1952.00000000004</v>
      </c>
      <c r="L26" s="5">
        <f t="shared" ca="1" si="14"/>
        <v>2422.00000000004</v>
      </c>
      <c r="M26" s="12">
        <f t="shared" ca="1" si="15"/>
        <v>2552.00000000004</v>
      </c>
      <c r="N26" s="5">
        <f t="shared" ca="1" si="16"/>
        <v>3022.00000000004</v>
      </c>
      <c r="O26" s="12">
        <f t="shared" ca="1" si="17"/>
        <v>3152.00000000004</v>
      </c>
    </row>
    <row r="27" spans="1:112" x14ac:dyDescent="0.4">
      <c r="A27" s="22"/>
      <c r="B27" s="22"/>
      <c r="C27" s="14" t="s">
        <v>5</v>
      </c>
      <c r="D27" s="5">
        <f>D18+$D6</f>
        <v>25.000000000050001</v>
      </c>
      <c r="E27" s="12">
        <f t="shared" si="7"/>
        <v>170.00000000004999</v>
      </c>
      <c r="F27" s="5">
        <f t="shared" ca="1" si="8"/>
        <v>625.00000000005002</v>
      </c>
      <c r="G27" s="12">
        <f t="shared" ca="1" si="9"/>
        <v>770.00000000005002</v>
      </c>
      <c r="H27" s="5">
        <f t="shared" ca="1" si="10"/>
        <v>1225.00000000005</v>
      </c>
      <c r="I27" s="12">
        <f t="shared" ca="1" si="11"/>
        <v>1370.00000000005</v>
      </c>
      <c r="J27" s="5">
        <f t="shared" ca="1" si="12"/>
        <v>1825.00000000005</v>
      </c>
      <c r="K27" s="12">
        <f t="shared" ca="1" si="13"/>
        <v>1970.00000000005</v>
      </c>
      <c r="L27" s="5">
        <f t="shared" ca="1" si="14"/>
        <v>2425.00000000005</v>
      </c>
      <c r="M27" s="12">
        <f t="shared" ca="1" si="15"/>
        <v>2570.00000000005</v>
      </c>
      <c r="N27" s="5">
        <f t="shared" ca="1" si="16"/>
        <v>3025.00000000005</v>
      </c>
      <c r="O27" s="12">
        <f t="shared" ca="1" si="17"/>
        <v>3170.00000000005</v>
      </c>
    </row>
    <row r="28" spans="1:112" x14ac:dyDescent="0.4">
      <c r="A28" s="22"/>
      <c r="B28" s="22"/>
      <c r="C28" s="14" t="s">
        <v>6</v>
      </c>
      <c r="D28" s="5">
        <f t="shared" ref="D28" si="18">D19+$D7</f>
        <v>76.000000000059998</v>
      </c>
      <c r="E28" s="12">
        <f t="shared" si="7"/>
        <v>527.00000000006003</v>
      </c>
      <c r="F28" s="5">
        <f t="shared" ca="1" si="8"/>
        <v>676.00000000006003</v>
      </c>
      <c r="G28" s="12">
        <f t="shared" ca="1" si="9"/>
        <v>1127.00000000006</v>
      </c>
      <c r="H28" s="5">
        <f t="shared" ca="1" si="10"/>
        <v>1276.00000000006</v>
      </c>
      <c r="I28" s="12">
        <f t="shared" ca="1" si="11"/>
        <v>1727.00000000006</v>
      </c>
      <c r="J28" s="5">
        <f t="shared" ca="1" si="12"/>
        <v>1876.00000000006</v>
      </c>
      <c r="K28" s="12">
        <f t="shared" ca="1" si="13"/>
        <v>2327.00000000006</v>
      </c>
      <c r="L28" s="5">
        <f t="shared" ca="1" si="14"/>
        <v>2476.00000000006</v>
      </c>
      <c r="M28" s="12">
        <f t="shared" ca="1" si="15"/>
        <v>2927.00000000006</v>
      </c>
      <c r="N28" s="5">
        <f t="shared" ca="1" si="16"/>
        <v>3076.00000000006</v>
      </c>
      <c r="O28" s="12">
        <f t="shared" ca="1" si="17"/>
        <v>3527.00000000006</v>
      </c>
    </row>
    <row r="29" spans="1:112" x14ac:dyDescent="0.4">
      <c r="A29" s="22"/>
      <c r="B29" s="22"/>
      <c r="C29" s="14" t="s">
        <v>8</v>
      </c>
      <c r="D29" s="5">
        <f>D20+$D8</f>
        <v>92.000000000070003</v>
      </c>
      <c r="E29" s="12">
        <f t="shared" si="7"/>
        <v>639.00000000007003</v>
      </c>
      <c r="F29" s="5">
        <f t="shared" ca="1" si="8"/>
        <v>722.00000000001</v>
      </c>
      <c r="G29" s="12">
        <f t="shared" ca="1" si="9"/>
        <v>1269.00000000001</v>
      </c>
      <c r="H29" s="5">
        <f t="shared" ca="1" si="10"/>
        <v>1322.00000000001</v>
      </c>
      <c r="I29" s="12">
        <f t="shared" ca="1" si="11"/>
        <v>1869.00000000001</v>
      </c>
      <c r="J29" s="5">
        <f t="shared" ca="1" si="12"/>
        <v>1922.00000000001</v>
      </c>
      <c r="K29" s="12">
        <f t="shared" ca="1" si="13"/>
        <v>2469.00000000001</v>
      </c>
      <c r="L29" s="5">
        <f t="shared" ca="1" si="14"/>
        <v>2522.00000000001</v>
      </c>
      <c r="M29" s="12">
        <f t="shared" ca="1" si="15"/>
        <v>3069.00000000001</v>
      </c>
      <c r="N29" s="5">
        <f t="shared" ca="1" si="16"/>
        <v>3122.00000000001</v>
      </c>
      <c r="O29" s="12">
        <f t="shared" ca="1" si="17"/>
        <v>3669.00000000001</v>
      </c>
    </row>
    <row r="30" spans="1:112" x14ac:dyDescent="0.4">
      <c r="A30" s="22"/>
      <c r="B30" s="22"/>
      <c r="C30" s="14" t="s">
        <v>7</v>
      </c>
      <c r="D30" s="5">
        <f>D21+$D9</f>
        <v>7.00000000003</v>
      </c>
      <c r="E30" s="12">
        <f t="shared" si="7"/>
        <v>44.000000000029999</v>
      </c>
      <c r="F30" s="5">
        <f t="shared" ca="1" si="8"/>
        <v>607.00000000003001</v>
      </c>
      <c r="G30" s="12">
        <f t="shared" ca="1" si="9"/>
        <v>644.00000000003001</v>
      </c>
      <c r="H30" s="5">
        <f t="shared" ca="1" si="10"/>
        <v>1207.00000000003</v>
      </c>
      <c r="I30" s="12">
        <f t="shared" ca="1" si="11"/>
        <v>1244.00000000003</v>
      </c>
      <c r="J30" s="5">
        <f t="shared" ca="1" si="12"/>
        <v>1807.00000000003</v>
      </c>
      <c r="K30" s="12">
        <f t="shared" ca="1" si="13"/>
        <v>1844.00000000003</v>
      </c>
      <c r="L30" s="5">
        <f t="shared" ca="1" si="14"/>
        <v>2407.00000000003</v>
      </c>
      <c r="M30" s="12">
        <f t="shared" ca="1" si="15"/>
        <v>2444.00000000003</v>
      </c>
      <c r="N30" s="5">
        <f t="shared" ca="1" si="16"/>
        <v>3007.00000000003</v>
      </c>
      <c r="O30" s="12">
        <f t="shared" ca="1" si="17"/>
        <v>3044.00000000003</v>
      </c>
    </row>
    <row r="31" spans="1:112" x14ac:dyDescent="0.4">
      <c r="A31" s="22"/>
      <c r="B31" s="22"/>
      <c r="C31" s="14" t="s">
        <v>9</v>
      </c>
      <c r="D31" s="5">
        <f>D22+$D10</f>
        <v>5.00000000001</v>
      </c>
      <c r="E31" s="12">
        <f t="shared" si="7"/>
        <v>31.000000000010001</v>
      </c>
      <c r="F31" s="5">
        <f t="shared" ca="1" si="8"/>
        <v>605.00000000001</v>
      </c>
      <c r="G31" s="12">
        <f t="shared" ca="1" si="9"/>
        <v>631.00000000001</v>
      </c>
      <c r="H31" s="5">
        <f t="shared" ca="1" si="10"/>
        <v>1205.00000000001</v>
      </c>
      <c r="I31" s="12">
        <f t="shared" ca="1" si="11"/>
        <v>1231.00000000001</v>
      </c>
      <c r="J31" s="5">
        <f t="shared" ca="1" si="12"/>
        <v>1805.00000000001</v>
      </c>
      <c r="K31" s="12">
        <f t="shared" ca="1" si="13"/>
        <v>1831.00000000001</v>
      </c>
      <c r="L31" s="5">
        <f t="shared" ca="1" si="14"/>
        <v>2405.00000000001</v>
      </c>
      <c r="M31" s="12">
        <f t="shared" ca="1" si="15"/>
        <v>2431.00000000001</v>
      </c>
      <c r="N31" s="5">
        <f t="shared" ca="1" si="16"/>
        <v>3005.00000000001</v>
      </c>
      <c r="O31" s="12">
        <f t="shared" ca="1" si="17"/>
        <v>3031.00000000001</v>
      </c>
    </row>
    <row r="32" spans="1:112" s="18" customFormat="1" x14ac:dyDescent="0.4">
      <c r="A32" s="22"/>
      <c r="B32" s="16"/>
      <c r="C32" s="4"/>
      <c r="D32" s="17"/>
    </row>
    <row r="33" spans="1:15" x14ac:dyDescent="0.4">
      <c r="A33" s="22"/>
      <c r="B33" s="22" t="s">
        <v>31</v>
      </c>
      <c r="C33" s="14" t="s">
        <v>2</v>
      </c>
      <c r="D33" s="11">
        <f>RANK(D3,$D$3:D$10,1)</f>
        <v>1</v>
      </c>
      <c r="E33" s="17"/>
      <c r="F33" s="17">
        <f>D33+8</f>
        <v>9</v>
      </c>
      <c r="G33" s="17"/>
      <c r="H33" s="17">
        <f t="shared" ref="H33:H39" si="19">F33+8</f>
        <v>17</v>
      </c>
      <c r="I33" s="17"/>
      <c r="J33" s="17">
        <f>H33+8</f>
        <v>25</v>
      </c>
      <c r="K33" s="17"/>
      <c r="L33" s="17">
        <f>J33+8</f>
        <v>33</v>
      </c>
      <c r="M33" s="17"/>
      <c r="N33" s="17">
        <f>L33+8</f>
        <v>41</v>
      </c>
      <c r="O33" s="17"/>
    </row>
    <row r="34" spans="1:15" x14ac:dyDescent="0.4">
      <c r="A34" s="22"/>
      <c r="B34" s="22"/>
      <c r="C34" s="14" t="s">
        <v>3</v>
      </c>
      <c r="D34" s="11">
        <f>RANK(D4,$D$3:D$10,1)</f>
        <v>8</v>
      </c>
      <c r="E34" s="17"/>
      <c r="F34" s="17">
        <f>D34+8</f>
        <v>16</v>
      </c>
      <c r="G34" s="17"/>
      <c r="H34" s="17">
        <f t="shared" si="19"/>
        <v>24</v>
      </c>
      <c r="I34" s="17"/>
      <c r="J34" s="17">
        <f t="shared" ref="F34:N40" si="20">H34+8</f>
        <v>32</v>
      </c>
      <c r="K34" s="17"/>
      <c r="L34" s="17">
        <f t="shared" si="20"/>
        <v>40</v>
      </c>
      <c r="M34" s="17"/>
      <c r="N34" s="17">
        <f t="shared" si="20"/>
        <v>48</v>
      </c>
      <c r="O34" s="17"/>
    </row>
    <row r="35" spans="1:15" x14ac:dyDescent="0.4">
      <c r="A35" s="22"/>
      <c r="B35" s="22"/>
      <c r="C35" s="14" t="s">
        <v>4</v>
      </c>
      <c r="D35" s="11">
        <f>RANK(D5,$D$3:D$10,1)</f>
        <v>4</v>
      </c>
      <c r="E35" s="17"/>
      <c r="F35" s="17">
        <f t="shared" si="20"/>
        <v>12</v>
      </c>
      <c r="G35" s="17"/>
      <c r="H35" s="17">
        <f t="shared" si="19"/>
        <v>20</v>
      </c>
      <c r="I35" s="17"/>
      <c r="J35" s="17">
        <f t="shared" si="20"/>
        <v>28</v>
      </c>
      <c r="K35" s="17"/>
      <c r="L35" s="17">
        <f t="shared" si="20"/>
        <v>36</v>
      </c>
      <c r="M35" s="17"/>
      <c r="N35" s="17">
        <f t="shared" si="20"/>
        <v>44</v>
      </c>
      <c r="O35" s="17"/>
    </row>
    <row r="36" spans="1:15" x14ac:dyDescent="0.4">
      <c r="A36" s="22"/>
      <c r="B36" s="22"/>
      <c r="C36" s="14" t="s">
        <v>5</v>
      </c>
      <c r="D36" s="11">
        <f>RANK(D6,$D$3:D$10,1)</f>
        <v>5</v>
      </c>
      <c r="E36" s="17"/>
      <c r="F36" s="17">
        <f t="shared" si="20"/>
        <v>13</v>
      </c>
      <c r="G36" s="17"/>
      <c r="H36" s="17">
        <f t="shared" si="19"/>
        <v>21</v>
      </c>
      <c r="I36" s="17"/>
      <c r="J36" s="17">
        <f t="shared" si="20"/>
        <v>29</v>
      </c>
      <c r="K36" s="17"/>
      <c r="L36" s="17">
        <f t="shared" si="20"/>
        <v>37</v>
      </c>
      <c r="M36" s="17"/>
      <c r="N36" s="17">
        <f t="shared" si="20"/>
        <v>45</v>
      </c>
      <c r="O36" s="17"/>
    </row>
    <row r="37" spans="1:15" x14ac:dyDescent="0.4">
      <c r="A37" s="22"/>
      <c r="B37" s="22"/>
      <c r="C37" s="14" t="s">
        <v>6</v>
      </c>
      <c r="D37" s="11">
        <f>RANK(D7,$D$3:D$10,1)</f>
        <v>6</v>
      </c>
      <c r="E37" s="17"/>
      <c r="F37" s="17">
        <f t="shared" si="20"/>
        <v>14</v>
      </c>
      <c r="G37" s="17"/>
      <c r="H37" s="17">
        <f t="shared" si="19"/>
        <v>22</v>
      </c>
      <c r="I37" s="17"/>
      <c r="J37" s="17">
        <f t="shared" si="20"/>
        <v>30</v>
      </c>
      <c r="K37" s="17"/>
      <c r="L37" s="17">
        <f t="shared" si="20"/>
        <v>38</v>
      </c>
      <c r="M37" s="17"/>
      <c r="N37" s="17">
        <f t="shared" si="20"/>
        <v>46</v>
      </c>
      <c r="O37" s="17"/>
    </row>
    <row r="38" spans="1:15" x14ac:dyDescent="0.4">
      <c r="A38" s="22"/>
      <c r="B38" s="22"/>
      <c r="C38" s="14" t="s">
        <v>8</v>
      </c>
      <c r="D38" s="11">
        <f>RANK(D8,$D$3:D$10,1)</f>
        <v>7</v>
      </c>
      <c r="E38" s="17"/>
      <c r="F38" s="17">
        <f t="shared" si="20"/>
        <v>15</v>
      </c>
      <c r="G38" s="17"/>
      <c r="H38" s="17">
        <f t="shared" si="19"/>
        <v>23</v>
      </c>
      <c r="I38" s="17"/>
      <c r="J38" s="17">
        <f t="shared" si="20"/>
        <v>31</v>
      </c>
      <c r="K38" s="17"/>
      <c r="L38" s="17">
        <f t="shared" si="20"/>
        <v>39</v>
      </c>
      <c r="M38" s="17"/>
      <c r="N38" s="17">
        <f t="shared" si="20"/>
        <v>47</v>
      </c>
      <c r="O38" s="17"/>
    </row>
    <row r="39" spans="1:15" x14ac:dyDescent="0.4">
      <c r="A39" s="22"/>
      <c r="B39" s="22"/>
      <c r="C39" s="14" t="s">
        <v>7</v>
      </c>
      <c r="D39" s="11">
        <f>RANK(D9,$D$3:D$10,1)</f>
        <v>3</v>
      </c>
      <c r="E39" s="17"/>
      <c r="F39" s="17">
        <f t="shared" si="20"/>
        <v>11</v>
      </c>
      <c r="G39" s="17"/>
      <c r="H39" s="17">
        <f t="shared" si="19"/>
        <v>19</v>
      </c>
      <c r="I39" s="17"/>
      <c r="J39" s="17">
        <f t="shared" si="20"/>
        <v>27</v>
      </c>
      <c r="K39" s="17"/>
      <c r="L39" s="17">
        <f t="shared" si="20"/>
        <v>35</v>
      </c>
      <c r="M39" s="17"/>
      <c r="N39" s="17">
        <f t="shared" si="20"/>
        <v>43</v>
      </c>
      <c r="O39" s="17"/>
    </row>
    <row r="40" spans="1:15" x14ac:dyDescent="0.4">
      <c r="A40" s="22"/>
      <c r="B40" s="22"/>
      <c r="C40" s="14" t="s">
        <v>9</v>
      </c>
      <c r="D40" s="11">
        <f>RANK(D10,$D$3:D$10,1)</f>
        <v>1</v>
      </c>
      <c r="E40" s="17"/>
      <c r="F40" s="17">
        <f t="shared" si="20"/>
        <v>9</v>
      </c>
      <c r="G40" s="17"/>
      <c r="H40" s="17">
        <f t="shared" si="20"/>
        <v>17</v>
      </c>
      <c r="I40" s="17"/>
      <c r="J40" s="17">
        <f t="shared" si="20"/>
        <v>25</v>
      </c>
      <c r="K40" s="17"/>
      <c r="L40" s="17">
        <f t="shared" si="20"/>
        <v>33</v>
      </c>
      <c r="M40" s="17"/>
      <c r="N40" s="17">
        <f t="shared" si="20"/>
        <v>41</v>
      </c>
      <c r="O40" s="17"/>
    </row>
    <row r="41" spans="1:15" s="18" customFormat="1" x14ac:dyDescent="0.4">
      <c r="A41" s="22"/>
      <c r="B41" s="16"/>
      <c r="C41" s="4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spans="1:15" x14ac:dyDescent="0.4">
      <c r="A42" s="22"/>
      <c r="B42" s="22" t="s">
        <v>32</v>
      </c>
      <c r="C42" s="14" t="s">
        <v>2</v>
      </c>
      <c r="D42" s="5"/>
      <c r="E42" s="5">
        <f ca="1">RANK(E24,($E$24:$E$31,$G$24:$G$31,$I$24:$I$31,$K$24:$K$31,$M$24:$M$31,$O$24:$O$31),1)</f>
        <v>1</v>
      </c>
      <c r="F42" s="5"/>
      <c r="G42" s="5">
        <f ca="1">RANK(G24,($E$24:$E$31,$G$24:$G$31,$I$24:$I$31,$K$24:$K$31,$M$24:$M$31,$O$24:$O$31),1)</f>
        <v>7</v>
      </c>
      <c r="H42" s="5"/>
      <c r="I42" s="5">
        <f ca="1">RANK(I24,($E$24:$E$31,$G$24:$G$31,$I$24:$I$31,$K$24:$K$31,$M$24:$M$31,$O$24:$O$31),1)</f>
        <v>15</v>
      </c>
      <c r="J42" s="5"/>
      <c r="K42" s="5">
        <f ca="1">RANK(K24,($E$24:$E$31,$G$24:$G$31,$I$24:$I$31,$K$24:$K$31,$M$24:$M$31,$O$24:$O$31),1)</f>
        <v>23</v>
      </c>
      <c r="L42" s="5"/>
      <c r="M42" s="5">
        <f ca="1">RANK(M24,($E$24:$E$31,$G$24:$G$31,$I$24:$I$31,$K$24:$K$31,$M$24:$M$31,$O$24:$O$31),1)</f>
        <v>31</v>
      </c>
      <c r="N42" s="5"/>
      <c r="O42" s="5">
        <f ca="1">RANK(O24,($E$24:$E$31,$G$24:$G$31,$I$24:$I$31,$K$24:$K$31,$M$24:$M$31,$O$24:$O$31),1)</f>
        <v>39</v>
      </c>
    </row>
    <row r="43" spans="1:15" x14ac:dyDescent="0.4">
      <c r="A43" s="22"/>
      <c r="B43" s="22"/>
      <c r="C43" s="14" t="s">
        <v>3</v>
      </c>
      <c r="D43" s="5"/>
      <c r="E43" s="5">
        <f ca="1">RANK(E25,($E$24:$E$31,$G$24:$G$31,$I$24:$I$31,$K$24:$K$31,$M$24:$M$31,$O$24:$O$31),1)</f>
        <v>13</v>
      </c>
      <c r="F43" s="5"/>
      <c r="G43" s="5">
        <f ca="1">RANK(G25,($E$24:$E$31,$G$24:$G$31,$I$24:$I$31,$K$24:$K$31,$M$24:$M$31,$O$24:$O$31),1)</f>
        <v>21</v>
      </c>
      <c r="H43" s="5"/>
      <c r="I43" s="5">
        <f ca="1">RANK(I25,($E$24:$E$31,$G$24:$G$31,$I$24:$I$31,$K$24:$K$31,$M$24:$M$31,$O$24:$O$31),1)</f>
        <v>29</v>
      </c>
      <c r="J43" s="5"/>
      <c r="K43" s="5">
        <f ca="1">RANK(K25,($E$24:$E$31,$G$24:$G$31,$I$24:$I$31,$K$24:$K$31,$M$24:$M$31,$O$24:$O$31),1)</f>
        <v>37</v>
      </c>
      <c r="L43" s="5"/>
      <c r="M43" s="5">
        <f ca="1">RANK(M25,($E$24:$E$31,$G$24:$G$31,$I$24:$I$31,$K$24:$K$31,$M$24:$M$31,$O$24:$O$31),1)</f>
        <v>45</v>
      </c>
      <c r="N43" s="5"/>
      <c r="O43" s="5">
        <f ca="1">RANK(O25,($E$24:$E$31,$G$24:$G$31,$I$24:$I$31,$K$24:$K$31,$M$24:$M$31,$O$24:$O$31),1)</f>
        <v>48</v>
      </c>
    </row>
    <row r="44" spans="1:15" x14ac:dyDescent="0.4">
      <c r="A44" s="22"/>
      <c r="B44" s="22"/>
      <c r="C44" s="14" t="s">
        <v>4</v>
      </c>
      <c r="D44" s="5"/>
      <c r="E44" s="5">
        <f ca="1">RANK(E26,($E$24:$E$31,$G$24:$G$31,$I$24:$I$31,$K$24:$K$31,$M$24:$M$31,$O$24:$O$31),1)</f>
        <v>4</v>
      </c>
      <c r="F44" s="5"/>
      <c r="G44" s="5">
        <f ca="1">RANK(G26,($E$24:$E$31,$G$24:$G$31,$I$24:$I$31,$K$24:$K$31,$M$24:$M$31,$O$24:$O$31),1)</f>
        <v>11</v>
      </c>
      <c r="H44" s="5"/>
      <c r="I44" s="5">
        <f ca="1">RANK(I26,($E$24:$E$31,$G$24:$G$31,$I$24:$I$31,$K$24:$K$31,$M$24:$M$31,$O$24:$O$31),1)</f>
        <v>19</v>
      </c>
      <c r="J44" s="5"/>
      <c r="K44" s="5">
        <f ca="1">RANK(K26,($E$24:$E$31,$G$24:$G$31,$I$24:$I$31,$K$24:$K$31,$M$24:$M$31,$O$24:$O$31),1)</f>
        <v>27</v>
      </c>
      <c r="L44" s="5"/>
      <c r="M44" s="5">
        <f ca="1">RANK(M26,($E$24:$E$31,$G$24:$G$31,$I$24:$I$31,$K$24:$K$31,$M$24:$M$31,$O$24:$O$31),1)</f>
        <v>35</v>
      </c>
      <c r="N44" s="5"/>
      <c r="O44" s="5">
        <f ca="1">RANK(O26,($E$24:$E$31,$G$24:$G$31,$I$24:$I$31,$K$24:$K$31,$M$24:$M$31,$O$24:$O$31),1)</f>
        <v>43</v>
      </c>
    </row>
    <row r="45" spans="1:15" x14ac:dyDescent="0.4">
      <c r="A45" s="22"/>
      <c r="B45" s="22"/>
      <c r="C45" s="14" t="s">
        <v>5</v>
      </c>
      <c r="D45" s="5"/>
      <c r="E45" s="5">
        <f ca="1">RANK(E27,($E$24:$E$31,$G$24:$G$31,$I$24:$I$31,$K$24:$K$31,$M$24:$M$31,$O$24:$O$31),1)</f>
        <v>5</v>
      </c>
      <c r="F45" s="5"/>
      <c r="G45" s="5">
        <f ca="1">RANK(G27,($E$24:$E$31,$G$24:$G$31,$I$24:$I$31,$K$24:$K$31,$M$24:$M$31,$O$24:$O$31),1)</f>
        <v>12</v>
      </c>
      <c r="H45" s="5"/>
      <c r="I45" s="5">
        <f ca="1">RANK(I27,($E$24:$E$31,$G$24:$G$31,$I$24:$I$31,$K$24:$K$31,$M$24:$M$31,$O$24:$O$31),1)</f>
        <v>20</v>
      </c>
      <c r="J45" s="5"/>
      <c r="K45" s="5">
        <f ca="1">RANK(K27,($E$24:$E$31,$G$24:$G$31,$I$24:$I$31,$K$24:$K$31,$M$24:$M$31,$O$24:$O$31),1)</f>
        <v>28</v>
      </c>
      <c r="L45" s="5"/>
      <c r="M45" s="5">
        <f ca="1">RANK(M27,($E$24:$E$31,$G$24:$G$31,$I$24:$I$31,$K$24:$K$31,$M$24:$M$31,$O$24:$O$31),1)</f>
        <v>36</v>
      </c>
      <c r="N45" s="5"/>
      <c r="O45" s="5">
        <f ca="1">RANK(O27,($E$24:$E$31,$G$24:$G$31,$I$24:$I$31,$K$24:$K$31,$M$24:$M$31,$O$24:$O$31),1)</f>
        <v>44</v>
      </c>
    </row>
    <row r="46" spans="1:15" x14ac:dyDescent="0.4">
      <c r="A46" s="22"/>
      <c r="B46" s="22"/>
      <c r="C46" s="14" t="s">
        <v>6</v>
      </c>
      <c r="D46" s="5"/>
      <c r="E46" s="5">
        <f ca="1">RANK(E28,($E$24:$E$31,$G$24:$G$31,$I$24:$I$31,$K$24:$K$31,$M$24:$M$31,$O$24:$O$31),1)</f>
        <v>6</v>
      </c>
      <c r="F46" s="5"/>
      <c r="G46" s="5">
        <f ca="1">RANK(G28,($E$24:$E$31,$G$24:$G$31,$I$24:$I$31,$K$24:$K$31,$M$24:$M$31,$O$24:$O$31),1)</f>
        <v>14</v>
      </c>
      <c r="H46" s="5"/>
      <c r="I46" s="5">
        <f ca="1">RANK(I28,($E$24:$E$31,$G$24:$G$31,$I$24:$I$31,$K$24:$K$31,$M$24:$M$31,$O$24:$O$31),1)</f>
        <v>22</v>
      </c>
      <c r="J46" s="5"/>
      <c r="K46" s="5">
        <f ca="1">RANK(K28,($E$24:$E$31,$G$24:$G$31,$I$24:$I$31,$K$24:$K$31,$M$24:$M$31,$O$24:$O$31),1)</f>
        <v>30</v>
      </c>
      <c r="L46" s="5"/>
      <c r="M46" s="5">
        <f ca="1">RANK(M28,($E$24:$E$31,$G$24:$G$31,$I$24:$I$31,$K$24:$K$31,$M$24:$M$31,$O$24:$O$31),1)</f>
        <v>38</v>
      </c>
      <c r="N46" s="5"/>
      <c r="O46" s="5">
        <f ca="1">RANK(O28,($E$24:$E$31,$G$24:$G$31,$I$24:$I$31,$K$24:$K$31,$M$24:$M$31,$O$24:$O$31),1)</f>
        <v>46</v>
      </c>
    </row>
    <row r="47" spans="1:15" x14ac:dyDescent="0.4">
      <c r="A47" s="22"/>
      <c r="B47" s="22"/>
      <c r="C47" s="14" t="s">
        <v>8</v>
      </c>
      <c r="D47" s="5"/>
      <c r="E47" s="5">
        <f ca="1">RANK(E29,($E$24:$E$31,$G$24:$G$31,$I$24:$I$31,$K$24:$K$31,$M$24:$M$31,$O$24:$O$31),1)</f>
        <v>9</v>
      </c>
      <c r="F47" s="5"/>
      <c r="G47" s="5">
        <f ca="1">RANK(G29,($E$24:$E$31,$G$24:$G$31,$I$24:$I$31,$K$24:$K$31,$M$24:$M$31,$O$24:$O$31),1)</f>
        <v>18</v>
      </c>
      <c r="H47" s="5"/>
      <c r="I47" s="5">
        <f ca="1">RANK(I29,($E$24:$E$31,$G$24:$G$31,$I$24:$I$31,$K$24:$K$31,$M$24:$M$31,$O$24:$O$31),1)</f>
        <v>26</v>
      </c>
      <c r="J47" s="5"/>
      <c r="K47" s="5">
        <f ca="1">RANK(K29,($E$24:$E$31,$G$24:$G$31,$I$24:$I$31,$K$24:$K$31,$M$24:$M$31,$O$24:$O$31),1)</f>
        <v>34</v>
      </c>
      <c r="L47" s="5"/>
      <c r="M47" s="5">
        <f ca="1">RANK(M29,($E$24:$E$31,$G$24:$G$31,$I$24:$I$31,$K$24:$K$31,$M$24:$M$31,$O$24:$O$31),1)</f>
        <v>42</v>
      </c>
      <c r="N47" s="5"/>
      <c r="O47" s="5">
        <f ca="1">RANK(O29,($E$24:$E$31,$G$24:$G$31,$I$24:$I$31,$K$24:$K$31,$M$24:$M$31,$O$24:$O$31),1)</f>
        <v>47</v>
      </c>
    </row>
    <row r="48" spans="1:15" x14ac:dyDescent="0.4">
      <c r="A48" s="22"/>
      <c r="B48" s="22"/>
      <c r="C48" s="14" t="s">
        <v>7</v>
      </c>
      <c r="D48" s="5"/>
      <c r="E48" s="5">
        <f ca="1">RANK(E30,($E$24:$E$31,$G$24:$G$31,$I$24:$I$31,$K$24:$K$31,$M$24:$M$31,$O$24:$O$31),1)</f>
        <v>3</v>
      </c>
      <c r="F48" s="5"/>
      <c r="G48" s="5">
        <f ca="1">RANK(G30,($E$24:$E$31,$G$24:$G$31,$I$24:$I$31,$K$24:$K$31,$M$24:$M$31,$O$24:$O$31),1)</f>
        <v>10</v>
      </c>
      <c r="H48" s="5"/>
      <c r="I48" s="5">
        <f ca="1">RANK(I30,($E$24:$E$31,$G$24:$G$31,$I$24:$I$31,$K$24:$K$31,$M$24:$M$31,$O$24:$O$31),1)</f>
        <v>17</v>
      </c>
      <c r="J48" s="5"/>
      <c r="K48" s="5">
        <f ca="1">RANK(K30,($E$24:$E$31,$G$24:$G$31,$I$24:$I$31,$K$24:$K$31,$M$24:$M$31,$O$24:$O$31),1)</f>
        <v>25</v>
      </c>
      <c r="L48" s="5"/>
      <c r="M48" s="5">
        <f ca="1">RANK(M30,($E$24:$E$31,$G$24:$G$31,$I$24:$I$31,$K$24:$K$31,$M$24:$M$31,$O$24:$O$31),1)</f>
        <v>33</v>
      </c>
      <c r="N48" s="5"/>
      <c r="O48" s="5">
        <f ca="1">RANK(O30,($E$24:$E$31,$G$24:$G$31,$I$24:$I$31,$K$24:$K$31,$M$24:$M$31,$O$24:$O$31),1)</f>
        <v>41</v>
      </c>
    </row>
    <row r="49" spans="1:27" x14ac:dyDescent="0.4">
      <c r="A49" s="22"/>
      <c r="B49" s="22"/>
      <c r="C49" s="14" t="s">
        <v>9</v>
      </c>
      <c r="D49" s="5"/>
      <c r="E49" s="5">
        <f ca="1">RANK(E31,($E$24:$E$31,$G$24:$G$31,$I$24:$I$31,$K$24:$K$31,$M$24:$M$31,$O$24:$O$31),1)</f>
        <v>2</v>
      </c>
      <c r="F49" s="5"/>
      <c r="G49" s="5">
        <f ca="1">RANK(G31,($E$24:$E$31,$G$24:$G$31,$I$24:$I$31,$K$24:$K$31,$M$24:$M$31,$O$24:$O$31),1)</f>
        <v>8</v>
      </c>
      <c r="H49" s="5"/>
      <c r="I49" s="5">
        <f ca="1">RANK(I31,($E$24:$E$31,$G$24:$G$31,$I$24:$I$31,$K$24:$K$31,$M$24:$M$31,$O$24:$O$31),1)</f>
        <v>16</v>
      </c>
      <c r="J49" s="5"/>
      <c r="K49" s="5">
        <f ca="1">RANK(K31,($E$24:$E$31,$G$24:$G$31,$I$24:$I$31,$K$24:$K$31,$M$24:$M$31,$O$24:$O$31),1)</f>
        <v>24</v>
      </c>
      <c r="L49" s="5"/>
      <c r="M49" s="5">
        <f ca="1">RANK(M31,($E$24:$E$31,$G$24:$G$31,$I$24:$I$31,$K$24:$K$31,$M$24:$M$31,$O$24:$O$31),1)</f>
        <v>32</v>
      </c>
      <c r="N49" s="5"/>
      <c r="O49" s="5">
        <f ca="1">RANK(O31,($E$24:$E$31,$G$24:$G$31,$I$24:$I$31,$K$24:$K$31,$M$24:$M$31,$O$24:$O$31),1)</f>
        <v>40</v>
      </c>
    </row>
    <row r="50" spans="1:27" x14ac:dyDescent="0.4">
      <c r="A50" s="13"/>
      <c r="B50" s="13"/>
      <c r="C50" s="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27" x14ac:dyDescent="0.4">
      <c r="A51" s="22" t="s">
        <v>28</v>
      </c>
      <c r="B51" s="13"/>
      <c r="D51" s="23">
        <v>0</v>
      </c>
      <c r="E51" s="23"/>
      <c r="F51" s="23"/>
      <c r="G51" s="23"/>
      <c r="H51" s="23">
        <v>10</v>
      </c>
      <c r="I51" s="23"/>
      <c r="J51" s="23"/>
      <c r="K51" s="23"/>
      <c r="L51" s="23">
        <v>20</v>
      </c>
      <c r="M51" s="23"/>
      <c r="N51" s="23"/>
      <c r="O51" s="23"/>
      <c r="P51" s="23">
        <v>30</v>
      </c>
      <c r="Q51" s="23"/>
      <c r="R51" s="23"/>
      <c r="S51" s="23"/>
      <c r="T51" s="23">
        <v>40</v>
      </c>
      <c r="U51" s="23"/>
      <c r="V51" s="23"/>
      <c r="W51" s="23"/>
      <c r="X51" s="23">
        <v>50</v>
      </c>
      <c r="Y51" s="23"/>
      <c r="Z51" s="23"/>
      <c r="AA51" s="23"/>
    </row>
    <row r="52" spans="1:27" x14ac:dyDescent="0.4">
      <c r="A52" s="22"/>
      <c r="B52" s="13"/>
      <c r="D52" s="24" t="s">
        <v>0</v>
      </c>
      <c r="E52" s="24"/>
      <c r="F52" s="25" t="s">
        <v>1</v>
      </c>
      <c r="G52" s="25"/>
      <c r="H52" s="24" t="s">
        <v>0</v>
      </c>
      <c r="I52" s="24"/>
      <c r="J52" s="25" t="s">
        <v>1</v>
      </c>
      <c r="K52" s="25"/>
      <c r="L52" s="24" t="s">
        <v>0</v>
      </c>
      <c r="M52" s="24"/>
      <c r="N52" s="25" t="s">
        <v>1</v>
      </c>
      <c r="O52" s="25"/>
      <c r="P52" s="24" t="s">
        <v>0</v>
      </c>
      <c r="Q52" s="24"/>
      <c r="R52" s="25" t="s">
        <v>1</v>
      </c>
      <c r="S52" s="25"/>
      <c r="T52" s="24" t="s">
        <v>0</v>
      </c>
      <c r="U52" s="24"/>
      <c r="V52" s="25" t="s">
        <v>1</v>
      </c>
      <c r="W52" s="25"/>
      <c r="X52" s="24" t="s">
        <v>0</v>
      </c>
      <c r="Y52" s="24"/>
      <c r="Z52" s="25" t="s">
        <v>1</v>
      </c>
      <c r="AA52" s="25"/>
    </row>
    <row r="53" spans="1:27" x14ac:dyDescent="0.4">
      <c r="A53" s="22"/>
      <c r="B53" s="15" t="s">
        <v>29</v>
      </c>
      <c r="C53" s="5" t="str">
        <f>C15</f>
        <v>新温泉モデル</v>
      </c>
      <c r="D53" s="5">
        <f>D15</f>
        <v>9.9999999999999994E-12</v>
      </c>
      <c r="E53" s="10">
        <v>7.8</v>
      </c>
      <c r="F53" s="5">
        <f>E15</f>
        <v>5.00000000001</v>
      </c>
      <c r="G53" s="10">
        <f>E53-0.1</f>
        <v>7.7</v>
      </c>
      <c r="H53" s="5">
        <f ca="1">F15</f>
        <v>600.00000000001</v>
      </c>
      <c r="I53" s="10">
        <f>E53</f>
        <v>7.8</v>
      </c>
      <c r="J53" s="5">
        <f ca="1">G15</f>
        <v>605.00000000001</v>
      </c>
      <c r="K53" s="10">
        <f>G53-0.1</f>
        <v>7.6000000000000005</v>
      </c>
      <c r="L53" s="5">
        <f ca="1">H15</f>
        <v>1200.00000000001</v>
      </c>
      <c r="M53" s="10">
        <f>I53</f>
        <v>7.8</v>
      </c>
      <c r="N53" s="5">
        <f ca="1">I15</f>
        <v>1205.00000000001</v>
      </c>
      <c r="O53" s="10">
        <f>K53-0.1</f>
        <v>7.5000000000000009</v>
      </c>
      <c r="P53" s="5">
        <f ca="1">J15</f>
        <v>1800.00000000001</v>
      </c>
      <c r="Q53" s="10">
        <f>M53</f>
        <v>7.8</v>
      </c>
      <c r="R53" s="5">
        <f ca="1">K15</f>
        <v>1805.00000000001</v>
      </c>
      <c r="S53" s="10">
        <f>O53-0.1</f>
        <v>7.4000000000000012</v>
      </c>
      <c r="T53" s="5">
        <f ca="1">L15</f>
        <v>2400.00000000001</v>
      </c>
      <c r="U53" s="10">
        <f>Q53</f>
        <v>7.8</v>
      </c>
      <c r="V53" s="5">
        <f ca="1">M15</f>
        <v>2405.00000000001</v>
      </c>
      <c r="W53" s="10">
        <f>S53-0.1</f>
        <v>7.3000000000000016</v>
      </c>
      <c r="X53" s="5">
        <f ca="1">N15</f>
        <v>3000.00000000001</v>
      </c>
      <c r="Y53" s="10">
        <f>U53</f>
        <v>7.8</v>
      </c>
      <c r="Z53" s="5">
        <f ca="1">O15</f>
        <v>3005.00000000001</v>
      </c>
      <c r="AA53" s="10">
        <f>W53-0.1</f>
        <v>7.200000000000002</v>
      </c>
    </row>
    <row r="54" spans="1:27" x14ac:dyDescent="0.4">
      <c r="A54" s="22"/>
      <c r="B54" s="15" t="s">
        <v>30</v>
      </c>
      <c r="C54" s="5" t="str">
        <f>C24</f>
        <v>新温泉モデル</v>
      </c>
      <c r="D54" s="5">
        <f>D24</f>
        <v>5.00000000001</v>
      </c>
      <c r="E54" s="10">
        <f>E53</f>
        <v>7.8</v>
      </c>
      <c r="F54" s="5">
        <f>E24</f>
        <v>30.000000000010001</v>
      </c>
      <c r="G54" s="10">
        <f>G53</f>
        <v>7.7</v>
      </c>
      <c r="H54" s="5">
        <f ca="1">F24</f>
        <v>605.00000000001</v>
      </c>
      <c r="I54" s="10">
        <f>I53</f>
        <v>7.8</v>
      </c>
      <c r="J54" s="5">
        <f ca="1">G24</f>
        <v>630.00000000001</v>
      </c>
      <c r="K54" s="10">
        <f>K53</f>
        <v>7.6000000000000005</v>
      </c>
      <c r="L54" s="5">
        <f ca="1">H24</f>
        <v>1205.00000000001</v>
      </c>
      <c r="M54" s="10">
        <f>M53</f>
        <v>7.8</v>
      </c>
      <c r="N54" s="5">
        <f ca="1">I24</f>
        <v>1230.00000000001</v>
      </c>
      <c r="O54" s="10">
        <f>O53</f>
        <v>7.5000000000000009</v>
      </c>
      <c r="P54" s="5">
        <f ca="1">J24</f>
        <v>1805.00000000001</v>
      </c>
      <c r="Q54" s="10">
        <f>Q53</f>
        <v>7.8</v>
      </c>
      <c r="R54" s="5">
        <f ca="1">K24</f>
        <v>1830.00000000001</v>
      </c>
      <c r="S54" s="10">
        <f>S53</f>
        <v>7.4000000000000012</v>
      </c>
      <c r="T54" s="5">
        <f ca="1">L24</f>
        <v>2405.00000000001</v>
      </c>
      <c r="U54" s="10">
        <f>U53</f>
        <v>7.8</v>
      </c>
      <c r="V54" s="5">
        <f ca="1">M24</f>
        <v>2430.00000000001</v>
      </c>
      <c r="W54" s="10">
        <f>W53</f>
        <v>7.3000000000000016</v>
      </c>
      <c r="X54" s="5">
        <f ca="1">N24</f>
        <v>3005.00000000001</v>
      </c>
      <c r="Y54" s="10">
        <f>Y53</f>
        <v>7.8</v>
      </c>
      <c r="Z54" s="5">
        <f ca="1">O24</f>
        <v>3030.00000000001</v>
      </c>
      <c r="AA54" s="10">
        <f>AA53</f>
        <v>7.200000000000002</v>
      </c>
    </row>
    <row r="55" spans="1:27" x14ac:dyDescent="0.4">
      <c r="A55" s="2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4">
      <c r="A56" s="22"/>
      <c r="B56" s="15" t="s">
        <v>29</v>
      </c>
      <c r="C56" s="5" t="str">
        <f>C16</f>
        <v>豊岡・養父モデル</v>
      </c>
      <c r="D56" s="5">
        <f>D16</f>
        <v>7.9999999999999995E-11</v>
      </c>
      <c r="E56" s="10">
        <f>E53-1</f>
        <v>6.8</v>
      </c>
      <c r="F56" s="5">
        <f>E16</f>
        <v>111.00000000007999</v>
      </c>
      <c r="G56" s="10">
        <f>G53-1</f>
        <v>6.7</v>
      </c>
      <c r="H56" s="5">
        <f ca="1">F16</f>
        <v>631.00000000001</v>
      </c>
      <c r="I56" s="10">
        <f>I53-1</f>
        <v>6.8</v>
      </c>
      <c r="J56" s="5">
        <f ca="1">G16</f>
        <v>742.00000000001</v>
      </c>
      <c r="K56" s="10">
        <f>K53-1</f>
        <v>6.6000000000000005</v>
      </c>
      <c r="L56" s="5">
        <f ca="1">H16</f>
        <v>1231.00000000001</v>
      </c>
      <c r="M56" s="10">
        <f>M53-1</f>
        <v>6.8</v>
      </c>
      <c r="N56" s="5">
        <f ca="1">I16</f>
        <v>1342.00000000001</v>
      </c>
      <c r="O56" s="10">
        <f>O53-1</f>
        <v>6.5000000000000009</v>
      </c>
      <c r="P56" s="5">
        <f ca="1">J16</f>
        <v>1831.00000000001</v>
      </c>
      <c r="Q56" s="10">
        <f>Q53-1</f>
        <v>6.8</v>
      </c>
      <c r="R56" s="5">
        <f ca="1">K16</f>
        <v>1942.00000000001</v>
      </c>
      <c r="S56" s="10">
        <f>S53-1</f>
        <v>6.4000000000000012</v>
      </c>
      <c r="T56" s="5">
        <f ca="1">L16</f>
        <v>2431.00000000001</v>
      </c>
      <c r="U56" s="10">
        <f>U53-1</f>
        <v>6.8</v>
      </c>
      <c r="V56" s="5">
        <f ca="1">M16</f>
        <v>2542.00000000001</v>
      </c>
      <c r="W56" s="10">
        <f>W53-1</f>
        <v>6.3000000000000016</v>
      </c>
      <c r="X56" s="5">
        <f ca="1">N16</f>
        <v>3031.00000000001</v>
      </c>
      <c r="Y56" s="10">
        <f>Y53-1</f>
        <v>6.8</v>
      </c>
      <c r="Z56" s="5">
        <f ca="1">O16</f>
        <v>3142.00000000001</v>
      </c>
      <c r="AA56" s="10">
        <f>AA53-1</f>
        <v>6.200000000000002</v>
      </c>
    </row>
    <row r="57" spans="1:27" x14ac:dyDescent="0.4">
      <c r="A57" s="22"/>
      <c r="B57" s="15" t="s">
        <v>30</v>
      </c>
      <c r="C57" s="5" t="str">
        <f>C25</f>
        <v>豊岡・養父モデル</v>
      </c>
      <c r="D57" s="5">
        <f>D25</f>
        <v>111.00000000007999</v>
      </c>
      <c r="E57" s="10">
        <f>E56</f>
        <v>6.8</v>
      </c>
      <c r="F57" s="5">
        <f>E25</f>
        <v>772.00000000008004</v>
      </c>
      <c r="G57" s="10">
        <f>G56</f>
        <v>6.7</v>
      </c>
      <c r="H57" s="5">
        <f ca="1">F25</f>
        <v>742.00000000001</v>
      </c>
      <c r="I57" s="10">
        <f>I56</f>
        <v>6.8</v>
      </c>
      <c r="J57" s="5">
        <f ca="1">G25</f>
        <v>1403.00000000001</v>
      </c>
      <c r="K57" s="10">
        <f>K56</f>
        <v>6.6000000000000005</v>
      </c>
      <c r="L57" s="5">
        <f ca="1">H25</f>
        <v>1342.00000000001</v>
      </c>
      <c r="M57" s="10">
        <f>M56</f>
        <v>6.8</v>
      </c>
      <c r="N57" s="5">
        <f ca="1">I25</f>
        <v>2003.00000000001</v>
      </c>
      <c r="O57" s="10">
        <f>O56</f>
        <v>6.5000000000000009</v>
      </c>
      <c r="P57" s="5">
        <f ca="1">J25</f>
        <v>1942.00000000001</v>
      </c>
      <c r="Q57" s="10">
        <f>Q56</f>
        <v>6.8</v>
      </c>
      <c r="R57" s="5">
        <f ca="1">K25</f>
        <v>2603.00000000001</v>
      </c>
      <c r="S57" s="10">
        <f>S56</f>
        <v>6.4000000000000012</v>
      </c>
      <c r="T57" s="5">
        <f ca="1">L25</f>
        <v>2542.00000000001</v>
      </c>
      <c r="U57" s="10">
        <f>U56</f>
        <v>6.8</v>
      </c>
      <c r="V57" s="5">
        <f ca="1">M25</f>
        <v>3203.00000000001</v>
      </c>
      <c r="W57" s="10">
        <f>W56</f>
        <v>6.3000000000000016</v>
      </c>
      <c r="X57" s="5">
        <f ca="1">N25</f>
        <v>3142.00000000001</v>
      </c>
      <c r="Y57" s="10">
        <f>Y56</f>
        <v>6.8</v>
      </c>
      <c r="Z57" s="5">
        <f ca="1">O25</f>
        <v>3803.00000000001</v>
      </c>
      <c r="AA57" s="10">
        <f>AA56</f>
        <v>6.200000000000002</v>
      </c>
    </row>
    <row r="58" spans="1:27" x14ac:dyDescent="0.4">
      <c r="A58" s="2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4">
      <c r="A59" s="22"/>
      <c r="B59" s="15" t="s">
        <v>29</v>
      </c>
      <c r="C59" s="5" t="str">
        <f>C17</f>
        <v>光都モデル</v>
      </c>
      <c r="D59" s="5">
        <f>D17</f>
        <v>3.9999999999999998E-11</v>
      </c>
      <c r="E59" s="10">
        <f>E56-1</f>
        <v>5.8</v>
      </c>
      <c r="F59" s="5">
        <f>E17</f>
        <v>22.00000000004</v>
      </c>
      <c r="G59" s="10">
        <f>G56-1</f>
        <v>5.7</v>
      </c>
      <c r="H59" s="5">
        <f ca="1">F17</f>
        <v>600.00000000004002</v>
      </c>
      <c r="I59" s="10">
        <f>I56-1</f>
        <v>5.8</v>
      </c>
      <c r="J59" s="5">
        <f ca="1">G17</f>
        <v>622.00000000004002</v>
      </c>
      <c r="K59" s="10">
        <f>K56-1</f>
        <v>5.6000000000000005</v>
      </c>
      <c r="L59" s="5">
        <f ca="1">H17</f>
        <v>1200.00000000004</v>
      </c>
      <c r="M59" s="10">
        <f>M56-1</f>
        <v>5.8</v>
      </c>
      <c r="N59" s="5">
        <f ca="1">I17</f>
        <v>1222.00000000004</v>
      </c>
      <c r="O59" s="10">
        <f>O56-1</f>
        <v>5.5000000000000009</v>
      </c>
      <c r="P59" s="5">
        <f ca="1">J17</f>
        <v>1800.00000000004</v>
      </c>
      <c r="Q59" s="10">
        <f>Q56-1</f>
        <v>5.8</v>
      </c>
      <c r="R59" s="5">
        <f ca="1">K17</f>
        <v>1822.00000000004</v>
      </c>
      <c r="S59" s="10">
        <f>S56-1</f>
        <v>5.4000000000000012</v>
      </c>
      <c r="T59" s="5">
        <f ca="1">L17</f>
        <v>2400.00000000004</v>
      </c>
      <c r="U59" s="10">
        <f>U56-1</f>
        <v>5.8</v>
      </c>
      <c r="V59" s="5">
        <f ca="1">M17</f>
        <v>2422.00000000004</v>
      </c>
      <c r="W59" s="10">
        <f>W56-1</f>
        <v>5.3000000000000016</v>
      </c>
      <c r="X59" s="5">
        <f ca="1">N17</f>
        <v>3000.00000000004</v>
      </c>
      <c r="Y59" s="10">
        <f>Y56-1</f>
        <v>5.8</v>
      </c>
      <c r="Z59" s="5">
        <f ca="1">O17</f>
        <v>3022.00000000004</v>
      </c>
      <c r="AA59" s="10">
        <f>AA56-1</f>
        <v>5.200000000000002</v>
      </c>
    </row>
    <row r="60" spans="1:27" x14ac:dyDescent="0.4">
      <c r="A60" s="22"/>
      <c r="B60" s="15" t="s">
        <v>30</v>
      </c>
      <c r="C60" s="5" t="str">
        <f>C26</f>
        <v>光都モデル</v>
      </c>
      <c r="D60" s="5">
        <f>D26</f>
        <v>22.00000000004</v>
      </c>
      <c r="E60" s="10">
        <f>E59</f>
        <v>5.8</v>
      </c>
      <c r="F60" s="5">
        <f>E26</f>
        <v>152.00000000003999</v>
      </c>
      <c r="G60" s="10">
        <f>G59</f>
        <v>5.7</v>
      </c>
      <c r="H60" s="5">
        <f ca="1">F26</f>
        <v>622.00000000004002</v>
      </c>
      <c r="I60" s="10">
        <f>I59</f>
        <v>5.8</v>
      </c>
      <c r="J60" s="5">
        <f ca="1">G26</f>
        <v>752.00000000004002</v>
      </c>
      <c r="K60" s="10">
        <f>K59</f>
        <v>5.6000000000000005</v>
      </c>
      <c r="L60" s="5">
        <f ca="1">H26</f>
        <v>1222.00000000004</v>
      </c>
      <c r="M60" s="10">
        <f>M59</f>
        <v>5.8</v>
      </c>
      <c r="N60" s="5">
        <f ca="1">I26</f>
        <v>1352.00000000004</v>
      </c>
      <c r="O60" s="10">
        <f>O59</f>
        <v>5.5000000000000009</v>
      </c>
      <c r="P60" s="5">
        <f ca="1">J26</f>
        <v>1822.00000000004</v>
      </c>
      <c r="Q60" s="10">
        <f>Q59</f>
        <v>5.8</v>
      </c>
      <c r="R60" s="5">
        <f ca="1">K26</f>
        <v>1952.00000000004</v>
      </c>
      <c r="S60" s="10">
        <f>S59</f>
        <v>5.4000000000000012</v>
      </c>
      <c r="T60" s="5">
        <f ca="1">L26</f>
        <v>2422.00000000004</v>
      </c>
      <c r="U60" s="10">
        <f>U59</f>
        <v>5.8</v>
      </c>
      <c r="V60" s="5">
        <f ca="1">M26</f>
        <v>2552.00000000004</v>
      </c>
      <c r="W60" s="10">
        <f>W59</f>
        <v>5.3000000000000016</v>
      </c>
      <c r="X60" s="5">
        <f ca="1">N26</f>
        <v>3022.00000000004</v>
      </c>
      <c r="Y60" s="10">
        <f>Y59</f>
        <v>5.8</v>
      </c>
      <c r="Z60" s="5">
        <f ca="1">O26</f>
        <v>3152.00000000004</v>
      </c>
      <c r="AA60" s="10">
        <f>AA59</f>
        <v>5.200000000000002</v>
      </c>
    </row>
    <row r="61" spans="1:27" x14ac:dyDescent="0.4">
      <c r="A61" s="2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4">
      <c r="A62" s="22"/>
      <c r="B62" s="15" t="s">
        <v>29</v>
      </c>
      <c r="C62" s="5" t="str">
        <f>C18</f>
        <v>姫路モデル</v>
      </c>
      <c r="D62" s="5">
        <f>D18</f>
        <v>5.0000000000000002E-11</v>
      </c>
      <c r="E62" s="10">
        <f>E59-1</f>
        <v>4.8</v>
      </c>
      <c r="F62" s="5">
        <f>E18</f>
        <v>25.000000000050001</v>
      </c>
      <c r="G62" s="10">
        <f>G59-1</f>
        <v>4.7</v>
      </c>
      <c r="H62" s="5">
        <f ca="1">F18</f>
        <v>600.00000000005002</v>
      </c>
      <c r="I62" s="10">
        <f>I59-1</f>
        <v>4.8</v>
      </c>
      <c r="J62" s="5">
        <f ca="1">G18</f>
        <v>625.00000000005002</v>
      </c>
      <c r="K62" s="10">
        <f>K59-1</f>
        <v>4.6000000000000005</v>
      </c>
      <c r="L62" s="5">
        <f ca="1">H18</f>
        <v>1200.00000000005</v>
      </c>
      <c r="M62" s="10">
        <f>M59-1</f>
        <v>4.8</v>
      </c>
      <c r="N62" s="5">
        <f ca="1">I18</f>
        <v>1225.00000000005</v>
      </c>
      <c r="O62" s="10">
        <f>O59-1</f>
        <v>4.5000000000000009</v>
      </c>
      <c r="P62" s="5">
        <f ca="1">J18</f>
        <v>1800.00000000005</v>
      </c>
      <c r="Q62" s="10">
        <f>Q59-1</f>
        <v>4.8</v>
      </c>
      <c r="R62" s="5">
        <f ca="1">K18</f>
        <v>1825.00000000005</v>
      </c>
      <c r="S62" s="10">
        <f>S59-1</f>
        <v>4.4000000000000012</v>
      </c>
      <c r="T62" s="5">
        <f ca="1">L18</f>
        <v>2400.00000000005</v>
      </c>
      <c r="U62" s="10">
        <f>U59-1</f>
        <v>4.8</v>
      </c>
      <c r="V62" s="5">
        <f ca="1">M18</f>
        <v>2425.00000000005</v>
      </c>
      <c r="W62" s="10">
        <f>W59-1</f>
        <v>4.3000000000000016</v>
      </c>
      <c r="X62" s="5">
        <f ca="1">N18</f>
        <v>3000.00000000005</v>
      </c>
      <c r="Y62" s="10">
        <f>Y59-1</f>
        <v>4.8</v>
      </c>
      <c r="Z62" s="5">
        <f ca="1">O18</f>
        <v>3025.00000000005</v>
      </c>
      <c r="AA62" s="10">
        <f>AA59-1</f>
        <v>4.200000000000002</v>
      </c>
    </row>
    <row r="63" spans="1:27" x14ac:dyDescent="0.4">
      <c r="A63" s="22"/>
      <c r="B63" s="15" t="s">
        <v>30</v>
      </c>
      <c r="C63" s="5" t="str">
        <f>C27</f>
        <v>姫路モデル</v>
      </c>
      <c r="D63" s="5">
        <f>D27</f>
        <v>25.000000000050001</v>
      </c>
      <c r="E63" s="10">
        <f>E62</f>
        <v>4.8</v>
      </c>
      <c r="F63" s="5">
        <f>E27</f>
        <v>170.00000000004999</v>
      </c>
      <c r="G63" s="10">
        <f>G62</f>
        <v>4.7</v>
      </c>
      <c r="H63" s="5">
        <f ca="1">F27</f>
        <v>625.00000000005002</v>
      </c>
      <c r="I63" s="10">
        <f>I62</f>
        <v>4.8</v>
      </c>
      <c r="J63" s="5">
        <f ca="1">G27</f>
        <v>770.00000000005002</v>
      </c>
      <c r="K63" s="10">
        <f>K62</f>
        <v>4.6000000000000005</v>
      </c>
      <c r="L63" s="5">
        <f ca="1">H27</f>
        <v>1225.00000000005</v>
      </c>
      <c r="M63" s="10">
        <f>M62</f>
        <v>4.8</v>
      </c>
      <c r="N63" s="5">
        <f ca="1">I27</f>
        <v>1370.00000000005</v>
      </c>
      <c r="O63" s="10">
        <f>O62</f>
        <v>4.5000000000000009</v>
      </c>
      <c r="P63" s="5">
        <f ca="1">J27</f>
        <v>1825.00000000005</v>
      </c>
      <c r="Q63" s="10">
        <f>Q62</f>
        <v>4.8</v>
      </c>
      <c r="R63" s="5">
        <f ca="1">K27</f>
        <v>1970.00000000005</v>
      </c>
      <c r="S63" s="10">
        <f>S62</f>
        <v>4.4000000000000012</v>
      </c>
      <c r="T63" s="5">
        <f ca="1">L27</f>
        <v>2425.00000000005</v>
      </c>
      <c r="U63" s="10">
        <f>U62</f>
        <v>4.8</v>
      </c>
      <c r="V63" s="5">
        <f ca="1">M27</f>
        <v>2570.00000000005</v>
      </c>
      <c r="W63" s="10">
        <f>W62</f>
        <v>4.3000000000000016</v>
      </c>
      <c r="X63" s="5">
        <f ca="1">N27</f>
        <v>3025.00000000005</v>
      </c>
      <c r="Y63" s="10">
        <f>Y62</f>
        <v>4.8</v>
      </c>
      <c r="Z63" s="5">
        <f ca="1">O27</f>
        <v>3170.00000000005</v>
      </c>
      <c r="AA63" s="10">
        <f>AA62</f>
        <v>4.200000000000002</v>
      </c>
    </row>
    <row r="64" spans="1:27" x14ac:dyDescent="0.4">
      <c r="A64" s="2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4">
      <c r="A65" s="22"/>
      <c r="B65" s="15" t="s">
        <v>29</v>
      </c>
      <c r="C65" s="5" t="str">
        <f>C19</f>
        <v>加古川モデル</v>
      </c>
      <c r="D65" s="5">
        <f>D19</f>
        <v>6E-11</v>
      </c>
      <c r="E65" s="10">
        <f>E62-1</f>
        <v>3.8</v>
      </c>
      <c r="F65" s="5">
        <f>E19</f>
        <v>76.000000000059998</v>
      </c>
      <c r="G65" s="10">
        <f>G62-1</f>
        <v>3.7</v>
      </c>
      <c r="H65" s="5">
        <f ca="1">F19</f>
        <v>600.00000000006003</v>
      </c>
      <c r="I65" s="10">
        <f>I62-1</f>
        <v>3.8</v>
      </c>
      <c r="J65" s="5">
        <f ca="1">G19</f>
        <v>676.00000000006003</v>
      </c>
      <c r="K65" s="10">
        <f>K62-1</f>
        <v>3.6000000000000005</v>
      </c>
      <c r="L65" s="5">
        <f ca="1">H19</f>
        <v>1200.00000000006</v>
      </c>
      <c r="M65" s="10">
        <f>M62-1</f>
        <v>3.8</v>
      </c>
      <c r="N65" s="5">
        <f ca="1">I19</f>
        <v>1276.00000000006</v>
      </c>
      <c r="O65" s="10">
        <f>O62-1</f>
        <v>3.5000000000000009</v>
      </c>
      <c r="P65" s="5">
        <f ca="1">J19</f>
        <v>1800.00000000006</v>
      </c>
      <c r="Q65" s="10">
        <f>Q62-1</f>
        <v>3.8</v>
      </c>
      <c r="R65" s="5">
        <f ca="1">K19</f>
        <v>1876.00000000006</v>
      </c>
      <c r="S65" s="10">
        <f>S62-1</f>
        <v>3.4000000000000012</v>
      </c>
      <c r="T65" s="5">
        <f ca="1">L19</f>
        <v>2400.00000000006</v>
      </c>
      <c r="U65" s="10">
        <f>U62-1</f>
        <v>3.8</v>
      </c>
      <c r="V65" s="5">
        <f ca="1">M19</f>
        <v>2476.00000000006</v>
      </c>
      <c r="W65" s="10">
        <f>W62-1</f>
        <v>3.3000000000000016</v>
      </c>
      <c r="X65" s="5">
        <f ca="1">N19</f>
        <v>3000.00000000006</v>
      </c>
      <c r="Y65" s="10">
        <f>Y62-1</f>
        <v>3.8</v>
      </c>
      <c r="Z65" s="5">
        <f ca="1">O19</f>
        <v>3076.00000000006</v>
      </c>
      <c r="AA65" s="10">
        <f>AA62-1</f>
        <v>3.200000000000002</v>
      </c>
    </row>
    <row r="66" spans="1:27" x14ac:dyDescent="0.4">
      <c r="A66" s="22"/>
      <c r="B66" s="15" t="s">
        <v>30</v>
      </c>
      <c r="C66" s="5" t="str">
        <f>C28</f>
        <v>加古川モデル</v>
      </c>
      <c r="D66" s="5">
        <f>D28</f>
        <v>76.000000000059998</v>
      </c>
      <c r="E66" s="10">
        <f>E65</f>
        <v>3.8</v>
      </c>
      <c r="F66" s="5">
        <f>E28</f>
        <v>527.00000000006003</v>
      </c>
      <c r="G66" s="10">
        <f>G65</f>
        <v>3.7</v>
      </c>
      <c r="H66" s="5">
        <f ca="1">F28</f>
        <v>676.00000000006003</v>
      </c>
      <c r="I66" s="10">
        <f>I65</f>
        <v>3.8</v>
      </c>
      <c r="J66" s="5">
        <f ca="1">G28</f>
        <v>1127.00000000006</v>
      </c>
      <c r="K66" s="10">
        <f>K65</f>
        <v>3.6000000000000005</v>
      </c>
      <c r="L66" s="5">
        <f ca="1">H28</f>
        <v>1276.00000000006</v>
      </c>
      <c r="M66" s="10">
        <f>M65</f>
        <v>3.8</v>
      </c>
      <c r="N66" s="5">
        <f ca="1">I28</f>
        <v>1727.00000000006</v>
      </c>
      <c r="O66" s="10">
        <f>O65</f>
        <v>3.5000000000000009</v>
      </c>
      <c r="P66" s="5">
        <f ca="1">J28</f>
        <v>1876.00000000006</v>
      </c>
      <c r="Q66" s="10">
        <f>Q65</f>
        <v>3.8</v>
      </c>
      <c r="R66" s="5">
        <f ca="1">K28</f>
        <v>2327.00000000006</v>
      </c>
      <c r="S66" s="10">
        <f>S65</f>
        <v>3.4000000000000012</v>
      </c>
      <c r="T66" s="5">
        <f ca="1">L28</f>
        <v>2476.00000000006</v>
      </c>
      <c r="U66" s="10">
        <f>U65</f>
        <v>3.8</v>
      </c>
      <c r="V66" s="5">
        <f ca="1">M28</f>
        <v>2927.00000000006</v>
      </c>
      <c r="W66" s="10">
        <f>W65</f>
        <v>3.3000000000000016</v>
      </c>
      <c r="X66" s="5">
        <f ca="1">N28</f>
        <v>3076.00000000006</v>
      </c>
      <c r="Y66" s="10">
        <f>Y65</f>
        <v>3.8</v>
      </c>
      <c r="Z66" s="5">
        <f ca="1">O28</f>
        <v>3527.00000000006</v>
      </c>
      <c r="AA66" s="10">
        <f>AA65</f>
        <v>3.200000000000002</v>
      </c>
    </row>
    <row r="67" spans="1:27" x14ac:dyDescent="0.4">
      <c r="A67" s="2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4">
      <c r="A68" s="22"/>
      <c r="B68" s="15" t="s">
        <v>29</v>
      </c>
      <c r="C68" s="5" t="str">
        <f>C20</f>
        <v>神戸・阪神モデル</v>
      </c>
      <c r="D68" s="5">
        <f>D20</f>
        <v>7.0000000000000004E-11</v>
      </c>
      <c r="E68" s="10">
        <f>E65-1</f>
        <v>2.8</v>
      </c>
      <c r="F68" s="5">
        <f>E20</f>
        <v>92.000000000070003</v>
      </c>
      <c r="G68" s="10">
        <f>G65-1</f>
        <v>2.7</v>
      </c>
      <c r="H68" s="5">
        <f ca="1">F20</f>
        <v>630.00000000001</v>
      </c>
      <c r="I68" s="10">
        <f>I65-1</f>
        <v>2.8</v>
      </c>
      <c r="J68" s="5">
        <f ca="1">G20</f>
        <v>722.00000000001</v>
      </c>
      <c r="K68" s="10">
        <f>K65-1</f>
        <v>2.6000000000000005</v>
      </c>
      <c r="L68" s="5">
        <f ca="1">H20</f>
        <v>1230.00000000001</v>
      </c>
      <c r="M68" s="10">
        <f>M65-1</f>
        <v>2.8</v>
      </c>
      <c r="N68" s="5">
        <f ca="1">I20</f>
        <v>1322.00000000001</v>
      </c>
      <c r="O68" s="10">
        <f>O65-1</f>
        <v>2.5000000000000009</v>
      </c>
      <c r="P68" s="5">
        <f ca="1">J20</f>
        <v>1830.00000000001</v>
      </c>
      <c r="Q68" s="10">
        <f>Q65-1</f>
        <v>2.8</v>
      </c>
      <c r="R68" s="5">
        <f ca="1">K20</f>
        <v>1922.00000000001</v>
      </c>
      <c r="S68" s="10">
        <f>S65-1</f>
        <v>2.4000000000000012</v>
      </c>
      <c r="T68" s="5">
        <f ca="1">L20</f>
        <v>2430.00000000001</v>
      </c>
      <c r="U68" s="10">
        <f>U65-1</f>
        <v>2.8</v>
      </c>
      <c r="V68" s="5">
        <f ca="1">M20</f>
        <v>2522.00000000001</v>
      </c>
      <c r="W68" s="10">
        <f>W65-1</f>
        <v>2.3000000000000016</v>
      </c>
      <c r="X68" s="5">
        <f ca="1">N20</f>
        <v>3030.00000000001</v>
      </c>
      <c r="Y68" s="10">
        <f>Y65-1</f>
        <v>2.8</v>
      </c>
      <c r="Z68" s="5">
        <f ca="1">O20</f>
        <v>3122.00000000001</v>
      </c>
      <c r="AA68" s="10">
        <f>AA65-1</f>
        <v>2.200000000000002</v>
      </c>
    </row>
    <row r="69" spans="1:27" x14ac:dyDescent="0.4">
      <c r="A69" s="22"/>
      <c r="B69" s="15" t="s">
        <v>30</v>
      </c>
      <c r="C69" s="5" t="str">
        <f>C29</f>
        <v>神戸・阪神モデル</v>
      </c>
      <c r="D69" s="5">
        <f>D29</f>
        <v>92.000000000070003</v>
      </c>
      <c r="E69" s="10">
        <f>E68</f>
        <v>2.8</v>
      </c>
      <c r="F69" s="5">
        <f>E29</f>
        <v>639.00000000007003</v>
      </c>
      <c r="G69" s="10">
        <f>G68</f>
        <v>2.7</v>
      </c>
      <c r="H69" s="5">
        <f ca="1">F29</f>
        <v>722.00000000001</v>
      </c>
      <c r="I69" s="10">
        <f>I68</f>
        <v>2.8</v>
      </c>
      <c r="J69" s="5">
        <f ca="1">G29</f>
        <v>1269.00000000001</v>
      </c>
      <c r="K69" s="10">
        <f>K68</f>
        <v>2.6000000000000005</v>
      </c>
      <c r="L69" s="5">
        <f ca="1">H29</f>
        <v>1322.00000000001</v>
      </c>
      <c r="M69" s="10">
        <f>M68</f>
        <v>2.8</v>
      </c>
      <c r="N69" s="5">
        <f ca="1">I29</f>
        <v>1869.00000000001</v>
      </c>
      <c r="O69" s="10">
        <f>O68</f>
        <v>2.5000000000000009</v>
      </c>
      <c r="P69" s="5">
        <f ca="1">J29</f>
        <v>1922.00000000001</v>
      </c>
      <c r="Q69" s="10">
        <f>Q68</f>
        <v>2.8</v>
      </c>
      <c r="R69" s="5">
        <f ca="1">K29</f>
        <v>2469.00000000001</v>
      </c>
      <c r="S69" s="10">
        <f>S68</f>
        <v>2.4000000000000012</v>
      </c>
      <c r="T69" s="5">
        <f ca="1">L29</f>
        <v>2522.00000000001</v>
      </c>
      <c r="U69" s="10">
        <f>U68</f>
        <v>2.8</v>
      </c>
      <c r="V69" s="5">
        <f ca="1">M29</f>
        <v>3069.00000000001</v>
      </c>
      <c r="W69" s="10">
        <f>W68</f>
        <v>2.3000000000000016</v>
      </c>
      <c r="X69" s="5">
        <f ca="1">N29</f>
        <v>3122.00000000001</v>
      </c>
      <c r="Y69" s="10">
        <f>Y68</f>
        <v>2.8</v>
      </c>
      <c r="Z69" s="5">
        <f ca="1">O29</f>
        <v>3669.00000000001</v>
      </c>
      <c r="AA69" s="10">
        <f>AA68</f>
        <v>2.200000000000002</v>
      </c>
    </row>
    <row r="70" spans="1:27" x14ac:dyDescent="0.4">
      <c r="A70" s="2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4">
      <c r="A71" s="22"/>
      <c r="B71" s="15" t="s">
        <v>29</v>
      </c>
      <c r="C71" s="5" t="str">
        <f>C21</f>
        <v>竹田川モデル</v>
      </c>
      <c r="D71" s="5">
        <f>D21</f>
        <v>3E-11</v>
      </c>
      <c r="E71" s="10">
        <f>E68-1</f>
        <v>1.7999999999999998</v>
      </c>
      <c r="F71" s="5">
        <f>E21</f>
        <v>7.00000000003</v>
      </c>
      <c r="G71" s="10">
        <f>G68-1</f>
        <v>1.7000000000000002</v>
      </c>
      <c r="H71" s="5">
        <f ca="1">F21</f>
        <v>600.00000000003001</v>
      </c>
      <c r="I71" s="10">
        <f>I68-1</f>
        <v>1.7999999999999998</v>
      </c>
      <c r="J71" s="5">
        <f ca="1">G21</f>
        <v>607.00000000003001</v>
      </c>
      <c r="K71" s="10">
        <f>K68-1</f>
        <v>1.6000000000000005</v>
      </c>
      <c r="L71" s="5">
        <f ca="1">H21</f>
        <v>1200.00000000003</v>
      </c>
      <c r="M71" s="10">
        <f>M68-1</f>
        <v>1.7999999999999998</v>
      </c>
      <c r="N71" s="5">
        <f ca="1">I21</f>
        <v>1207.00000000003</v>
      </c>
      <c r="O71" s="10">
        <f>O68-1</f>
        <v>1.5000000000000009</v>
      </c>
      <c r="P71" s="5">
        <f ca="1">J21</f>
        <v>1800.00000000003</v>
      </c>
      <c r="Q71" s="10">
        <f>Q68-1</f>
        <v>1.7999999999999998</v>
      </c>
      <c r="R71" s="5">
        <f ca="1">K21</f>
        <v>1807.00000000003</v>
      </c>
      <c r="S71" s="10">
        <f>S68-1</f>
        <v>1.4000000000000012</v>
      </c>
      <c r="T71" s="5">
        <f ca="1">L21</f>
        <v>2400.00000000003</v>
      </c>
      <c r="U71" s="10">
        <f>U68-1</f>
        <v>1.7999999999999998</v>
      </c>
      <c r="V71" s="5">
        <f ca="1">M21</f>
        <v>2407.00000000003</v>
      </c>
      <c r="W71" s="10">
        <f>W68-1</f>
        <v>1.3000000000000016</v>
      </c>
      <c r="X71" s="5">
        <f ca="1">N21</f>
        <v>3000.00000000003</v>
      </c>
      <c r="Y71" s="10">
        <f>Y68-1</f>
        <v>1.7999999999999998</v>
      </c>
      <c r="Z71" s="5">
        <f ca="1">O21</f>
        <v>3007.00000000003</v>
      </c>
      <c r="AA71" s="10">
        <f>AA68-1</f>
        <v>1.200000000000002</v>
      </c>
    </row>
    <row r="72" spans="1:27" x14ac:dyDescent="0.4">
      <c r="A72" s="22"/>
      <c r="B72" s="15" t="s">
        <v>30</v>
      </c>
      <c r="C72" s="5" t="str">
        <f>C30</f>
        <v>竹田川モデル</v>
      </c>
      <c r="D72" s="5">
        <f>D30</f>
        <v>7.00000000003</v>
      </c>
      <c r="E72" s="10">
        <f>E71</f>
        <v>1.7999999999999998</v>
      </c>
      <c r="F72" s="5">
        <f>E30</f>
        <v>44.000000000029999</v>
      </c>
      <c r="G72" s="10">
        <f>G71</f>
        <v>1.7000000000000002</v>
      </c>
      <c r="H72" s="5">
        <f ca="1">F30</f>
        <v>607.00000000003001</v>
      </c>
      <c r="I72" s="10">
        <f>I71</f>
        <v>1.7999999999999998</v>
      </c>
      <c r="J72" s="5">
        <f ca="1">G30</f>
        <v>644.00000000003001</v>
      </c>
      <c r="K72" s="10">
        <f>K71</f>
        <v>1.6000000000000005</v>
      </c>
      <c r="L72" s="5">
        <f ca="1">H30</f>
        <v>1207.00000000003</v>
      </c>
      <c r="M72" s="10">
        <f>M71</f>
        <v>1.7999999999999998</v>
      </c>
      <c r="N72" s="5">
        <f ca="1">I30</f>
        <v>1244.00000000003</v>
      </c>
      <c r="O72" s="10">
        <f>O71</f>
        <v>1.5000000000000009</v>
      </c>
      <c r="P72" s="5">
        <f ca="1">J30</f>
        <v>1807.00000000003</v>
      </c>
      <c r="Q72" s="10">
        <f>Q71</f>
        <v>1.7999999999999998</v>
      </c>
      <c r="R72" s="5">
        <f ca="1">K30</f>
        <v>1844.00000000003</v>
      </c>
      <c r="S72" s="10">
        <f>S71</f>
        <v>1.4000000000000012</v>
      </c>
      <c r="T72" s="5">
        <f ca="1">L30</f>
        <v>2407.00000000003</v>
      </c>
      <c r="U72" s="10">
        <f>U71</f>
        <v>1.7999999999999998</v>
      </c>
      <c r="V72" s="5">
        <f ca="1">M30</f>
        <v>2444.00000000003</v>
      </c>
      <c r="W72" s="10">
        <f>W71</f>
        <v>1.3000000000000016</v>
      </c>
      <c r="X72" s="5">
        <f ca="1">N30</f>
        <v>3007.00000000003</v>
      </c>
      <c r="Y72" s="10">
        <f>Y71</f>
        <v>1.7999999999999998</v>
      </c>
      <c r="Z72" s="5">
        <f ca="1">O30</f>
        <v>3044.00000000003</v>
      </c>
      <c r="AA72" s="10">
        <f>AA71</f>
        <v>1.200000000000002</v>
      </c>
    </row>
    <row r="73" spans="1:27" x14ac:dyDescent="0.4">
      <c r="A73" s="2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4">
      <c r="A74" s="22"/>
      <c r="B74" s="15" t="s">
        <v>29</v>
      </c>
      <c r="C74" s="5" t="str">
        <f>C22</f>
        <v>淡路モデル</v>
      </c>
      <c r="D74" s="5">
        <f>D22</f>
        <v>9.9999999999999994E-12</v>
      </c>
      <c r="E74" s="10">
        <f>E71-1</f>
        <v>0.79999999999999982</v>
      </c>
      <c r="F74" s="5">
        <f>E22</f>
        <v>5.00000000001</v>
      </c>
      <c r="G74" s="10">
        <f>G71-1</f>
        <v>0.70000000000000018</v>
      </c>
      <c r="H74" s="5">
        <f ca="1">F22</f>
        <v>600.00000000001</v>
      </c>
      <c r="I74" s="10">
        <f>I71-1</f>
        <v>0.79999999999999982</v>
      </c>
      <c r="J74" s="5">
        <f ca="1">G22</f>
        <v>605.00000000001</v>
      </c>
      <c r="K74" s="10">
        <f>K71-1</f>
        <v>0.60000000000000053</v>
      </c>
      <c r="L74" s="5">
        <f ca="1">H22</f>
        <v>1200.00000000001</v>
      </c>
      <c r="M74" s="10">
        <f>M71-1</f>
        <v>0.79999999999999982</v>
      </c>
      <c r="N74" s="5">
        <f ca="1">I22</f>
        <v>1205.00000000001</v>
      </c>
      <c r="O74" s="10">
        <f>O71-1</f>
        <v>0.50000000000000089</v>
      </c>
      <c r="P74" s="5">
        <f ca="1">J22</f>
        <v>1800.00000000001</v>
      </c>
      <c r="Q74" s="10">
        <f>Q71-1</f>
        <v>0.79999999999999982</v>
      </c>
      <c r="R74" s="5">
        <f ca="1">K22</f>
        <v>1805.00000000001</v>
      </c>
      <c r="S74" s="10">
        <f>S71-1</f>
        <v>0.40000000000000124</v>
      </c>
      <c r="T74" s="5">
        <f ca="1">L22</f>
        <v>2400.00000000001</v>
      </c>
      <c r="U74" s="10">
        <f>U71-1</f>
        <v>0.79999999999999982</v>
      </c>
      <c r="V74" s="5">
        <f ca="1">M22</f>
        <v>2405.00000000001</v>
      </c>
      <c r="W74" s="10">
        <f>W71-1</f>
        <v>0.3000000000000016</v>
      </c>
      <c r="X74" s="5">
        <f ca="1">N22</f>
        <v>3000.00000000001</v>
      </c>
      <c r="Y74" s="10">
        <f>Y71-1</f>
        <v>0.79999999999999982</v>
      </c>
      <c r="Z74" s="5">
        <f ca="1">O22</f>
        <v>3005.00000000001</v>
      </c>
      <c r="AA74" s="10">
        <f>AA71-1</f>
        <v>0.20000000000000195</v>
      </c>
    </row>
    <row r="75" spans="1:27" x14ac:dyDescent="0.4">
      <c r="A75" s="22"/>
      <c r="B75" s="15" t="s">
        <v>30</v>
      </c>
      <c r="C75" s="5" t="str">
        <f>C31</f>
        <v>淡路モデル</v>
      </c>
      <c r="D75" s="5">
        <f>D31</f>
        <v>5.00000000001</v>
      </c>
      <c r="E75" s="10">
        <f>E74</f>
        <v>0.79999999999999982</v>
      </c>
      <c r="F75" s="5">
        <f>E31</f>
        <v>31.000000000010001</v>
      </c>
      <c r="G75" s="10">
        <f>G74</f>
        <v>0.70000000000000018</v>
      </c>
      <c r="H75" s="5">
        <f ca="1">F31</f>
        <v>605.00000000001</v>
      </c>
      <c r="I75" s="10">
        <f>I74</f>
        <v>0.79999999999999982</v>
      </c>
      <c r="J75" s="5">
        <f ca="1">G31</f>
        <v>631.00000000001</v>
      </c>
      <c r="K75" s="10">
        <f>K74</f>
        <v>0.60000000000000053</v>
      </c>
      <c r="L75" s="5">
        <f ca="1">H31</f>
        <v>1205.00000000001</v>
      </c>
      <c r="M75" s="10">
        <f>M74</f>
        <v>0.79999999999999982</v>
      </c>
      <c r="N75" s="5">
        <f ca="1">I31</f>
        <v>1231.00000000001</v>
      </c>
      <c r="O75" s="10">
        <f>O74</f>
        <v>0.50000000000000089</v>
      </c>
      <c r="P75" s="5">
        <f ca="1">J31</f>
        <v>1805.00000000001</v>
      </c>
      <c r="Q75" s="10">
        <f>Q74</f>
        <v>0.79999999999999982</v>
      </c>
      <c r="R75" s="5">
        <f ca="1">K31</f>
        <v>1831.00000000001</v>
      </c>
      <c r="S75" s="10">
        <f>S74</f>
        <v>0.40000000000000124</v>
      </c>
      <c r="T75" s="5">
        <f ca="1">L31</f>
        <v>2405.00000000001</v>
      </c>
      <c r="U75" s="10">
        <f>U74</f>
        <v>0.79999999999999982</v>
      </c>
      <c r="V75" s="5">
        <f ca="1">M31</f>
        <v>2431.00000000001</v>
      </c>
      <c r="W75" s="10">
        <f>W74</f>
        <v>0.3000000000000016</v>
      </c>
      <c r="X75" s="5">
        <f ca="1">N31</f>
        <v>3005.00000000001</v>
      </c>
      <c r="Y75" s="10">
        <f>Y74</f>
        <v>0.79999999999999982</v>
      </c>
      <c r="Z75" s="5">
        <f ca="1">O31</f>
        <v>3031.00000000001</v>
      </c>
      <c r="AA75" s="10">
        <f>AA74</f>
        <v>0.20000000000000195</v>
      </c>
    </row>
    <row r="76" spans="1:27" x14ac:dyDescent="0.4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27" x14ac:dyDescent="0.4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27" x14ac:dyDescent="0.4">
      <c r="C78" s="5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x14ac:dyDescent="0.4"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x14ac:dyDescent="0.4">
      <c r="D80" s="24"/>
      <c r="E80" s="24"/>
      <c r="F80" s="25"/>
      <c r="G80" s="25"/>
      <c r="H80" s="24"/>
      <c r="I80" s="24"/>
      <c r="J80" s="25"/>
      <c r="K80" s="25"/>
      <c r="L80" s="24"/>
      <c r="M80" s="24"/>
      <c r="N80" s="25"/>
      <c r="O80" s="25"/>
      <c r="P80" s="24"/>
      <c r="Q80" s="24"/>
      <c r="R80" s="25"/>
      <c r="S80" s="25"/>
      <c r="T80" s="24"/>
      <c r="U80" s="24"/>
      <c r="V80" s="25"/>
      <c r="W80" s="25"/>
      <c r="X80" s="24"/>
      <c r="Y80" s="24"/>
      <c r="Z80" s="25"/>
      <c r="AA80" s="25"/>
    </row>
    <row r="81" spans="4:27" x14ac:dyDescent="0.4">
      <c r="D81" s="4"/>
      <c r="F81" s="5"/>
      <c r="H81" s="6"/>
      <c r="J81" s="5"/>
      <c r="L81" s="6"/>
      <c r="N81" s="5"/>
      <c r="P81" s="6"/>
      <c r="R81" s="5"/>
      <c r="T81" s="6"/>
      <c r="V81" s="5"/>
      <c r="X81" s="6"/>
      <c r="Z81" s="5"/>
    </row>
    <row r="82" spans="4:27" x14ac:dyDescent="0.4">
      <c r="D82" s="6"/>
      <c r="F82" s="6"/>
      <c r="H82" s="6"/>
      <c r="J82" s="6"/>
      <c r="L82" s="6"/>
      <c r="N82" s="6"/>
      <c r="P82" s="6"/>
      <c r="R82" s="6"/>
      <c r="T82" s="6"/>
      <c r="V82" s="6"/>
      <c r="X82" s="6"/>
      <c r="Z82" s="6"/>
    </row>
    <row r="83" spans="4:27" ht="18.75" x14ac:dyDescent="0.4">
      <c r="F83" s="6"/>
      <c r="G83" s="5"/>
      <c r="I83" s="5"/>
      <c r="J83" s="5"/>
      <c r="L83" s="5"/>
      <c r="M83" s="5"/>
      <c r="O83" s="5"/>
      <c r="P83" s="5"/>
      <c r="Z83"/>
      <c r="AA83"/>
    </row>
    <row r="84" spans="4:27" x14ac:dyDescent="0.4">
      <c r="D84" s="4"/>
      <c r="F84" s="5"/>
      <c r="H84" s="6"/>
      <c r="J84" s="5"/>
      <c r="L84" s="6"/>
      <c r="N84" s="5"/>
      <c r="P84" s="6"/>
      <c r="R84" s="5"/>
      <c r="T84" s="6"/>
      <c r="V84" s="5"/>
      <c r="X84" s="6"/>
      <c r="Z84" s="5"/>
    </row>
    <row r="85" spans="4:27" x14ac:dyDescent="0.4">
      <c r="D85" s="6"/>
      <c r="F85" s="6"/>
      <c r="H85" s="6"/>
      <c r="J85" s="6"/>
      <c r="L85" s="6"/>
      <c r="N85" s="6"/>
      <c r="P85" s="6"/>
      <c r="R85" s="6"/>
      <c r="T85" s="6"/>
      <c r="V85" s="6"/>
      <c r="X85" s="6"/>
      <c r="Z85" s="6"/>
    </row>
    <row r="86" spans="4:27" ht="18.75" x14ac:dyDescent="0.4">
      <c r="I86" s="5"/>
      <c r="J86" s="5"/>
      <c r="L86" s="5"/>
      <c r="M86" s="5"/>
      <c r="O86" s="5"/>
      <c r="P86" s="5"/>
      <c r="Z86"/>
      <c r="AA86"/>
    </row>
    <row r="87" spans="4:27" x14ac:dyDescent="0.4">
      <c r="D87" s="4"/>
      <c r="F87" s="5"/>
      <c r="H87" s="6"/>
      <c r="J87" s="5"/>
      <c r="L87" s="6"/>
      <c r="N87" s="5"/>
      <c r="P87" s="6"/>
      <c r="R87" s="5"/>
      <c r="T87" s="6"/>
      <c r="V87" s="5"/>
      <c r="X87" s="6"/>
      <c r="Z87" s="5"/>
    </row>
    <row r="88" spans="4:27" x14ac:dyDescent="0.4">
      <c r="D88" s="6"/>
      <c r="F88" s="6"/>
      <c r="H88" s="6"/>
      <c r="J88" s="6"/>
      <c r="L88" s="6"/>
      <c r="N88" s="6"/>
      <c r="P88" s="6"/>
      <c r="R88" s="6"/>
      <c r="T88" s="6"/>
      <c r="V88" s="6"/>
      <c r="X88" s="6"/>
      <c r="Z88" s="6"/>
    </row>
    <row r="89" spans="4:27" ht="18.75" x14ac:dyDescent="0.4">
      <c r="I89" s="5"/>
      <c r="J89" s="5"/>
      <c r="L89" s="5"/>
      <c r="M89" s="5"/>
      <c r="O89" s="5"/>
      <c r="P89" s="5"/>
      <c r="Z89"/>
      <c r="AA89"/>
    </row>
    <row r="90" spans="4:27" x14ac:dyDescent="0.4">
      <c r="D90" s="4"/>
      <c r="F90" s="5"/>
      <c r="H90" s="6"/>
      <c r="J90" s="5"/>
      <c r="L90" s="6"/>
      <c r="N90" s="5"/>
      <c r="P90" s="6"/>
      <c r="R90" s="5"/>
      <c r="T90" s="6"/>
      <c r="V90" s="5"/>
      <c r="X90" s="6"/>
      <c r="Z90" s="5"/>
    </row>
    <row r="91" spans="4:27" x14ac:dyDescent="0.4">
      <c r="D91" s="6"/>
      <c r="F91" s="6"/>
      <c r="H91" s="6"/>
      <c r="J91" s="6"/>
      <c r="L91" s="6"/>
      <c r="N91" s="6"/>
      <c r="P91" s="6"/>
      <c r="R91" s="6"/>
      <c r="T91" s="6"/>
      <c r="V91" s="6"/>
      <c r="X91" s="6"/>
      <c r="Z91" s="6"/>
    </row>
    <row r="92" spans="4:27" ht="18.75" x14ac:dyDescent="0.4">
      <c r="I92" s="5"/>
      <c r="J92" s="5"/>
      <c r="L92" s="5"/>
      <c r="M92" s="5"/>
      <c r="O92" s="5"/>
      <c r="P92" s="5"/>
      <c r="Z92"/>
      <c r="AA92"/>
    </row>
    <row r="93" spans="4:27" x14ac:dyDescent="0.4">
      <c r="D93" s="4"/>
      <c r="F93" s="5"/>
      <c r="H93" s="6"/>
      <c r="J93" s="5"/>
      <c r="L93" s="6"/>
      <c r="N93" s="5"/>
      <c r="P93" s="6"/>
      <c r="R93" s="5"/>
      <c r="T93" s="6"/>
      <c r="V93" s="5"/>
      <c r="X93" s="6"/>
      <c r="Z93" s="5"/>
    </row>
    <row r="94" spans="4:27" x14ac:dyDescent="0.4">
      <c r="D94" s="6"/>
      <c r="F94" s="6"/>
      <c r="H94" s="6"/>
      <c r="J94" s="6"/>
      <c r="L94" s="6"/>
      <c r="N94" s="6"/>
      <c r="P94" s="6"/>
      <c r="R94" s="6"/>
      <c r="T94" s="6"/>
      <c r="V94" s="6"/>
      <c r="X94" s="6"/>
      <c r="Z94" s="6"/>
    </row>
    <row r="95" spans="4:27" ht="18.75" x14ac:dyDescent="0.4">
      <c r="I95" s="5"/>
      <c r="J95" s="5"/>
      <c r="L95" s="5"/>
      <c r="M95" s="5"/>
      <c r="O95" s="5"/>
      <c r="P95" s="5"/>
      <c r="Z95"/>
      <c r="AA95"/>
    </row>
    <row r="96" spans="4:27" x14ac:dyDescent="0.4">
      <c r="D96" s="4"/>
      <c r="F96" s="5"/>
      <c r="H96" s="6"/>
      <c r="J96" s="5"/>
      <c r="L96" s="6"/>
      <c r="N96" s="5"/>
      <c r="P96" s="6"/>
      <c r="R96" s="5"/>
      <c r="T96" s="6"/>
      <c r="V96" s="5"/>
      <c r="X96" s="6"/>
      <c r="Z96" s="5"/>
    </row>
    <row r="97" spans="4:27" x14ac:dyDescent="0.4">
      <c r="D97" s="6"/>
      <c r="F97" s="6"/>
      <c r="H97" s="6"/>
      <c r="J97" s="6"/>
      <c r="L97" s="6"/>
      <c r="N97" s="6"/>
      <c r="P97" s="6"/>
      <c r="R97" s="6"/>
      <c r="T97" s="6"/>
      <c r="V97" s="6"/>
      <c r="X97" s="6"/>
      <c r="Z97" s="6"/>
    </row>
    <row r="98" spans="4:27" ht="18.75" x14ac:dyDescent="0.4">
      <c r="I98" s="5"/>
      <c r="J98" s="5"/>
      <c r="L98" s="5"/>
      <c r="M98" s="5"/>
      <c r="O98" s="5"/>
      <c r="P98" s="5"/>
      <c r="Z98"/>
      <c r="AA98"/>
    </row>
    <row r="99" spans="4:27" x14ac:dyDescent="0.4">
      <c r="D99" s="4"/>
      <c r="F99" s="5"/>
      <c r="H99" s="6"/>
      <c r="J99" s="5"/>
      <c r="L99" s="6"/>
      <c r="N99" s="5"/>
      <c r="P99" s="6"/>
      <c r="R99" s="5"/>
      <c r="T99" s="6"/>
      <c r="V99" s="5"/>
      <c r="X99" s="6"/>
      <c r="Z99" s="5"/>
    </row>
    <row r="100" spans="4:27" x14ac:dyDescent="0.4">
      <c r="D100" s="6"/>
      <c r="F100" s="6"/>
      <c r="H100" s="6"/>
      <c r="J100" s="6"/>
      <c r="L100" s="6"/>
      <c r="N100" s="6"/>
      <c r="P100" s="6"/>
      <c r="R100" s="6"/>
      <c r="T100" s="6"/>
      <c r="V100" s="6"/>
      <c r="X100" s="6"/>
      <c r="Z100" s="6"/>
    </row>
    <row r="101" spans="4:27" ht="18.75" x14ac:dyDescent="0.4">
      <c r="I101" s="5"/>
      <c r="J101" s="5"/>
      <c r="L101" s="5"/>
      <c r="M101" s="5"/>
      <c r="O101" s="5"/>
      <c r="P101" s="5"/>
      <c r="Z101"/>
      <c r="AA101"/>
    </row>
    <row r="102" spans="4:27" x14ac:dyDescent="0.4">
      <c r="D102" s="4"/>
      <c r="F102" s="5"/>
      <c r="H102" s="6"/>
      <c r="J102" s="5"/>
      <c r="L102" s="6"/>
      <c r="N102" s="5"/>
      <c r="P102" s="6"/>
      <c r="R102" s="5"/>
      <c r="T102" s="6"/>
      <c r="V102" s="5"/>
      <c r="X102" s="6"/>
      <c r="Z102" s="5"/>
    </row>
    <row r="103" spans="4:27" x14ac:dyDescent="0.4">
      <c r="D103" s="6"/>
      <c r="F103" s="6"/>
      <c r="H103" s="6"/>
      <c r="J103" s="6"/>
      <c r="L103" s="6"/>
      <c r="N103" s="6"/>
      <c r="P103" s="6"/>
      <c r="R103" s="6"/>
      <c r="T103" s="6"/>
      <c r="V103" s="6"/>
      <c r="X103" s="6"/>
      <c r="Z103" s="6"/>
    </row>
    <row r="104" spans="4:27" ht="18.75" x14ac:dyDescent="0.4"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4:27" ht="18.75" x14ac:dyDescent="0.4"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4:27" ht="18.75" x14ac:dyDescent="0.4"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4:27" ht="18.75" x14ac:dyDescent="0.4"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4:27" ht="18.75" x14ac:dyDescent="0.4"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4:27" ht="18.75" x14ac:dyDescent="0.4"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4:27" ht="18.75" x14ac:dyDescent="0.4"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4:27" ht="18.75" x14ac:dyDescent="0.4"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4:27" ht="18.75" x14ac:dyDescent="0.4"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4:27" ht="18.75" x14ac:dyDescent="0.4"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4:27" ht="18.75" x14ac:dyDescent="0.4"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4:27" ht="18.75" x14ac:dyDescent="0.4"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4:27" ht="18.75" x14ac:dyDescent="0.4"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4:27" ht="18.75" x14ac:dyDescent="0.4"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4:27" ht="18.75" x14ac:dyDescent="0.4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</sheetData>
  <mergeCells count="48">
    <mergeCell ref="Z80:AA80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X80:Y80"/>
    <mergeCell ref="X79:AA79"/>
    <mergeCell ref="D78:G78"/>
    <mergeCell ref="H78:K78"/>
    <mergeCell ref="L78:O78"/>
    <mergeCell ref="P78:S78"/>
    <mergeCell ref="T78:W78"/>
    <mergeCell ref="X78:AA78"/>
    <mergeCell ref="D79:G79"/>
    <mergeCell ref="H79:K79"/>
    <mergeCell ref="L79:O79"/>
    <mergeCell ref="P79:S79"/>
    <mergeCell ref="T79:W79"/>
    <mergeCell ref="X51:AA51"/>
    <mergeCell ref="T51:W51"/>
    <mergeCell ref="Z52:AA52"/>
    <mergeCell ref="T52:U52"/>
    <mergeCell ref="V52:W52"/>
    <mergeCell ref="X52:Y52"/>
    <mergeCell ref="A13:A49"/>
    <mergeCell ref="B15:B22"/>
    <mergeCell ref="B24:B31"/>
    <mergeCell ref="B33:B40"/>
    <mergeCell ref="B42:B49"/>
    <mergeCell ref="A51:A75"/>
    <mergeCell ref="D51:G51"/>
    <mergeCell ref="H51:K51"/>
    <mergeCell ref="L51:O51"/>
    <mergeCell ref="P51:S51"/>
    <mergeCell ref="D52:E52"/>
    <mergeCell ref="F52:G52"/>
    <mergeCell ref="H52:I52"/>
    <mergeCell ref="L52:M52"/>
    <mergeCell ref="N52:O52"/>
    <mergeCell ref="P52:Q52"/>
    <mergeCell ref="R52:S52"/>
    <mergeCell ref="J52:K5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30"/>
  <sheetViews>
    <sheetView zoomScale="70" zoomScaleNormal="70" workbookViewId="0">
      <selection activeCell="W29" sqref="W29"/>
    </sheetView>
  </sheetViews>
  <sheetFormatPr defaultColWidth="7" defaultRowHeight="16.5" x14ac:dyDescent="0.4"/>
  <cols>
    <col min="1" max="1" width="4.125" style="1" bestFit="1" customWidth="1"/>
    <col min="2" max="2" width="5.375" style="1" bestFit="1" customWidth="1"/>
    <col min="3" max="3" width="14.875" style="1" bestFit="1" customWidth="1"/>
    <col min="4" max="4" width="7.875" style="1" bestFit="1" customWidth="1"/>
    <col min="5" max="5" width="7.625" style="1" bestFit="1" customWidth="1"/>
    <col min="6" max="15" width="8.625" style="1" bestFit="1" customWidth="1"/>
    <col min="16" max="16384" width="7" style="1"/>
  </cols>
  <sheetData>
    <row r="1" spans="1:15" x14ac:dyDescent="0.4">
      <c r="D1" s="1" t="s">
        <v>23</v>
      </c>
      <c r="E1" s="1" t="s">
        <v>25</v>
      </c>
    </row>
    <row r="2" spans="1:15" x14ac:dyDescent="0.4">
      <c r="C2" s="14"/>
      <c r="D2" s="14" t="s">
        <v>22</v>
      </c>
      <c r="E2" s="14" t="s">
        <v>24</v>
      </c>
    </row>
    <row r="3" spans="1:15" ht="24.75" customHeight="1" x14ac:dyDescent="0.4">
      <c r="C3" s="14" t="s">
        <v>2</v>
      </c>
      <c r="D3" s="3">
        <v>14</v>
      </c>
      <c r="E3" s="14">
        <v>84</v>
      </c>
    </row>
    <row r="4" spans="1:15" ht="24.75" customHeight="1" x14ac:dyDescent="0.4">
      <c r="C4" s="14" t="s">
        <v>3</v>
      </c>
      <c r="D4" s="3">
        <v>41</v>
      </c>
      <c r="E4" s="14">
        <v>241</v>
      </c>
    </row>
    <row r="5" spans="1:15" ht="24.75" customHeight="1" x14ac:dyDescent="0.4">
      <c r="C5" s="14" t="s">
        <v>4</v>
      </c>
      <c r="D5" s="3">
        <v>12</v>
      </c>
      <c r="E5" s="14">
        <v>67</v>
      </c>
    </row>
    <row r="6" spans="1:15" ht="24.75" customHeight="1" x14ac:dyDescent="0.4">
      <c r="C6" s="14" t="s">
        <v>5</v>
      </c>
      <c r="D6" s="3">
        <v>27</v>
      </c>
      <c r="E6" s="14">
        <v>159</v>
      </c>
    </row>
    <row r="7" spans="1:15" ht="24.75" customHeight="1" x14ac:dyDescent="0.4">
      <c r="C7" s="14" t="s">
        <v>6</v>
      </c>
      <c r="D7" s="3">
        <v>27</v>
      </c>
      <c r="E7" s="14">
        <v>157</v>
      </c>
    </row>
    <row r="8" spans="1:15" ht="24.75" customHeight="1" x14ac:dyDescent="0.4">
      <c r="C8" s="14" t="s">
        <v>8</v>
      </c>
      <c r="D8" s="3">
        <v>68</v>
      </c>
      <c r="E8" s="14">
        <v>404</v>
      </c>
    </row>
    <row r="9" spans="1:15" ht="24.75" customHeight="1" x14ac:dyDescent="0.4">
      <c r="C9" s="14" t="s">
        <v>7</v>
      </c>
      <c r="D9" s="3">
        <v>18</v>
      </c>
      <c r="E9" s="14">
        <v>106</v>
      </c>
    </row>
    <row r="10" spans="1:15" ht="24.75" customHeight="1" x14ac:dyDescent="0.4">
      <c r="C10" s="14" t="s">
        <v>9</v>
      </c>
      <c r="D10" s="3">
        <v>13</v>
      </c>
      <c r="E10" s="14">
        <v>74</v>
      </c>
    </row>
    <row r="11" spans="1:15" ht="32.25" customHeight="1" x14ac:dyDescent="0.4">
      <c r="C11" s="14"/>
      <c r="D11" s="3"/>
      <c r="E11" s="14"/>
    </row>
    <row r="12" spans="1:15" ht="78.75" customHeight="1" x14ac:dyDescent="0.4"/>
    <row r="13" spans="1:15" ht="18.75" x14ac:dyDescent="0.4">
      <c r="A13" s="22" t="s">
        <v>26</v>
      </c>
      <c r="B13" s="13"/>
      <c r="C13" s="14"/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  <c r="K13" t="s">
        <v>17</v>
      </c>
      <c r="L13" t="s">
        <v>18</v>
      </c>
      <c r="M13" t="s">
        <v>19</v>
      </c>
      <c r="N13" t="s">
        <v>20</v>
      </c>
      <c r="O13" t="s">
        <v>21</v>
      </c>
    </row>
    <row r="14" spans="1:15" ht="18.75" x14ac:dyDescent="0.4">
      <c r="A14" s="22"/>
      <c r="B14" s="13"/>
      <c r="C14" s="14" t="s">
        <v>27</v>
      </c>
      <c r="D14">
        <v>0</v>
      </c>
      <c r="E14"/>
      <c r="F14">
        <v>600</v>
      </c>
      <c r="G14"/>
      <c r="H14">
        <v>1200</v>
      </c>
      <c r="I14"/>
      <c r="J14">
        <v>1800</v>
      </c>
      <c r="K14"/>
      <c r="L14">
        <v>2400</v>
      </c>
      <c r="M14"/>
      <c r="N14">
        <v>3000</v>
      </c>
      <c r="O14"/>
    </row>
    <row r="15" spans="1:15" x14ac:dyDescent="0.4">
      <c r="A15" s="22"/>
      <c r="B15" s="22" t="s">
        <v>29</v>
      </c>
      <c r="C15" s="14" t="s">
        <v>2</v>
      </c>
      <c r="D15" s="11">
        <f t="shared" ref="D15:D22" si="0">D33/100000000000</f>
        <v>3E-11</v>
      </c>
      <c r="E15" s="20">
        <f t="shared" ref="E15:E22" si="1">D24</f>
        <v>14.000000000029999</v>
      </c>
      <c r="F15" s="1">
        <f ca="1">IF(ISERR(SMALL(($E$24:$E$31,$G$24:$G$31,$I$24:$I$31,$K$24:$K$31,$M$24:$M$31,$O$24:$O$31),F33-8))=TRUE,F$14+$D15,IF(SMALL(($E$24:$E$31,$G$24:$G$31,$I$24:$I$31,$K$24:$K$31,$M$24:$M$31,$O$24:$O$31),F33-8)&lt;F$14,F$14+$D15,SMALL(($E$24:$E$31,$G$24:$G$31,$I$24:$I$31,$K$24:$K$31,$M$24:$M$31,$O$24:$O$31),F33-8)))</f>
        <v>600.00000000003001</v>
      </c>
      <c r="G15" s="20">
        <f t="shared" ref="G15:G22" ca="1" si="2">F24</f>
        <v>614.00000000003001</v>
      </c>
      <c r="H15" s="1">
        <f ca="1">IF(ISERR(SMALL(($E$24:$E$31,$G$24:$G$31,$I$24:$I$31,$K$24:$K$31,$M$24:$M$31,$O$24:$O$31),H33-8))=TRUE,H$14+$D15,IF(SMALL(($E$24:$E$31,$G$24:$G$31,$I$24:$I$31,$K$24:$K$31,$M$24:$M$31,$O$24:$O$31),H33-8)&lt;H$14,H$14+$D15,SMALL(($E$24:$E$31,$G$24:$G$31,$I$24:$I$31,$K$24:$K$31,$M$24:$M$31,$O$24:$O$31),H33-8)))</f>
        <v>1200.00000000003</v>
      </c>
      <c r="I15" s="20">
        <f t="shared" ref="I15:I22" ca="1" si="3">H24</f>
        <v>1214.00000000003</v>
      </c>
      <c r="J15" s="1">
        <f ca="1">IF(ISERR(SMALL(($E$24:$E$31,$G$24:$G$31,$I$24:$I$31,$K$24:$K$31,$M$24:$M$31,$O$24:$O$31),J33-8))=TRUE,J$14+$D15,IF(SMALL(($E$24:$E$31,$G$24:$G$31,$I$24:$I$31,$K$24:$K$31,$M$24:$M$31,$O$24:$O$31),J33-8)&lt;J$14,J$14+$D15,SMALL(($E$24:$E$31,$G$24:$G$31,$I$24:$I$31,$K$24:$K$31,$M$24:$M$31,$O$24:$O$31),J33-8)))</f>
        <v>1800.00000000003</v>
      </c>
      <c r="K15" s="20">
        <f ca="1">J24</f>
        <v>1814.00000000003</v>
      </c>
      <c r="L15" s="1">
        <f ca="1">IF(ISERR(SMALL(($E$24:$E$31,$G$24:$G$31,$I$24:$I$31,$K$24:$K$31,$M$24:$M$31,$O$24:$O$31),L33-8))=TRUE,L$14+$D15,IF(SMALL(($E$24:$E$31,$G$24:$G$31,$I$24:$I$31,$K$24:$K$31,$M$24:$M$31,$O$24:$O$31),L33-8)&lt;L$14,L$14+$D15,SMALL(($E$24:$E$31,$G$24:$G$31,$I$24:$I$31,$K$24:$K$31,$M$24:$M$31,$O$24:$O$31),L33-8)))</f>
        <v>2400.00000000003</v>
      </c>
      <c r="M15" s="20">
        <f t="shared" ref="M15" ca="1" si="4">L24</f>
        <v>2414.00000000003</v>
      </c>
      <c r="N15" s="1">
        <f ca="1">IF(ISERR(SMALL(($E$24:$E$31,$G$24:$G$31,$I$24:$I$31,$K$24:$K$31,$M$24:$M$31,$O$24:$O$31),N33-8))=TRUE,N$14+$D15,IF(SMALL(($E$24:$E$31,$G$24:$G$31,$I$24:$I$31,$K$24:$K$31,$M$24:$M$31,$O$24:$O$31),N33-8)&lt;N$14,N$14+$D15,SMALL(($E$24:$E$31,$G$24:$G$31,$I$24:$I$31,$K$24:$K$31,$M$24:$M$31,$O$24:$O$31),N33-8)))</f>
        <v>3000.00000000003</v>
      </c>
      <c r="O15" s="20">
        <f t="shared" ref="O15" ca="1" si="5">N24</f>
        <v>3014.00000000003</v>
      </c>
    </row>
    <row r="16" spans="1:15" x14ac:dyDescent="0.4">
      <c r="A16" s="22"/>
      <c r="B16" s="22"/>
      <c r="C16" s="14" t="s">
        <v>3</v>
      </c>
      <c r="D16" s="11">
        <f t="shared" si="0"/>
        <v>7.0000000000000004E-11</v>
      </c>
      <c r="E16" s="20">
        <f t="shared" si="1"/>
        <v>41.000000000070003</v>
      </c>
      <c r="F16" s="1">
        <f ca="1">IF(ISERR(SMALL(($E$24:$E$31,$G$24:$G$31,$I$24:$I$31,$K$24:$K$31,$M$24:$M$31,$O$24:$O$31),F34-8))=TRUE,F$14+$D16,IF(SMALL(($E$24:$E$31,$G$24:$G$31,$I$24:$I$31,$K$24:$K$31,$M$24:$M$31,$O$24:$O$31),F34-8)&lt;F$14,F$14+$D16,SMALL(($E$24:$E$31,$G$24:$G$31,$I$24:$I$31,$K$24:$K$31,$M$24:$M$31,$O$24:$O$31),F34-8)))</f>
        <v>600.00000000007003</v>
      </c>
      <c r="G16" s="20">
        <f t="shared" ca="1" si="2"/>
        <v>641.00000000007003</v>
      </c>
      <c r="H16" s="1">
        <f ca="1">IF(ISERR(SMALL(($E$24:$E$31,$G$24:$G$31,$I$24:$I$31,$K$24:$K$31,$M$24:$M$31,$O$24:$O$31),H34-8))=TRUE,H$14+$D16,IF(SMALL(($E$24:$E$31,$G$24:$G$31,$I$24:$I$31,$K$24:$K$31,$M$24:$M$31,$O$24:$O$31),H34-8)&lt;H$14,H$14+$D16,SMALL(($E$24:$E$31,$G$24:$G$31,$I$24:$I$31,$K$24:$K$31,$M$24:$M$31,$O$24:$O$31),H34-8)))</f>
        <v>1200.00000000007</v>
      </c>
      <c r="I16" s="20">
        <f t="shared" ca="1" si="3"/>
        <v>1241.00000000007</v>
      </c>
      <c r="J16" s="1">
        <f ca="1">IF(ISERR(SMALL(($E$24:$E$31,$G$24:$G$31,$I$24:$I$31,$K$24:$K$31,$M$24:$M$31,$O$24:$O$31),J34-8))=TRUE,J$14+$D16,IF(SMALL(($E$24:$E$31,$G$24:$G$31,$I$24:$I$31,$K$24:$K$31,$M$24:$M$31,$O$24:$O$31),J34-8)&lt;J$14,J$14+$D16,SMALL(($E$24:$E$31,$G$24:$G$31,$I$24:$I$31,$K$24:$K$31,$M$24:$M$31,$O$24:$O$31),J34-8)))</f>
        <v>1800.00000000007</v>
      </c>
      <c r="K16" s="20">
        <f t="shared" ref="K16:O22" ca="1" si="6">J25</f>
        <v>1841.00000000007</v>
      </c>
      <c r="L16" s="1">
        <f ca="1">IF(ISERR(SMALL(($E$24:$E$31,$G$24:$G$31,$I$24:$I$31,$K$24:$K$31,$M$24:$M$31,$O$24:$O$31),L34-8))=TRUE,L$14+$D16,IF(SMALL(($E$24:$E$31,$G$24:$G$31,$I$24:$I$31,$K$24:$K$31,$M$24:$M$31,$O$24:$O$31),L34-8)&lt;L$14,L$14+$D16,SMALL(($E$24:$E$31,$G$24:$G$31,$I$24:$I$31,$K$24:$K$31,$M$24:$M$31,$O$24:$O$31),L34-8)))</f>
        <v>2400.00000000007</v>
      </c>
      <c r="M16" s="20">
        <f t="shared" ca="1" si="6"/>
        <v>2441.00000000007</v>
      </c>
      <c r="N16" s="1">
        <f ca="1">IF(ISERR(SMALL(($E$24:$E$31,$G$24:$G$31,$I$24:$I$31,$K$24:$K$31,$M$24:$M$31,$O$24:$O$31),N34-8))=TRUE,N$14+$D16,IF(SMALL(($E$24:$E$31,$G$24:$G$31,$I$24:$I$31,$K$24:$K$31,$M$24:$M$31,$O$24:$O$31),N34-8)&lt;N$14,N$14+$D16,SMALL(($E$24:$E$31,$G$24:$G$31,$I$24:$I$31,$K$24:$K$31,$M$24:$M$31,$O$24:$O$31),N34-8)))</f>
        <v>3000.00000000007</v>
      </c>
      <c r="O16" s="20">
        <f t="shared" ca="1" si="6"/>
        <v>3041.00000000007</v>
      </c>
    </row>
    <row r="17" spans="1:112" x14ac:dyDescent="0.4">
      <c r="A17" s="22"/>
      <c r="B17" s="22"/>
      <c r="C17" s="14" t="s">
        <v>4</v>
      </c>
      <c r="D17" s="11">
        <f t="shared" si="0"/>
        <v>9.9999999999999994E-12</v>
      </c>
      <c r="E17" s="20">
        <f t="shared" si="1"/>
        <v>12.000000000009999</v>
      </c>
      <c r="F17" s="1">
        <f ca="1">IF(ISERR(SMALL(($E$24:$E$31,$G$24:$G$31,$I$24:$I$31,$K$24:$K$31,$M$24:$M$31,$O$24:$O$31),F35-8))=TRUE,F$14+$D17,IF(SMALL(($E$24:$E$31,$G$24:$G$31,$I$24:$I$31,$K$24:$K$31,$M$24:$M$31,$O$24:$O$31),F35-8)&lt;F$14,F$14+$D17,SMALL(($E$24:$E$31,$G$24:$G$31,$I$24:$I$31,$K$24:$K$31,$M$24:$M$31,$O$24:$O$31),F35-8)))</f>
        <v>600.00000000001</v>
      </c>
      <c r="G17" s="20">
        <f t="shared" ca="1" si="2"/>
        <v>612.00000000001</v>
      </c>
      <c r="H17" s="1">
        <f ca="1">IF(ISERR(SMALL(($E$24:$E$31,$G$24:$G$31,$I$24:$I$31,$K$24:$K$31,$M$24:$M$31,$O$24:$O$31),H35-8))=TRUE,H$14+$D17,IF(SMALL(($E$24:$E$31,$G$24:$G$31,$I$24:$I$31,$K$24:$K$31,$M$24:$M$31,$O$24:$O$31),H35-8)&lt;H$14,H$14+$D17,SMALL(($E$24:$E$31,$G$24:$G$31,$I$24:$I$31,$K$24:$K$31,$M$24:$M$31,$O$24:$O$31),H35-8)))</f>
        <v>1200.00000000001</v>
      </c>
      <c r="I17" s="20">
        <f t="shared" ca="1" si="3"/>
        <v>1212.00000000001</v>
      </c>
      <c r="J17" s="1">
        <f ca="1">IF(ISERR(SMALL(($E$24:$E$31,$G$24:$G$31,$I$24:$I$31,$K$24:$K$31,$M$24:$M$31,$O$24:$O$31),J35-8))=TRUE,J$14+$D17,IF(SMALL(($E$24:$E$31,$G$24:$G$31,$I$24:$I$31,$K$24:$K$31,$M$24:$M$31,$O$24:$O$31),J35-8)&lt;J$14,J$14+$D17,SMALL(($E$24:$E$31,$G$24:$G$31,$I$24:$I$31,$K$24:$K$31,$M$24:$M$31,$O$24:$O$31),J35-8)))</f>
        <v>1800.00000000001</v>
      </c>
      <c r="K17" s="20">
        <f t="shared" ca="1" si="6"/>
        <v>1812.00000000001</v>
      </c>
      <c r="L17" s="1">
        <f ca="1">IF(ISERR(SMALL(($E$24:$E$31,$G$24:$G$31,$I$24:$I$31,$K$24:$K$31,$M$24:$M$31,$O$24:$O$31),L35-8))=TRUE,L$14+$D17,IF(SMALL(($E$24:$E$31,$G$24:$G$31,$I$24:$I$31,$K$24:$K$31,$M$24:$M$31,$O$24:$O$31),L35-8)&lt;L$14,L$14+$D17,SMALL(($E$24:$E$31,$G$24:$G$31,$I$24:$I$31,$K$24:$K$31,$M$24:$M$31,$O$24:$O$31),L35-8)))</f>
        <v>2400.00000000001</v>
      </c>
      <c r="M17" s="20">
        <f t="shared" ca="1" si="6"/>
        <v>2412.00000000001</v>
      </c>
      <c r="N17" s="1">
        <f ca="1">IF(ISERR(SMALL(($E$24:$E$31,$G$24:$G$31,$I$24:$I$31,$K$24:$K$31,$M$24:$M$31,$O$24:$O$31),N35-8))=TRUE,N$14+$D17,IF(SMALL(($E$24:$E$31,$G$24:$G$31,$I$24:$I$31,$K$24:$K$31,$M$24:$M$31,$O$24:$O$31),N35-8)&lt;N$14,N$14+$D17,SMALL(($E$24:$E$31,$G$24:$G$31,$I$24:$I$31,$K$24:$K$31,$M$24:$M$31,$O$24:$O$31),N35-8)))</f>
        <v>3000.00000000001</v>
      </c>
      <c r="O17" s="20">
        <f t="shared" ca="1" si="6"/>
        <v>3012.00000000001</v>
      </c>
    </row>
    <row r="18" spans="1:112" x14ac:dyDescent="0.4">
      <c r="A18" s="22"/>
      <c r="B18" s="22"/>
      <c r="C18" s="14" t="s">
        <v>5</v>
      </c>
      <c r="D18" s="11">
        <f t="shared" si="0"/>
        <v>5.0000000000000002E-11</v>
      </c>
      <c r="E18" s="20">
        <f t="shared" si="1"/>
        <v>27.000000000050001</v>
      </c>
      <c r="F18" s="1">
        <f ca="1">IF(ISERR(SMALL(($E$24:$E$31,$G$24:$G$31,$I$24:$I$31,$K$24:$K$31,$M$24:$M$31,$O$24:$O$31),F36-8))=TRUE,F$14+$D18,IF(SMALL(($E$24:$E$31,$G$24:$G$31,$I$24:$I$31,$K$24:$K$31,$M$24:$M$31,$O$24:$O$31),F36-8)&lt;F$14,F$14+$D18,SMALL(($E$24:$E$31,$G$24:$G$31,$I$24:$I$31,$K$24:$K$31,$M$24:$M$31,$O$24:$O$31),F36-8)))</f>
        <v>600.00000000005002</v>
      </c>
      <c r="G18" s="20">
        <f t="shared" ca="1" si="2"/>
        <v>627.00000000005002</v>
      </c>
      <c r="H18" s="1">
        <f ca="1">IF(ISERR(SMALL(($E$24:$E$31,$G$24:$G$31,$I$24:$I$31,$K$24:$K$31,$M$24:$M$31,$O$24:$O$31),H36-8))=TRUE,H$14+$D18,IF(SMALL(($E$24:$E$31,$G$24:$G$31,$I$24:$I$31,$K$24:$K$31,$M$24:$M$31,$O$24:$O$31),H36-8)&lt;H$14,H$14+$D18,SMALL(($E$24:$E$31,$G$24:$G$31,$I$24:$I$31,$K$24:$K$31,$M$24:$M$31,$O$24:$O$31),H36-8)))</f>
        <v>1200.00000000005</v>
      </c>
      <c r="I18" s="20">
        <f t="shared" ca="1" si="3"/>
        <v>1227.00000000005</v>
      </c>
      <c r="J18" s="1">
        <f ca="1">IF(ISERR(SMALL(($E$24:$E$31,$G$24:$G$31,$I$24:$I$31,$K$24:$K$31,$M$24:$M$31,$O$24:$O$31),J36-8))=TRUE,J$14+$D18,IF(SMALL(($E$24:$E$31,$G$24:$G$31,$I$24:$I$31,$K$24:$K$31,$M$24:$M$31,$O$24:$O$31),J36-8)&lt;J$14,J$14+$D18,SMALL(($E$24:$E$31,$G$24:$G$31,$I$24:$I$31,$K$24:$K$31,$M$24:$M$31,$O$24:$O$31),J36-8)))</f>
        <v>1800.00000000005</v>
      </c>
      <c r="K18" s="20">
        <f t="shared" ca="1" si="6"/>
        <v>1827.00000000005</v>
      </c>
      <c r="L18" s="1">
        <f ca="1">IF(ISERR(SMALL(($E$24:$E$31,$G$24:$G$31,$I$24:$I$31,$K$24:$K$31,$M$24:$M$31,$O$24:$O$31),L36-8))=TRUE,L$14+$D18,IF(SMALL(($E$24:$E$31,$G$24:$G$31,$I$24:$I$31,$K$24:$K$31,$M$24:$M$31,$O$24:$O$31),L36-8)&lt;L$14,L$14+$D18,SMALL(($E$24:$E$31,$G$24:$G$31,$I$24:$I$31,$K$24:$K$31,$M$24:$M$31,$O$24:$O$31),L36-8)))</f>
        <v>2400.00000000005</v>
      </c>
      <c r="M18" s="20">
        <f t="shared" ca="1" si="6"/>
        <v>2427.00000000005</v>
      </c>
      <c r="N18" s="1">
        <f ca="1">IF(ISERR(SMALL(($E$24:$E$31,$G$24:$G$31,$I$24:$I$31,$K$24:$K$31,$M$24:$M$31,$O$24:$O$31),N36-8))=TRUE,N$14+$D18,IF(SMALL(($E$24:$E$31,$G$24:$G$31,$I$24:$I$31,$K$24:$K$31,$M$24:$M$31,$O$24:$O$31),N36-8)&lt;N$14,N$14+$D18,SMALL(($E$24:$E$31,$G$24:$G$31,$I$24:$I$31,$K$24:$K$31,$M$24:$M$31,$O$24:$O$31),N36-8)))</f>
        <v>3000.00000000005</v>
      </c>
      <c r="O18" s="20">
        <f t="shared" ca="1" si="6"/>
        <v>3027.00000000005</v>
      </c>
    </row>
    <row r="19" spans="1:112" x14ac:dyDescent="0.4">
      <c r="A19" s="22"/>
      <c r="B19" s="22"/>
      <c r="C19" s="14" t="s">
        <v>6</v>
      </c>
      <c r="D19" s="11">
        <f t="shared" si="0"/>
        <v>5.0000000000000002E-11</v>
      </c>
      <c r="E19" s="20">
        <f t="shared" si="1"/>
        <v>27.000000000050001</v>
      </c>
      <c r="F19" s="1">
        <f ca="1">IF(ISERR(SMALL(($E$24:$E$31,$G$24:$G$31,$I$24:$I$31,$K$24:$K$31,$M$24:$M$31,$O$24:$O$31),F37-8))=TRUE,F$14+$D19,IF(SMALL(($E$24:$E$31,$G$24:$G$31,$I$24:$I$31,$K$24:$K$31,$M$24:$M$31,$O$24:$O$31),F37-8)&lt;F$14,F$14+$D19,SMALL(($E$24:$E$31,$G$24:$G$31,$I$24:$I$31,$K$24:$K$31,$M$24:$M$31,$O$24:$O$31),F37-8)))</f>
        <v>600.00000000005002</v>
      </c>
      <c r="G19" s="20">
        <f t="shared" ca="1" si="2"/>
        <v>627.00000000005002</v>
      </c>
      <c r="H19" s="1">
        <f ca="1">IF(ISERR(SMALL(($E$24:$E$31,$G$24:$G$31,$I$24:$I$31,$K$24:$K$31,$M$24:$M$31,$O$24:$O$31),H37-8))=TRUE,H$14+$D19,IF(SMALL(($E$24:$E$31,$G$24:$G$31,$I$24:$I$31,$K$24:$K$31,$M$24:$M$31,$O$24:$O$31),H37-8)&lt;H$14,H$14+$D19,SMALL(($E$24:$E$31,$G$24:$G$31,$I$24:$I$31,$K$24:$K$31,$M$24:$M$31,$O$24:$O$31),H37-8)))</f>
        <v>1200.00000000005</v>
      </c>
      <c r="I19" s="20">
        <f t="shared" ca="1" si="3"/>
        <v>1227.00000000005</v>
      </c>
      <c r="J19" s="1">
        <f ca="1">IF(ISERR(SMALL(($E$24:$E$31,$G$24:$G$31,$I$24:$I$31,$K$24:$K$31,$M$24:$M$31,$O$24:$O$31),J37-8))=TRUE,J$14+$D19,IF(SMALL(($E$24:$E$31,$G$24:$G$31,$I$24:$I$31,$K$24:$K$31,$M$24:$M$31,$O$24:$O$31),J37-8)&lt;J$14,J$14+$D19,SMALL(($E$24:$E$31,$G$24:$G$31,$I$24:$I$31,$K$24:$K$31,$M$24:$M$31,$O$24:$O$31),J37-8)))</f>
        <v>1800.00000000005</v>
      </c>
      <c r="K19" s="20">
        <f t="shared" ca="1" si="6"/>
        <v>1827.00000000005</v>
      </c>
      <c r="L19" s="1">
        <f ca="1">IF(ISERR(SMALL(($E$24:$E$31,$G$24:$G$31,$I$24:$I$31,$K$24:$K$31,$M$24:$M$31,$O$24:$O$31),L37-8))=TRUE,L$14+$D19,IF(SMALL(($E$24:$E$31,$G$24:$G$31,$I$24:$I$31,$K$24:$K$31,$M$24:$M$31,$O$24:$O$31),L37-8)&lt;L$14,L$14+$D19,SMALL(($E$24:$E$31,$G$24:$G$31,$I$24:$I$31,$K$24:$K$31,$M$24:$M$31,$O$24:$O$31),L37-8)))</f>
        <v>2400.00000000005</v>
      </c>
      <c r="M19" s="20">
        <f t="shared" ca="1" si="6"/>
        <v>2427.00000000005</v>
      </c>
      <c r="N19" s="1">
        <f ca="1">IF(ISERR(SMALL(($E$24:$E$31,$G$24:$G$31,$I$24:$I$31,$K$24:$K$31,$M$24:$M$31,$O$24:$O$31),N37-8))=TRUE,N$14+$D19,IF(SMALL(($E$24:$E$31,$G$24:$G$31,$I$24:$I$31,$K$24:$K$31,$M$24:$M$31,$O$24:$O$31),N37-8)&lt;N$14,N$14+$D19,SMALL(($E$24:$E$31,$G$24:$G$31,$I$24:$I$31,$K$24:$K$31,$M$24:$M$31,$O$24:$O$31),N37-8)))</f>
        <v>3000.00000000005</v>
      </c>
      <c r="O19" s="20">
        <f t="shared" ca="1" si="6"/>
        <v>3027.00000000005</v>
      </c>
    </row>
    <row r="20" spans="1:112" x14ac:dyDescent="0.4">
      <c r="A20" s="22"/>
      <c r="B20" s="22"/>
      <c r="C20" s="14" t="s">
        <v>8</v>
      </c>
      <c r="D20" s="11">
        <f t="shared" si="0"/>
        <v>7.9999999999999995E-11</v>
      </c>
      <c r="E20" s="20">
        <f t="shared" si="1"/>
        <v>68.000000000079993</v>
      </c>
      <c r="F20" s="1">
        <f ca="1">IF(ISERR(SMALL(($E$24:$E$31,$G$24:$G$31,$I$24:$I$31,$K$24:$K$31,$M$24:$M$31,$O$24:$O$31),F38-8))=TRUE,F$14+$D20,IF(SMALL(($E$24:$E$31,$G$24:$G$31,$I$24:$I$31,$K$24:$K$31,$M$24:$M$31,$O$24:$O$31),F38-8)&lt;F$14,F$14+$D20,SMALL(($E$24:$E$31,$G$24:$G$31,$I$24:$I$31,$K$24:$K$31,$M$24:$M$31,$O$24:$O$31),F38-8)))</f>
        <v>600.00000000008004</v>
      </c>
      <c r="G20" s="20">
        <f t="shared" ca="1" si="2"/>
        <v>668.00000000008004</v>
      </c>
      <c r="H20" s="1">
        <f ca="1">IF(ISERR(SMALL(($E$24:$E$31,$G$24:$G$31,$I$24:$I$31,$K$24:$K$31,$M$24:$M$31,$O$24:$O$31),H38-8))=TRUE,H$14+$D20,IF(SMALL(($E$24:$E$31,$G$24:$G$31,$I$24:$I$31,$K$24:$K$31,$M$24:$M$31,$O$24:$O$31),H38-8)&lt;H$14,H$14+$D20,SMALL(($E$24:$E$31,$G$24:$G$31,$I$24:$I$31,$K$24:$K$31,$M$24:$M$31,$O$24:$O$31),H38-8)))</f>
        <v>1200.00000000008</v>
      </c>
      <c r="I20" s="20">
        <f t="shared" ca="1" si="3"/>
        <v>1268.00000000008</v>
      </c>
      <c r="J20" s="1">
        <f ca="1">IF(ISERR(SMALL(($E$24:$E$31,$G$24:$G$31,$I$24:$I$31,$K$24:$K$31,$M$24:$M$31,$O$24:$O$31),J38-8))=TRUE,J$14+$D20,IF(SMALL(($E$24:$E$31,$G$24:$G$31,$I$24:$I$31,$K$24:$K$31,$M$24:$M$31,$O$24:$O$31),J38-8)&lt;J$14,J$14+$D20,SMALL(($E$24:$E$31,$G$24:$G$31,$I$24:$I$31,$K$24:$K$31,$M$24:$M$31,$O$24:$O$31),J38-8)))</f>
        <v>1800.00000000008</v>
      </c>
      <c r="K20" s="20">
        <f t="shared" ca="1" si="6"/>
        <v>1868.00000000008</v>
      </c>
      <c r="L20" s="1">
        <f ca="1">IF(ISERR(SMALL(($E$24:$E$31,$G$24:$G$31,$I$24:$I$31,$K$24:$K$31,$M$24:$M$31,$O$24:$O$31),L38-8))=TRUE,L$14+$D20,IF(SMALL(($E$24:$E$31,$G$24:$G$31,$I$24:$I$31,$K$24:$K$31,$M$24:$M$31,$O$24:$O$31),L38-8)&lt;L$14,L$14+$D20,SMALL(($E$24:$E$31,$G$24:$G$31,$I$24:$I$31,$K$24:$K$31,$M$24:$M$31,$O$24:$O$31),L38-8)))</f>
        <v>2400.00000000008</v>
      </c>
      <c r="M20" s="20">
        <f t="shared" ca="1" si="6"/>
        <v>2468.00000000008</v>
      </c>
      <c r="N20" s="1">
        <f ca="1">IF(ISERR(SMALL(($E$24:$E$31,$G$24:$G$31,$I$24:$I$31,$K$24:$K$31,$M$24:$M$31,$O$24:$O$31),N38-8))=TRUE,N$14+$D20,IF(SMALL(($E$24:$E$31,$G$24:$G$31,$I$24:$I$31,$K$24:$K$31,$M$24:$M$31,$O$24:$O$31),N38-8)&lt;N$14,N$14+$D20,SMALL(($E$24:$E$31,$G$24:$G$31,$I$24:$I$31,$K$24:$K$31,$M$24:$M$31,$O$24:$O$31),N38-8)))</f>
        <v>3000.00000000008</v>
      </c>
      <c r="O20" s="20">
        <f t="shared" ca="1" si="6"/>
        <v>3068.00000000008</v>
      </c>
    </row>
    <row r="21" spans="1:112" x14ac:dyDescent="0.4">
      <c r="A21" s="22"/>
      <c r="B21" s="22"/>
      <c r="C21" s="14" t="s">
        <v>7</v>
      </c>
      <c r="D21" s="11">
        <f t="shared" si="0"/>
        <v>3.9999999999999998E-11</v>
      </c>
      <c r="E21" s="20">
        <f t="shared" si="1"/>
        <v>18.00000000004</v>
      </c>
      <c r="F21" s="1">
        <f ca="1">IF(ISERR(SMALL(($E$24:$E$31,$G$24:$G$31,$I$24:$I$31,$K$24:$K$31,$M$24:$M$31,$O$24:$O$31),F39-8))=TRUE,F$14+$D21,IF(SMALL(($E$24:$E$31,$G$24:$G$31,$I$24:$I$31,$K$24:$K$31,$M$24:$M$31,$O$24:$O$31),F39-8)&lt;F$14,F$14+$D21,SMALL(($E$24:$E$31,$G$24:$G$31,$I$24:$I$31,$K$24:$K$31,$M$24:$M$31,$O$24:$O$31),F39-8)))</f>
        <v>600.00000000004002</v>
      </c>
      <c r="G21" s="20">
        <f t="shared" ca="1" si="2"/>
        <v>618.00000000004002</v>
      </c>
      <c r="H21" s="1">
        <f ca="1">IF(ISERR(SMALL(($E$24:$E$31,$G$24:$G$31,$I$24:$I$31,$K$24:$K$31,$M$24:$M$31,$O$24:$O$31),H39-8))=TRUE,H$14+$D21,IF(SMALL(($E$24:$E$31,$G$24:$G$31,$I$24:$I$31,$K$24:$K$31,$M$24:$M$31,$O$24:$O$31),H39-8)&lt;H$14,H$14+$D21,SMALL(($E$24:$E$31,$G$24:$G$31,$I$24:$I$31,$K$24:$K$31,$M$24:$M$31,$O$24:$O$31),H39-8)))</f>
        <v>1200.00000000004</v>
      </c>
      <c r="I21" s="20">
        <f t="shared" ca="1" si="3"/>
        <v>1218.00000000004</v>
      </c>
      <c r="J21" s="1">
        <f ca="1">IF(ISERR(SMALL(($E$24:$E$31,$G$24:$G$31,$I$24:$I$31,$K$24:$K$31,$M$24:$M$31,$O$24:$O$31),J39-8))=TRUE,J$14+$D21,IF(SMALL(($E$24:$E$31,$G$24:$G$31,$I$24:$I$31,$K$24:$K$31,$M$24:$M$31,$O$24:$O$31),J39-8)&lt;J$14,J$14+$D21,SMALL(($E$24:$E$31,$G$24:$G$31,$I$24:$I$31,$K$24:$K$31,$M$24:$M$31,$O$24:$O$31),J39-8)))</f>
        <v>1800.00000000004</v>
      </c>
      <c r="K21" s="20">
        <f t="shared" ca="1" si="6"/>
        <v>1818.00000000004</v>
      </c>
      <c r="L21" s="1">
        <f ca="1">IF(ISERR(SMALL(($E$24:$E$31,$G$24:$G$31,$I$24:$I$31,$K$24:$K$31,$M$24:$M$31,$O$24:$O$31),L39-8))=TRUE,L$14+$D21,IF(SMALL(($E$24:$E$31,$G$24:$G$31,$I$24:$I$31,$K$24:$K$31,$M$24:$M$31,$O$24:$O$31),L39-8)&lt;L$14,L$14+$D21,SMALL(($E$24:$E$31,$G$24:$G$31,$I$24:$I$31,$K$24:$K$31,$M$24:$M$31,$O$24:$O$31),L39-8)))</f>
        <v>2400.00000000004</v>
      </c>
      <c r="M21" s="20">
        <f t="shared" ca="1" si="6"/>
        <v>2418.00000000004</v>
      </c>
      <c r="N21" s="1">
        <f ca="1">IF(ISERR(SMALL(($E$24:$E$31,$G$24:$G$31,$I$24:$I$31,$K$24:$K$31,$M$24:$M$31,$O$24:$O$31),N39-8))=TRUE,N$14+$D21,IF(SMALL(($E$24:$E$31,$G$24:$G$31,$I$24:$I$31,$K$24:$K$31,$M$24:$M$31,$O$24:$O$31),N39-8)&lt;N$14,N$14+$D21,SMALL(($E$24:$E$31,$G$24:$G$31,$I$24:$I$31,$K$24:$K$31,$M$24:$M$31,$O$24:$O$31),N39-8)))</f>
        <v>3000.00000000004</v>
      </c>
      <c r="O21" s="20">
        <f t="shared" ca="1" si="6"/>
        <v>3018.00000000004</v>
      </c>
    </row>
    <row r="22" spans="1:112" x14ac:dyDescent="0.4">
      <c r="A22" s="22"/>
      <c r="B22" s="22"/>
      <c r="C22" s="14" t="s">
        <v>9</v>
      </c>
      <c r="D22" s="11">
        <f t="shared" si="0"/>
        <v>1.9999999999999999E-11</v>
      </c>
      <c r="E22" s="20">
        <f t="shared" si="1"/>
        <v>13.00000000002</v>
      </c>
      <c r="F22" s="1">
        <f ca="1">IF(ISERR(SMALL(($E$24:$E$31,$G$24:$G$31,$I$24:$I$31,$K$24:$K$31,$M$24:$M$31,$O$24:$O$31),F40-8))=TRUE,F$14+$D22,IF(SMALL(($E$24:$E$31,$G$24:$G$31,$I$24:$I$31,$K$24:$K$31,$M$24:$M$31,$O$24:$O$31),F40-8)&lt;F$14,F$14+$D22,SMALL(($E$24:$E$31,$G$24:$G$31,$I$24:$I$31,$K$24:$K$31,$M$24:$M$31,$O$24:$O$31),F40-8)))</f>
        <v>600.00000000002001</v>
      </c>
      <c r="G22" s="20">
        <f t="shared" ca="1" si="2"/>
        <v>613.00000000002001</v>
      </c>
      <c r="H22" s="1">
        <f ca="1">IF(ISERR(SMALL(($E$24:$E$31,$G$24:$G$31,$I$24:$I$31,$K$24:$K$31,$M$24:$M$31,$O$24:$O$31),H40-8))=TRUE,H$14+$D22,IF(SMALL(($E$24:$E$31,$G$24:$G$31,$I$24:$I$31,$K$24:$K$31,$M$24:$M$31,$O$24:$O$31),H40-8)&lt;H$14,H$14+$D22,SMALL(($E$24:$E$31,$G$24:$G$31,$I$24:$I$31,$K$24:$K$31,$M$24:$M$31,$O$24:$O$31),H40-8)))</f>
        <v>1200.00000000002</v>
      </c>
      <c r="I22" s="20">
        <f t="shared" ca="1" si="3"/>
        <v>1213.00000000002</v>
      </c>
      <c r="J22" s="1">
        <f ca="1">IF(ISERR(SMALL(($E$24:$E$31,$G$24:$G$31,$I$24:$I$31,$K$24:$K$31,$M$24:$M$31,$O$24:$O$31),J40-8))=TRUE,J$14+$D22,IF(SMALL(($E$24:$E$31,$G$24:$G$31,$I$24:$I$31,$K$24:$K$31,$M$24:$M$31,$O$24:$O$31),J40-8)&lt;J$14,J$14+$D22,SMALL(($E$24:$E$31,$G$24:$G$31,$I$24:$I$31,$K$24:$K$31,$M$24:$M$31,$O$24:$O$31),J40-8)))</f>
        <v>1800.00000000002</v>
      </c>
      <c r="K22" s="20">
        <f t="shared" ca="1" si="6"/>
        <v>1813.00000000002</v>
      </c>
      <c r="L22" s="1">
        <f ca="1">IF(ISERR(SMALL(($E$24:$E$31,$G$24:$G$31,$I$24:$I$31,$K$24:$K$31,$M$24:$M$31,$O$24:$O$31),L40-8))=TRUE,L$14+$D22,IF(SMALL(($E$24:$E$31,$G$24:$G$31,$I$24:$I$31,$K$24:$K$31,$M$24:$M$31,$O$24:$O$31),L40-8)&lt;L$14,L$14+$D22,SMALL(($E$24:$E$31,$G$24:$G$31,$I$24:$I$31,$K$24:$K$31,$M$24:$M$31,$O$24:$O$31),L40-8)))</f>
        <v>2400.00000000002</v>
      </c>
      <c r="M22" s="20">
        <f t="shared" ca="1" si="6"/>
        <v>2413.00000000002</v>
      </c>
      <c r="N22" s="1">
        <f ca="1">IF(ISERR(SMALL(($E$24:$E$31,$G$24:$G$31,$I$24:$I$31,$K$24:$K$31,$M$24:$M$31,$O$24:$O$31),N40-8))=TRUE,N$14+$D22,IF(SMALL(($E$24:$E$31,$G$24:$G$31,$I$24:$I$31,$K$24:$K$31,$M$24:$M$31,$O$24:$O$31),N40-8)&lt;N$14,N$14+$D22,SMALL(($E$24:$E$31,$G$24:$G$31,$I$24:$I$31,$K$24:$K$31,$M$24:$M$31,$O$24:$O$31),N40-8)))</f>
        <v>3000.00000000002</v>
      </c>
      <c r="O22" s="20">
        <f t="shared" ca="1" si="6"/>
        <v>3013.00000000002</v>
      </c>
    </row>
    <row r="23" spans="1:112" s="18" customFormat="1" x14ac:dyDescent="0.4">
      <c r="A23" s="22"/>
      <c r="B23" s="16"/>
      <c r="C23" s="4"/>
      <c r="D23" s="17"/>
    </row>
    <row r="24" spans="1:112" x14ac:dyDescent="0.4">
      <c r="A24" s="22"/>
      <c r="B24" s="22" t="s">
        <v>30</v>
      </c>
      <c r="C24" s="14" t="s">
        <v>2</v>
      </c>
      <c r="D24" s="5">
        <f>D15+$D3</f>
        <v>14.000000000029999</v>
      </c>
      <c r="E24" s="12">
        <f t="shared" ref="E24:E31" si="7">E15+$E3</f>
        <v>98.000000000029999</v>
      </c>
      <c r="F24" s="5">
        <f t="shared" ref="F24:F31" ca="1" si="8">F15+$D3</f>
        <v>614.00000000003001</v>
      </c>
      <c r="G24" s="12">
        <f t="shared" ref="G24:G31" ca="1" si="9">G15+$E3</f>
        <v>698.00000000003001</v>
      </c>
      <c r="H24" s="5">
        <f t="shared" ref="H24:H31" ca="1" si="10">H15+$D3</f>
        <v>1214.00000000003</v>
      </c>
      <c r="I24" s="12">
        <f t="shared" ref="I24:I31" ca="1" si="11">I15+$E3</f>
        <v>1298.00000000003</v>
      </c>
      <c r="J24" s="5">
        <f t="shared" ref="J24:J31" ca="1" si="12">J15+$D3</f>
        <v>1814.00000000003</v>
      </c>
      <c r="K24" s="12">
        <f t="shared" ref="K24:K31" ca="1" si="13">K15+$E3</f>
        <v>1898.00000000003</v>
      </c>
      <c r="L24" s="5">
        <f t="shared" ref="L24:L31" ca="1" si="14">L15+$D3</f>
        <v>2414.00000000003</v>
      </c>
      <c r="M24" s="12">
        <f t="shared" ref="M24:M31" ca="1" si="15">M15+$E3</f>
        <v>2498.00000000003</v>
      </c>
      <c r="N24" s="5">
        <f t="shared" ref="N24:N31" ca="1" si="16">N15+$D3</f>
        <v>3014.00000000003</v>
      </c>
      <c r="O24" s="12">
        <f t="shared" ref="O24:O31" ca="1" si="17">O15+$E3</f>
        <v>3098.00000000003</v>
      </c>
      <c r="P24" s="19"/>
    </row>
    <row r="25" spans="1:112" x14ac:dyDescent="0.4">
      <c r="A25" s="22"/>
      <c r="B25" s="22"/>
      <c r="C25" s="14" t="s">
        <v>3</v>
      </c>
      <c r="D25" s="5">
        <f>D16+$D4</f>
        <v>41.000000000070003</v>
      </c>
      <c r="E25" s="12">
        <f t="shared" si="7"/>
        <v>282.00000000007003</v>
      </c>
      <c r="F25" s="5">
        <f t="shared" ca="1" si="8"/>
        <v>641.00000000007003</v>
      </c>
      <c r="G25" s="12">
        <f t="shared" ca="1" si="9"/>
        <v>882.00000000007003</v>
      </c>
      <c r="H25" s="5">
        <f t="shared" ca="1" si="10"/>
        <v>1241.00000000007</v>
      </c>
      <c r="I25" s="12">
        <f t="shared" ca="1" si="11"/>
        <v>1482.00000000007</v>
      </c>
      <c r="J25" s="5">
        <f t="shared" ca="1" si="12"/>
        <v>1841.00000000007</v>
      </c>
      <c r="K25" s="12">
        <f t="shared" ca="1" si="13"/>
        <v>2082.00000000007</v>
      </c>
      <c r="L25" s="5">
        <f t="shared" ca="1" si="14"/>
        <v>2441.00000000007</v>
      </c>
      <c r="M25" s="12">
        <f t="shared" ca="1" si="15"/>
        <v>2682.00000000007</v>
      </c>
      <c r="N25" s="5">
        <f t="shared" ca="1" si="16"/>
        <v>3041.00000000007</v>
      </c>
      <c r="O25" s="12">
        <f t="shared" ca="1" si="17"/>
        <v>3282.00000000007</v>
      </c>
      <c r="P25" s="19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</row>
    <row r="26" spans="1:112" x14ac:dyDescent="0.4">
      <c r="A26" s="22"/>
      <c r="B26" s="22"/>
      <c r="C26" s="14" t="s">
        <v>4</v>
      </c>
      <c r="D26" s="5">
        <f>D17+$D5</f>
        <v>12.000000000009999</v>
      </c>
      <c r="E26" s="12">
        <f t="shared" si="7"/>
        <v>79.000000000010004</v>
      </c>
      <c r="F26" s="5">
        <f t="shared" ca="1" si="8"/>
        <v>612.00000000001</v>
      </c>
      <c r="G26" s="12">
        <f t="shared" ca="1" si="9"/>
        <v>679.00000000001</v>
      </c>
      <c r="H26" s="5">
        <f t="shared" ca="1" si="10"/>
        <v>1212.00000000001</v>
      </c>
      <c r="I26" s="12">
        <f t="shared" ca="1" si="11"/>
        <v>1279.00000000001</v>
      </c>
      <c r="J26" s="5">
        <f t="shared" ca="1" si="12"/>
        <v>1812.00000000001</v>
      </c>
      <c r="K26" s="12">
        <f t="shared" ca="1" si="13"/>
        <v>1879.00000000001</v>
      </c>
      <c r="L26" s="5">
        <f t="shared" ca="1" si="14"/>
        <v>2412.00000000001</v>
      </c>
      <c r="M26" s="12">
        <f t="shared" ca="1" si="15"/>
        <v>2479.00000000001</v>
      </c>
      <c r="N26" s="5">
        <f t="shared" ca="1" si="16"/>
        <v>3012.00000000001</v>
      </c>
      <c r="O26" s="12">
        <f t="shared" ca="1" si="17"/>
        <v>3079.00000000001</v>
      </c>
    </row>
    <row r="27" spans="1:112" x14ac:dyDescent="0.4">
      <c r="A27" s="22"/>
      <c r="B27" s="22"/>
      <c r="C27" s="14" t="s">
        <v>5</v>
      </c>
      <c r="D27" s="5">
        <f>D18+$D6</f>
        <v>27.000000000050001</v>
      </c>
      <c r="E27" s="12">
        <f t="shared" si="7"/>
        <v>186.00000000004999</v>
      </c>
      <c r="F27" s="5">
        <f t="shared" ca="1" si="8"/>
        <v>627.00000000005002</v>
      </c>
      <c r="G27" s="12">
        <f t="shared" ca="1" si="9"/>
        <v>786.00000000005002</v>
      </c>
      <c r="H27" s="5">
        <f t="shared" ca="1" si="10"/>
        <v>1227.00000000005</v>
      </c>
      <c r="I27" s="12">
        <f t="shared" ca="1" si="11"/>
        <v>1386.00000000005</v>
      </c>
      <c r="J27" s="5">
        <f t="shared" ca="1" si="12"/>
        <v>1827.00000000005</v>
      </c>
      <c r="K27" s="12">
        <f t="shared" ca="1" si="13"/>
        <v>1986.00000000005</v>
      </c>
      <c r="L27" s="5">
        <f t="shared" ca="1" si="14"/>
        <v>2427.00000000005</v>
      </c>
      <c r="M27" s="12">
        <f t="shared" ca="1" si="15"/>
        <v>2586.00000000005</v>
      </c>
      <c r="N27" s="5">
        <f t="shared" ca="1" si="16"/>
        <v>3027.00000000005</v>
      </c>
      <c r="O27" s="12">
        <f t="shared" ca="1" si="17"/>
        <v>3186.00000000005</v>
      </c>
    </row>
    <row r="28" spans="1:112" x14ac:dyDescent="0.4">
      <c r="A28" s="22"/>
      <c r="B28" s="22"/>
      <c r="C28" s="14" t="s">
        <v>6</v>
      </c>
      <c r="D28" s="5">
        <f t="shared" ref="D28" si="18">D19+$D7</f>
        <v>27.000000000050001</v>
      </c>
      <c r="E28" s="12">
        <f t="shared" si="7"/>
        <v>184.00000000004999</v>
      </c>
      <c r="F28" s="5">
        <f t="shared" ca="1" si="8"/>
        <v>627.00000000005002</v>
      </c>
      <c r="G28" s="12">
        <f t="shared" ca="1" si="9"/>
        <v>784.00000000005002</v>
      </c>
      <c r="H28" s="5">
        <f t="shared" ca="1" si="10"/>
        <v>1227.00000000005</v>
      </c>
      <c r="I28" s="12">
        <f t="shared" ca="1" si="11"/>
        <v>1384.00000000005</v>
      </c>
      <c r="J28" s="5">
        <f t="shared" ca="1" si="12"/>
        <v>1827.00000000005</v>
      </c>
      <c r="K28" s="12">
        <f t="shared" ca="1" si="13"/>
        <v>1984.00000000005</v>
      </c>
      <c r="L28" s="5">
        <f t="shared" ca="1" si="14"/>
        <v>2427.00000000005</v>
      </c>
      <c r="M28" s="12">
        <f t="shared" ca="1" si="15"/>
        <v>2584.00000000005</v>
      </c>
      <c r="N28" s="5">
        <f t="shared" ca="1" si="16"/>
        <v>3027.00000000005</v>
      </c>
      <c r="O28" s="12">
        <f t="shared" ca="1" si="17"/>
        <v>3184.00000000005</v>
      </c>
    </row>
    <row r="29" spans="1:112" x14ac:dyDescent="0.4">
      <c r="A29" s="22"/>
      <c r="B29" s="22"/>
      <c r="C29" s="14" t="s">
        <v>8</v>
      </c>
      <c r="D29" s="5">
        <f>D20+$D8</f>
        <v>68.000000000079993</v>
      </c>
      <c r="E29" s="12">
        <f t="shared" si="7"/>
        <v>472.00000000007998</v>
      </c>
      <c r="F29" s="5">
        <f t="shared" ca="1" si="8"/>
        <v>668.00000000008004</v>
      </c>
      <c r="G29" s="12">
        <f t="shared" ca="1" si="9"/>
        <v>1072.00000000008</v>
      </c>
      <c r="H29" s="5">
        <f t="shared" ca="1" si="10"/>
        <v>1268.00000000008</v>
      </c>
      <c r="I29" s="12">
        <f t="shared" ca="1" si="11"/>
        <v>1672.00000000008</v>
      </c>
      <c r="J29" s="5">
        <f t="shared" ca="1" si="12"/>
        <v>1868.00000000008</v>
      </c>
      <c r="K29" s="12">
        <f t="shared" ca="1" si="13"/>
        <v>2272.00000000008</v>
      </c>
      <c r="L29" s="5">
        <f t="shared" ca="1" si="14"/>
        <v>2468.00000000008</v>
      </c>
      <c r="M29" s="12">
        <f t="shared" ca="1" si="15"/>
        <v>2872.00000000008</v>
      </c>
      <c r="N29" s="5">
        <f t="shared" ca="1" si="16"/>
        <v>3068.00000000008</v>
      </c>
      <c r="O29" s="12">
        <f t="shared" ca="1" si="17"/>
        <v>3472.00000000008</v>
      </c>
    </row>
    <row r="30" spans="1:112" x14ac:dyDescent="0.4">
      <c r="A30" s="22"/>
      <c r="B30" s="22"/>
      <c r="C30" s="14" t="s">
        <v>7</v>
      </c>
      <c r="D30" s="5">
        <f>D21+$D9</f>
        <v>18.00000000004</v>
      </c>
      <c r="E30" s="12">
        <f t="shared" si="7"/>
        <v>124.00000000004</v>
      </c>
      <c r="F30" s="5">
        <f t="shared" ca="1" si="8"/>
        <v>618.00000000004002</v>
      </c>
      <c r="G30" s="12">
        <f t="shared" ca="1" si="9"/>
        <v>724.00000000004002</v>
      </c>
      <c r="H30" s="5">
        <f t="shared" ca="1" si="10"/>
        <v>1218.00000000004</v>
      </c>
      <c r="I30" s="12">
        <f t="shared" ca="1" si="11"/>
        <v>1324.00000000004</v>
      </c>
      <c r="J30" s="5">
        <f t="shared" ca="1" si="12"/>
        <v>1818.00000000004</v>
      </c>
      <c r="K30" s="12">
        <f t="shared" ca="1" si="13"/>
        <v>1924.00000000004</v>
      </c>
      <c r="L30" s="5">
        <f t="shared" ca="1" si="14"/>
        <v>2418.00000000004</v>
      </c>
      <c r="M30" s="12">
        <f t="shared" ca="1" si="15"/>
        <v>2524.00000000004</v>
      </c>
      <c r="N30" s="5">
        <f t="shared" ca="1" si="16"/>
        <v>3018.00000000004</v>
      </c>
      <c r="O30" s="12">
        <f t="shared" ca="1" si="17"/>
        <v>3124.00000000004</v>
      </c>
    </row>
    <row r="31" spans="1:112" x14ac:dyDescent="0.4">
      <c r="A31" s="22"/>
      <c r="B31" s="22"/>
      <c r="C31" s="14" t="s">
        <v>9</v>
      </c>
      <c r="D31" s="5">
        <f>D22+$D10</f>
        <v>13.00000000002</v>
      </c>
      <c r="E31" s="12">
        <f t="shared" si="7"/>
        <v>87.000000000019995</v>
      </c>
      <c r="F31" s="5">
        <f t="shared" ca="1" si="8"/>
        <v>613.00000000002001</v>
      </c>
      <c r="G31" s="12">
        <f t="shared" ca="1" si="9"/>
        <v>687.00000000002001</v>
      </c>
      <c r="H31" s="5">
        <f t="shared" ca="1" si="10"/>
        <v>1213.00000000002</v>
      </c>
      <c r="I31" s="12">
        <f t="shared" ca="1" si="11"/>
        <v>1287.00000000002</v>
      </c>
      <c r="J31" s="5">
        <f t="shared" ca="1" si="12"/>
        <v>1813.00000000002</v>
      </c>
      <c r="K31" s="12">
        <f t="shared" ca="1" si="13"/>
        <v>1887.00000000002</v>
      </c>
      <c r="L31" s="5">
        <f t="shared" ca="1" si="14"/>
        <v>2413.00000000002</v>
      </c>
      <c r="M31" s="12">
        <f t="shared" ca="1" si="15"/>
        <v>2487.00000000002</v>
      </c>
      <c r="N31" s="5">
        <f t="shared" ca="1" si="16"/>
        <v>3013.00000000002</v>
      </c>
      <c r="O31" s="12">
        <f t="shared" ca="1" si="17"/>
        <v>3087.00000000002</v>
      </c>
    </row>
    <row r="32" spans="1:112" s="18" customFormat="1" x14ac:dyDescent="0.4">
      <c r="A32" s="22"/>
      <c r="B32" s="16"/>
      <c r="C32" s="4"/>
      <c r="D32" s="17"/>
    </row>
    <row r="33" spans="1:15" x14ac:dyDescent="0.4">
      <c r="A33" s="22"/>
      <c r="B33" s="22" t="s">
        <v>31</v>
      </c>
      <c r="C33" s="14" t="s">
        <v>2</v>
      </c>
      <c r="D33" s="11">
        <f>RANK(D3,$D$3:D$10,1)</f>
        <v>3</v>
      </c>
      <c r="E33" s="17"/>
      <c r="F33" s="17">
        <f>D33+8</f>
        <v>11</v>
      </c>
      <c r="G33" s="17"/>
      <c r="H33" s="17">
        <f t="shared" ref="H33:H39" si="19">F33+8</f>
        <v>19</v>
      </c>
      <c r="I33" s="17"/>
      <c r="J33" s="17">
        <f>H33+8</f>
        <v>27</v>
      </c>
      <c r="K33" s="17"/>
      <c r="L33" s="17">
        <f>J33+8</f>
        <v>35</v>
      </c>
      <c r="M33" s="17"/>
      <c r="N33" s="17">
        <f>L33+8</f>
        <v>43</v>
      </c>
      <c r="O33" s="17"/>
    </row>
    <row r="34" spans="1:15" x14ac:dyDescent="0.4">
      <c r="A34" s="22"/>
      <c r="B34" s="22"/>
      <c r="C34" s="14" t="s">
        <v>3</v>
      </c>
      <c r="D34" s="11">
        <f>RANK(D4,$D$3:D$10,1)</f>
        <v>7</v>
      </c>
      <c r="E34" s="17"/>
      <c r="F34" s="17">
        <f>D34+8</f>
        <v>15</v>
      </c>
      <c r="G34" s="17"/>
      <c r="H34" s="17">
        <f t="shared" si="19"/>
        <v>23</v>
      </c>
      <c r="I34" s="17"/>
      <c r="J34" s="17">
        <f t="shared" ref="F34:N40" si="20">H34+8</f>
        <v>31</v>
      </c>
      <c r="K34" s="17"/>
      <c r="L34" s="17">
        <f t="shared" si="20"/>
        <v>39</v>
      </c>
      <c r="M34" s="17"/>
      <c r="N34" s="17">
        <f t="shared" si="20"/>
        <v>47</v>
      </c>
      <c r="O34" s="17"/>
    </row>
    <row r="35" spans="1:15" x14ac:dyDescent="0.4">
      <c r="A35" s="22"/>
      <c r="B35" s="22"/>
      <c r="C35" s="14" t="s">
        <v>4</v>
      </c>
      <c r="D35" s="11">
        <f>RANK(D5,$D$3:D$10,1)</f>
        <v>1</v>
      </c>
      <c r="E35" s="17"/>
      <c r="F35" s="17">
        <f t="shared" si="20"/>
        <v>9</v>
      </c>
      <c r="G35" s="17"/>
      <c r="H35" s="17">
        <f t="shared" si="19"/>
        <v>17</v>
      </c>
      <c r="I35" s="17"/>
      <c r="J35" s="17">
        <f t="shared" si="20"/>
        <v>25</v>
      </c>
      <c r="K35" s="17"/>
      <c r="L35" s="17">
        <f t="shared" si="20"/>
        <v>33</v>
      </c>
      <c r="M35" s="17"/>
      <c r="N35" s="17">
        <f t="shared" si="20"/>
        <v>41</v>
      </c>
      <c r="O35" s="17"/>
    </row>
    <row r="36" spans="1:15" x14ac:dyDescent="0.4">
      <c r="A36" s="22"/>
      <c r="B36" s="22"/>
      <c r="C36" s="14" t="s">
        <v>5</v>
      </c>
      <c r="D36" s="11">
        <f>RANK(D6,$D$3:D$10,1)</f>
        <v>5</v>
      </c>
      <c r="E36" s="17"/>
      <c r="F36" s="17">
        <f t="shared" si="20"/>
        <v>13</v>
      </c>
      <c r="G36" s="17"/>
      <c r="H36" s="17">
        <f t="shared" si="19"/>
        <v>21</v>
      </c>
      <c r="I36" s="17"/>
      <c r="J36" s="17">
        <f t="shared" si="20"/>
        <v>29</v>
      </c>
      <c r="K36" s="17"/>
      <c r="L36" s="17">
        <f t="shared" si="20"/>
        <v>37</v>
      </c>
      <c r="M36" s="17"/>
      <c r="N36" s="17">
        <f t="shared" si="20"/>
        <v>45</v>
      </c>
      <c r="O36" s="17"/>
    </row>
    <row r="37" spans="1:15" x14ac:dyDescent="0.4">
      <c r="A37" s="22"/>
      <c r="B37" s="22"/>
      <c r="C37" s="14" t="s">
        <v>6</v>
      </c>
      <c r="D37" s="11">
        <f>RANK(D7,$D$3:D$10,1)</f>
        <v>5</v>
      </c>
      <c r="E37" s="17"/>
      <c r="F37" s="17">
        <f t="shared" si="20"/>
        <v>13</v>
      </c>
      <c r="G37" s="17"/>
      <c r="H37" s="17">
        <f t="shared" si="19"/>
        <v>21</v>
      </c>
      <c r="I37" s="17"/>
      <c r="J37" s="17">
        <f t="shared" si="20"/>
        <v>29</v>
      </c>
      <c r="K37" s="17"/>
      <c r="L37" s="17">
        <f t="shared" si="20"/>
        <v>37</v>
      </c>
      <c r="M37" s="17"/>
      <c r="N37" s="17">
        <f t="shared" si="20"/>
        <v>45</v>
      </c>
      <c r="O37" s="17"/>
    </row>
    <row r="38" spans="1:15" x14ac:dyDescent="0.4">
      <c r="A38" s="22"/>
      <c r="B38" s="22"/>
      <c r="C38" s="14" t="s">
        <v>8</v>
      </c>
      <c r="D38" s="11">
        <f>RANK(D8,$D$3:D$10,1)</f>
        <v>8</v>
      </c>
      <c r="E38" s="17"/>
      <c r="F38" s="17">
        <f t="shared" si="20"/>
        <v>16</v>
      </c>
      <c r="G38" s="17"/>
      <c r="H38" s="17">
        <f t="shared" si="19"/>
        <v>24</v>
      </c>
      <c r="I38" s="17"/>
      <c r="J38" s="17">
        <f t="shared" si="20"/>
        <v>32</v>
      </c>
      <c r="K38" s="17"/>
      <c r="L38" s="17">
        <f t="shared" si="20"/>
        <v>40</v>
      </c>
      <c r="M38" s="17"/>
      <c r="N38" s="17">
        <f t="shared" si="20"/>
        <v>48</v>
      </c>
      <c r="O38" s="17"/>
    </row>
    <row r="39" spans="1:15" x14ac:dyDescent="0.4">
      <c r="A39" s="22"/>
      <c r="B39" s="22"/>
      <c r="C39" s="14" t="s">
        <v>7</v>
      </c>
      <c r="D39" s="11">
        <f>RANK(D9,$D$3:D$10,1)</f>
        <v>4</v>
      </c>
      <c r="E39" s="17"/>
      <c r="F39" s="17">
        <f t="shared" si="20"/>
        <v>12</v>
      </c>
      <c r="G39" s="17"/>
      <c r="H39" s="17">
        <f t="shared" si="19"/>
        <v>20</v>
      </c>
      <c r="I39" s="17"/>
      <c r="J39" s="17">
        <f t="shared" si="20"/>
        <v>28</v>
      </c>
      <c r="K39" s="17"/>
      <c r="L39" s="17">
        <f t="shared" si="20"/>
        <v>36</v>
      </c>
      <c r="M39" s="17"/>
      <c r="N39" s="17">
        <f t="shared" si="20"/>
        <v>44</v>
      </c>
      <c r="O39" s="17"/>
    </row>
    <row r="40" spans="1:15" x14ac:dyDescent="0.4">
      <c r="A40" s="22"/>
      <c r="B40" s="22"/>
      <c r="C40" s="14" t="s">
        <v>9</v>
      </c>
      <c r="D40" s="11">
        <f>RANK(D10,$D$3:D$10,1)</f>
        <v>2</v>
      </c>
      <c r="E40" s="17"/>
      <c r="F40" s="17">
        <f t="shared" si="20"/>
        <v>10</v>
      </c>
      <c r="G40" s="17"/>
      <c r="H40" s="17">
        <f t="shared" si="20"/>
        <v>18</v>
      </c>
      <c r="I40" s="17"/>
      <c r="J40" s="17">
        <f t="shared" si="20"/>
        <v>26</v>
      </c>
      <c r="K40" s="17"/>
      <c r="L40" s="17">
        <f t="shared" si="20"/>
        <v>34</v>
      </c>
      <c r="M40" s="17"/>
      <c r="N40" s="17">
        <f t="shared" si="20"/>
        <v>42</v>
      </c>
      <c r="O40" s="17"/>
    </row>
    <row r="41" spans="1:15" s="18" customFormat="1" x14ac:dyDescent="0.4">
      <c r="A41" s="22"/>
      <c r="B41" s="16"/>
      <c r="C41" s="4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spans="1:15" x14ac:dyDescent="0.4">
      <c r="A42" s="22"/>
      <c r="B42" s="22" t="s">
        <v>32</v>
      </c>
      <c r="C42" s="14" t="s">
        <v>2</v>
      </c>
      <c r="D42" s="5"/>
      <c r="E42" s="5">
        <f ca="1">RANK(E24,($E$24:$E$31,$G$24:$G$31,$I$24:$I$31,$K$24:$K$31,$M$24:$M$31,$O$24:$O$31),1)</f>
        <v>3</v>
      </c>
      <c r="F42" s="5"/>
      <c r="G42" s="5">
        <f ca="1">RANK(G24,($E$24:$E$31,$G$24:$G$31,$I$24:$I$31,$K$24:$K$31,$M$24:$M$31,$O$24:$O$31),1)</f>
        <v>11</v>
      </c>
      <c r="H42" s="5"/>
      <c r="I42" s="5">
        <f ca="1">RANK(I24,($E$24:$E$31,$G$24:$G$31,$I$24:$I$31,$K$24:$K$31,$M$24:$M$31,$O$24:$O$31),1)</f>
        <v>19</v>
      </c>
      <c r="J42" s="5"/>
      <c r="K42" s="5">
        <f ca="1">RANK(K24,($E$24:$E$31,$G$24:$G$31,$I$24:$I$31,$K$24:$K$31,$M$24:$M$31,$O$24:$O$31),1)</f>
        <v>27</v>
      </c>
      <c r="L42" s="5"/>
      <c r="M42" s="5">
        <f ca="1">RANK(M24,($E$24:$E$31,$G$24:$G$31,$I$24:$I$31,$K$24:$K$31,$M$24:$M$31,$O$24:$O$31),1)</f>
        <v>35</v>
      </c>
      <c r="N42" s="5"/>
      <c r="O42" s="5">
        <f ca="1">RANK(O24,($E$24:$E$31,$G$24:$G$31,$I$24:$I$31,$K$24:$K$31,$M$24:$M$31,$O$24:$O$31),1)</f>
        <v>43</v>
      </c>
    </row>
    <row r="43" spans="1:15" x14ac:dyDescent="0.4">
      <c r="A43" s="22"/>
      <c r="B43" s="22"/>
      <c r="C43" s="14" t="s">
        <v>3</v>
      </c>
      <c r="D43" s="5"/>
      <c r="E43" s="5">
        <f ca="1">RANK(E25,($E$24:$E$31,$G$24:$G$31,$I$24:$I$31,$K$24:$K$31,$M$24:$M$31,$O$24:$O$31),1)</f>
        <v>7</v>
      </c>
      <c r="F43" s="5"/>
      <c r="G43" s="5">
        <f ca="1">RANK(G25,($E$24:$E$31,$G$24:$G$31,$I$24:$I$31,$K$24:$K$31,$M$24:$M$31,$O$24:$O$31),1)</f>
        <v>15</v>
      </c>
      <c r="H43" s="5"/>
      <c r="I43" s="5">
        <f ca="1">RANK(I25,($E$24:$E$31,$G$24:$G$31,$I$24:$I$31,$K$24:$K$31,$M$24:$M$31,$O$24:$O$31),1)</f>
        <v>23</v>
      </c>
      <c r="J43" s="5"/>
      <c r="K43" s="5">
        <f ca="1">RANK(K25,($E$24:$E$31,$G$24:$G$31,$I$24:$I$31,$K$24:$K$31,$M$24:$M$31,$O$24:$O$31),1)</f>
        <v>31</v>
      </c>
      <c r="L43" s="5"/>
      <c r="M43" s="5">
        <f ca="1">RANK(M25,($E$24:$E$31,$G$24:$G$31,$I$24:$I$31,$K$24:$K$31,$M$24:$M$31,$O$24:$O$31),1)</f>
        <v>39</v>
      </c>
      <c r="N43" s="5"/>
      <c r="O43" s="5">
        <f ca="1">RANK(O25,($E$24:$E$31,$G$24:$G$31,$I$24:$I$31,$K$24:$K$31,$M$24:$M$31,$O$24:$O$31),1)</f>
        <v>47</v>
      </c>
    </row>
    <row r="44" spans="1:15" x14ac:dyDescent="0.4">
      <c r="A44" s="22"/>
      <c r="B44" s="22"/>
      <c r="C44" s="14" t="s">
        <v>4</v>
      </c>
      <c r="D44" s="5"/>
      <c r="E44" s="5">
        <f ca="1">RANK(E26,($E$24:$E$31,$G$24:$G$31,$I$24:$I$31,$K$24:$K$31,$M$24:$M$31,$O$24:$O$31),1)</f>
        <v>1</v>
      </c>
      <c r="F44" s="5"/>
      <c r="G44" s="5">
        <f ca="1">RANK(G26,($E$24:$E$31,$G$24:$G$31,$I$24:$I$31,$K$24:$K$31,$M$24:$M$31,$O$24:$O$31),1)</f>
        <v>9</v>
      </c>
      <c r="H44" s="5"/>
      <c r="I44" s="5">
        <f ca="1">RANK(I26,($E$24:$E$31,$G$24:$G$31,$I$24:$I$31,$K$24:$K$31,$M$24:$M$31,$O$24:$O$31),1)</f>
        <v>17</v>
      </c>
      <c r="J44" s="5"/>
      <c r="K44" s="5">
        <f ca="1">RANK(K26,($E$24:$E$31,$G$24:$G$31,$I$24:$I$31,$K$24:$K$31,$M$24:$M$31,$O$24:$O$31),1)</f>
        <v>25</v>
      </c>
      <c r="L44" s="5"/>
      <c r="M44" s="5">
        <f ca="1">RANK(M26,($E$24:$E$31,$G$24:$G$31,$I$24:$I$31,$K$24:$K$31,$M$24:$M$31,$O$24:$O$31),1)</f>
        <v>33</v>
      </c>
      <c r="N44" s="5"/>
      <c r="O44" s="5">
        <f ca="1">RANK(O26,($E$24:$E$31,$G$24:$G$31,$I$24:$I$31,$K$24:$K$31,$M$24:$M$31,$O$24:$O$31),1)</f>
        <v>41</v>
      </c>
    </row>
    <row r="45" spans="1:15" x14ac:dyDescent="0.4">
      <c r="A45" s="22"/>
      <c r="B45" s="22"/>
      <c r="C45" s="14" t="s">
        <v>5</v>
      </c>
      <c r="D45" s="5"/>
      <c r="E45" s="5">
        <f ca="1">RANK(E27,($E$24:$E$31,$G$24:$G$31,$I$24:$I$31,$K$24:$K$31,$M$24:$M$31,$O$24:$O$31),1)</f>
        <v>6</v>
      </c>
      <c r="F45" s="5"/>
      <c r="G45" s="5">
        <f ca="1">RANK(G27,($E$24:$E$31,$G$24:$G$31,$I$24:$I$31,$K$24:$K$31,$M$24:$M$31,$O$24:$O$31),1)</f>
        <v>14</v>
      </c>
      <c r="H45" s="5"/>
      <c r="I45" s="5">
        <f ca="1">RANK(I27,($E$24:$E$31,$G$24:$G$31,$I$24:$I$31,$K$24:$K$31,$M$24:$M$31,$O$24:$O$31),1)</f>
        <v>22</v>
      </c>
      <c r="J45" s="5"/>
      <c r="K45" s="5">
        <f ca="1">RANK(K27,($E$24:$E$31,$G$24:$G$31,$I$24:$I$31,$K$24:$K$31,$M$24:$M$31,$O$24:$O$31),1)</f>
        <v>30</v>
      </c>
      <c r="L45" s="5"/>
      <c r="M45" s="5">
        <f ca="1">RANK(M27,($E$24:$E$31,$G$24:$G$31,$I$24:$I$31,$K$24:$K$31,$M$24:$M$31,$O$24:$O$31),1)</f>
        <v>38</v>
      </c>
      <c r="N45" s="5"/>
      <c r="O45" s="5">
        <f ca="1">RANK(O27,($E$24:$E$31,$G$24:$G$31,$I$24:$I$31,$K$24:$K$31,$M$24:$M$31,$O$24:$O$31),1)</f>
        <v>46</v>
      </c>
    </row>
    <row r="46" spans="1:15" x14ac:dyDescent="0.4">
      <c r="A46" s="22"/>
      <c r="B46" s="22"/>
      <c r="C46" s="14" t="s">
        <v>6</v>
      </c>
      <c r="D46" s="5"/>
      <c r="E46" s="5">
        <f ca="1">RANK(E28,($E$24:$E$31,$G$24:$G$31,$I$24:$I$31,$K$24:$K$31,$M$24:$M$31,$O$24:$O$31),1)</f>
        <v>5</v>
      </c>
      <c r="F46" s="5"/>
      <c r="G46" s="5">
        <f ca="1">RANK(G28,($E$24:$E$31,$G$24:$G$31,$I$24:$I$31,$K$24:$K$31,$M$24:$M$31,$O$24:$O$31),1)</f>
        <v>13</v>
      </c>
      <c r="H46" s="5"/>
      <c r="I46" s="5">
        <f ca="1">RANK(I28,($E$24:$E$31,$G$24:$G$31,$I$24:$I$31,$K$24:$K$31,$M$24:$M$31,$O$24:$O$31),1)</f>
        <v>21</v>
      </c>
      <c r="J46" s="5"/>
      <c r="K46" s="5">
        <f ca="1">RANK(K28,($E$24:$E$31,$G$24:$G$31,$I$24:$I$31,$K$24:$K$31,$M$24:$M$31,$O$24:$O$31),1)</f>
        <v>29</v>
      </c>
      <c r="L46" s="5"/>
      <c r="M46" s="5">
        <f ca="1">RANK(M28,($E$24:$E$31,$G$24:$G$31,$I$24:$I$31,$K$24:$K$31,$M$24:$M$31,$O$24:$O$31),1)</f>
        <v>37</v>
      </c>
      <c r="N46" s="5"/>
      <c r="O46" s="5">
        <f ca="1">RANK(O28,($E$24:$E$31,$G$24:$G$31,$I$24:$I$31,$K$24:$K$31,$M$24:$M$31,$O$24:$O$31),1)</f>
        <v>45</v>
      </c>
    </row>
    <row r="47" spans="1:15" x14ac:dyDescent="0.4">
      <c r="A47" s="22"/>
      <c r="B47" s="22"/>
      <c r="C47" s="14" t="s">
        <v>8</v>
      </c>
      <c r="D47" s="5"/>
      <c r="E47" s="5">
        <f ca="1">RANK(E29,($E$24:$E$31,$G$24:$G$31,$I$24:$I$31,$K$24:$K$31,$M$24:$M$31,$O$24:$O$31),1)</f>
        <v>8</v>
      </c>
      <c r="F47" s="5"/>
      <c r="G47" s="5">
        <f ca="1">RANK(G29,($E$24:$E$31,$G$24:$G$31,$I$24:$I$31,$K$24:$K$31,$M$24:$M$31,$O$24:$O$31),1)</f>
        <v>16</v>
      </c>
      <c r="H47" s="5"/>
      <c r="I47" s="5">
        <f ca="1">RANK(I29,($E$24:$E$31,$G$24:$G$31,$I$24:$I$31,$K$24:$K$31,$M$24:$M$31,$O$24:$O$31),1)</f>
        <v>24</v>
      </c>
      <c r="J47" s="5"/>
      <c r="K47" s="5">
        <f ca="1">RANK(K29,($E$24:$E$31,$G$24:$G$31,$I$24:$I$31,$K$24:$K$31,$M$24:$M$31,$O$24:$O$31),1)</f>
        <v>32</v>
      </c>
      <c r="L47" s="5"/>
      <c r="M47" s="5">
        <f ca="1">RANK(M29,($E$24:$E$31,$G$24:$G$31,$I$24:$I$31,$K$24:$K$31,$M$24:$M$31,$O$24:$O$31),1)</f>
        <v>40</v>
      </c>
      <c r="N47" s="5"/>
      <c r="O47" s="5">
        <f ca="1">RANK(O29,($E$24:$E$31,$G$24:$G$31,$I$24:$I$31,$K$24:$K$31,$M$24:$M$31,$O$24:$O$31),1)</f>
        <v>48</v>
      </c>
    </row>
    <row r="48" spans="1:15" x14ac:dyDescent="0.4">
      <c r="A48" s="22"/>
      <c r="B48" s="22"/>
      <c r="C48" s="14" t="s">
        <v>7</v>
      </c>
      <c r="D48" s="5"/>
      <c r="E48" s="5">
        <f ca="1">RANK(E30,($E$24:$E$31,$G$24:$G$31,$I$24:$I$31,$K$24:$K$31,$M$24:$M$31,$O$24:$O$31),1)</f>
        <v>4</v>
      </c>
      <c r="F48" s="5"/>
      <c r="G48" s="5">
        <f ca="1">RANK(G30,($E$24:$E$31,$G$24:$G$31,$I$24:$I$31,$K$24:$K$31,$M$24:$M$31,$O$24:$O$31),1)</f>
        <v>12</v>
      </c>
      <c r="H48" s="5"/>
      <c r="I48" s="5">
        <f ca="1">RANK(I30,($E$24:$E$31,$G$24:$G$31,$I$24:$I$31,$K$24:$K$31,$M$24:$M$31,$O$24:$O$31),1)</f>
        <v>20</v>
      </c>
      <c r="J48" s="5"/>
      <c r="K48" s="5">
        <f ca="1">RANK(K30,($E$24:$E$31,$G$24:$G$31,$I$24:$I$31,$K$24:$K$31,$M$24:$M$31,$O$24:$O$31),1)</f>
        <v>28</v>
      </c>
      <c r="L48" s="5"/>
      <c r="M48" s="5">
        <f ca="1">RANK(M30,($E$24:$E$31,$G$24:$G$31,$I$24:$I$31,$K$24:$K$31,$M$24:$M$31,$O$24:$O$31),1)</f>
        <v>36</v>
      </c>
      <c r="N48" s="5"/>
      <c r="O48" s="5">
        <f ca="1">RANK(O30,($E$24:$E$31,$G$24:$G$31,$I$24:$I$31,$K$24:$K$31,$M$24:$M$31,$O$24:$O$31),1)</f>
        <v>44</v>
      </c>
    </row>
    <row r="49" spans="1:27" x14ac:dyDescent="0.4">
      <c r="A49" s="22"/>
      <c r="B49" s="22"/>
      <c r="C49" s="14" t="s">
        <v>9</v>
      </c>
      <c r="D49" s="5"/>
      <c r="E49" s="5">
        <f ca="1">RANK(E31,($E$24:$E$31,$G$24:$G$31,$I$24:$I$31,$K$24:$K$31,$M$24:$M$31,$O$24:$O$31),1)</f>
        <v>2</v>
      </c>
      <c r="F49" s="5"/>
      <c r="G49" s="5">
        <f ca="1">RANK(G31,($E$24:$E$31,$G$24:$G$31,$I$24:$I$31,$K$24:$K$31,$M$24:$M$31,$O$24:$O$31),1)</f>
        <v>10</v>
      </c>
      <c r="H49" s="5"/>
      <c r="I49" s="5">
        <f ca="1">RANK(I31,($E$24:$E$31,$G$24:$G$31,$I$24:$I$31,$K$24:$K$31,$M$24:$M$31,$O$24:$O$31),1)</f>
        <v>18</v>
      </c>
      <c r="J49" s="5"/>
      <c r="K49" s="5">
        <f ca="1">RANK(K31,($E$24:$E$31,$G$24:$G$31,$I$24:$I$31,$K$24:$K$31,$M$24:$M$31,$O$24:$O$31),1)</f>
        <v>26</v>
      </c>
      <c r="L49" s="5"/>
      <c r="M49" s="5">
        <f ca="1">RANK(M31,($E$24:$E$31,$G$24:$G$31,$I$24:$I$31,$K$24:$K$31,$M$24:$M$31,$O$24:$O$31),1)</f>
        <v>34</v>
      </c>
      <c r="N49" s="5"/>
      <c r="O49" s="5">
        <f ca="1">RANK(O31,($E$24:$E$31,$G$24:$G$31,$I$24:$I$31,$K$24:$K$31,$M$24:$M$31,$O$24:$O$31),1)</f>
        <v>42</v>
      </c>
    </row>
    <row r="50" spans="1:27" x14ac:dyDescent="0.4">
      <c r="A50" s="13"/>
      <c r="B50" s="13"/>
      <c r="C50" s="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27" x14ac:dyDescent="0.4">
      <c r="A51" s="22" t="s">
        <v>28</v>
      </c>
      <c r="B51" s="13"/>
      <c r="D51" s="23">
        <v>0</v>
      </c>
      <c r="E51" s="23"/>
      <c r="F51" s="23"/>
      <c r="G51" s="23"/>
      <c r="H51" s="23">
        <v>10</v>
      </c>
      <c r="I51" s="23"/>
      <c r="J51" s="23"/>
      <c r="K51" s="23"/>
      <c r="L51" s="23">
        <v>20</v>
      </c>
      <c r="M51" s="23"/>
      <c r="N51" s="23"/>
      <c r="O51" s="23"/>
      <c r="P51" s="23">
        <v>30</v>
      </c>
      <c r="Q51" s="23"/>
      <c r="R51" s="23"/>
      <c r="S51" s="23"/>
      <c r="T51" s="23">
        <v>40</v>
      </c>
      <c r="U51" s="23"/>
      <c r="V51" s="23"/>
      <c r="W51" s="23"/>
      <c r="X51" s="23">
        <v>50</v>
      </c>
      <c r="Y51" s="23"/>
      <c r="Z51" s="23"/>
      <c r="AA51" s="23"/>
    </row>
    <row r="52" spans="1:27" x14ac:dyDescent="0.4">
      <c r="A52" s="22"/>
      <c r="B52" s="13"/>
      <c r="D52" s="24" t="s">
        <v>0</v>
      </c>
      <c r="E52" s="24"/>
      <c r="F52" s="25" t="s">
        <v>1</v>
      </c>
      <c r="G52" s="25"/>
      <c r="H52" s="24" t="s">
        <v>0</v>
      </c>
      <c r="I52" s="24"/>
      <c r="J52" s="25" t="s">
        <v>1</v>
      </c>
      <c r="K52" s="25"/>
      <c r="L52" s="24" t="s">
        <v>0</v>
      </c>
      <c r="M52" s="24"/>
      <c r="N52" s="25" t="s">
        <v>1</v>
      </c>
      <c r="O52" s="25"/>
      <c r="P52" s="24" t="s">
        <v>0</v>
      </c>
      <c r="Q52" s="24"/>
      <c r="R52" s="25" t="s">
        <v>1</v>
      </c>
      <c r="S52" s="25"/>
      <c r="T52" s="24" t="s">
        <v>0</v>
      </c>
      <c r="U52" s="24"/>
      <c r="V52" s="25" t="s">
        <v>1</v>
      </c>
      <c r="W52" s="25"/>
      <c r="X52" s="24" t="s">
        <v>0</v>
      </c>
      <c r="Y52" s="24"/>
      <c r="Z52" s="25" t="s">
        <v>1</v>
      </c>
      <c r="AA52" s="25"/>
    </row>
    <row r="53" spans="1:27" x14ac:dyDescent="0.4">
      <c r="A53" s="22"/>
      <c r="B53" s="15" t="s">
        <v>29</v>
      </c>
      <c r="C53" s="5" t="str">
        <f>C15</f>
        <v>新温泉モデル</v>
      </c>
      <c r="D53" s="5">
        <f>D15</f>
        <v>3E-11</v>
      </c>
      <c r="E53" s="10">
        <v>7.8</v>
      </c>
      <c r="F53" s="5">
        <f>E15</f>
        <v>14.000000000029999</v>
      </c>
      <c r="G53" s="10">
        <f>E53-0.1</f>
        <v>7.7</v>
      </c>
      <c r="H53" s="5">
        <f ca="1">F15</f>
        <v>600.00000000003001</v>
      </c>
      <c r="I53" s="10">
        <f>E53</f>
        <v>7.8</v>
      </c>
      <c r="J53" s="5">
        <f ca="1">G15</f>
        <v>614.00000000003001</v>
      </c>
      <c r="K53" s="10">
        <f>G53-0.1</f>
        <v>7.6000000000000005</v>
      </c>
      <c r="L53" s="5">
        <f ca="1">H15</f>
        <v>1200.00000000003</v>
      </c>
      <c r="M53" s="10">
        <f>I53</f>
        <v>7.8</v>
      </c>
      <c r="N53" s="5">
        <f ca="1">I15</f>
        <v>1214.00000000003</v>
      </c>
      <c r="O53" s="10">
        <f>K53-0.1</f>
        <v>7.5000000000000009</v>
      </c>
      <c r="P53" s="5">
        <f ca="1">J15</f>
        <v>1800.00000000003</v>
      </c>
      <c r="Q53" s="10">
        <f>M53</f>
        <v>7.8</v>
      </c>
      <c r="R53" s="5">
        <f ca="1">K15</f>
        <v>1814.00000000003</v>
      </c>
      <c r="S53" s="10">
        <f>O53-0.1</f>
        <v>7.4000000000000012</v>
      </c>
      <c r="T53" s="5">
        <f ca="1">L15</f>
        <v>2400.00000000003</v>
      </c>
      <c r="U53" s="10">
        <f>Q53</f>
        <v>7.8</v>
      </c>
      <c r="V53" s="5">
        <f ca="1">M15</f>
        <v>2414.00000000003</v>
      </c>
      <c r="W53" s="10">
        <f>S53-0.1</f>
        <v>7.3000000000000016</v>
      </c>
      <c r="X53" s="5">
        <f ca="1">N15</f>
        <v>3000.00000000003</v>
      </c>
      <c r="Y53" s="10">
        <f>U53</f>
        <v>7.8</v>
      </c>
      <c r="Z53" s="5">
        <f ca="1">O15</f>
        <v>3014.00000000003</v>
      </c>
      <c r="AA53" s="10">
        <f>W53-0.1</f>
        <v>7.200000000000002</v>
      </c>
    </row>
    <row r="54" spans="1:27" x14ac:dyDescent="0.4">
      <c r="A54" s="22"/>
      <c r="B54" s="15" t="s">
        <v>30</v>
      </c>
      <c r="C54" s="5" t="str">
        <f>C24</f>
        <v>新温泉モデル</v>
      </c>
      <c r="D54" s="5">
        <f>D24</f>
        <v>14.000000000029999</v>
      </c>
      <c r="E54" s="10">
        <f>E53</f>
        <v>7.8</v>
      </c>
      <c r="F54" s="5">
        <f>E24</f>
        <v>98.000000000029999</v>
      </c>
      <c r="G54" s="10">
        <f>G53</f>
        <v>7.7</v>
      </c>
      <c r="H54" s="5">
        <f ca="1">F24</f>
        <v>614.00000000003001</v>
      </c>
      <c r="I54" s="10">
        <f>I53</f>
        <v>7.8</v>
      </c>
      <c r="J54" s="5">
        <f ca="1">G24</f>
        <v>698.00000000003001</v>
      </c>
      <c r="K54" s="10">
        <f>K53</f>
        <v>7.6000000000000005</v>
      </c>
      <c r="L54" s="5">
        <f ca="1">H24</f>
        <v>1214.00000000003</v>
      </c>
      <c r="M54" s="10">
        <f>M53</f>
        <v>7.8</v>
      </c>
      <c r="N54" s="5">
        <f ca="1">I24</f>
        <v>1298.00000000003</v>
      </c>
      <c r="O54" s="10">
        <f>O53</f>
        <v>7.5000000000000009</v>
      </c>
      <c r="P54" s="5">
        <f ca="1">J24</f>
        <v>1814.00000000003</v>
      </c>
      <c r="Q54" s="10">
        <f>Q53</f>
        <v>7.8</v>
      </c>
      <c r="R54" s="5">
        <f ca="1">K24</f>
        <v>1898.00000000003</v>
      </c>
      <c r="S54" s="10">
        <f>S53</f>
        <v>7.4000000000000012</v>
      </c>
      <c r="T54" s="5">
        <f ca="1">L24</f>
        <v>2414.00000000003</v>
      </c>
      <c r="U54" s="10">
        <f>U53</f>
        <v>7.8</v>
      </c>
      <c r="V54" s="5">
        <f ca="1">M24</f>
        <v>2498.00000000003</v>
      </c>
      <c r="W54" s="10">
        <f>W53</f>
        <v>7.3000000000000016</v>
      </c>
      <c r="X54" s="5">
        <f ca="1">N24</f>
        <v>3014.00000000003</v>
      </c>
      <c r="Y54" s="10">
        <f>Y53</f>
        <v>7.8</v>
      </c>
      <c r="Z54" s="5">
        <f ca="1">O24</f>
        <v>3098.00000000003</v>
      </c>
      <c r="AA54" s="10">
        <f>AA53</f>
        <v>7.200000000000002</v>
      </c>
    </row>
    <row r="55" spans="1:27" x14ac:dyDescent="0.4">
      <c r="A55" s="2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4">
      <c r="A56" s="22"/>
      <c r="B56" s="15" t="s">
        <v>29</v>
      </c>
      <c r="C56" s="5" t="str">
        <f>C16</f>
        <v>豊岡・養父モデル</v>
      </c>
      <c r="D56" s="5">
        <f>D16</f>
        <v>7.0000000000000004E-11</v>
      </c>
      <c r="E56" s="10">
        <f>E53-1</f>
        <v>6.8</v>
      </c>
      <c r="F56" s="5">
        <f>E16</f>
        <v>41.000000000070003</v>
      </c>
      <c r="G56" s="10">
        <f>G53-1</f>
        <v>6.7</v>
      </c>
      <c r="H56" s="5">
        <f ca="1">F16</f>
        <v>600.00000000007003</v>
      </c>
      <c r="I56" s="10">
        <f>I53-1</f>
        <v>6.8</v>
      </c>
      <c r="J56" s="5">
        <f ca="1">G16</f>
        <v>641.00000000007003</v>
      </c>
      <c r="K56" s="10">
        <f>K53-1</f>
        <v>6.6000000000000005</v>
      </c>
      <c r="L56" s="5">
        <f ca="1">H16</f>
        <v>1200.00000000007</v>
      </c>
      <c r="M56" s="10">
        <f>M53-1</f>
        <v>6.8</v>
      </c>
      <c r="N56" s="5">
        <f ca="1">I16</f>
        <v>1241.00000000007</v>
      </c>
      <c r="O56" s="10">
        <f>O53-1</f>
        <v>6.5000000000000009</v>
      </c>
      <c r="P56" s="5">
        <f ca="1">J16</f>
        <v>1800.00000000007</v>
      </c>
      <c r="Q56" s="10">
        <f>Q53-1</f>
        <v>6.8</v>
      </c>
      <c r="R56" s="5">
        <f ca="1">K16</f>
        <v>1841.00000000007</v>
      </c>
      <c r="S56" s="10">
        <f>S53-1</f>
        <v>6.4000000000000012</v>
      </c>
      <c r="T56" s="5">
        <f ca="1">L16</f>
        <v>2400.00000000007</v>
      </c>
      <c r="U56" s="10">
        <f>U53-1</f>
        <v>6.8</v>
      </c>
      <c r="V56" s="5">
        <f ca="1">M16</f>
        <v>2441.00000000007</v>
      </c>
      <c r="W56" s="10">
        <f>W53-1</f>
        <v>6.3000000000000016</v>
      </c>
      <c r="X56" s="5">
        <f ca="1">N16</f>
        <v>3000.00000000007</v>
      </c>
      <c r="Y56" s="10">
        <f>Y53-1</f>
        <v>6.8</v>
      </c>
      <c r="Z56" s="5">
        <f ca="1">O16</f>
        <v>3041.00000000007</v>
      </c>
      <c r="AA56" s="10">
        <f>AA53-1</f>
        <v>6.200000000000002</v>
      </c>
    </row>
    <row r="57" spans="1:27" x14ac:dyDescent="0.4">
      <c r="A57" s="22"/>
      <c r="B57" s="15" t="s">
        <v>30</v>
      </c>
      <c r="C57" s="5" t="str">
        <f>C25</f>
        <v>豊岡・養父モデル</v>
      </c>
      <c r="D57" s="5">
        <f>D25</f>
        <v>41.000000000070003</v>
      </c>
      <c r="E57" s="10">
        <f>E56</f>
        <v>6.8</v>
      </c>
      <c r="F57" s="5">
        <f>E25</f>
        <v>282.00000000007003</v>
      </c>
      <c r="G57" s="10">
        <f>G56</f>
        <v>6.7</v>
      </c>
      <c r="H57" s="5">
        <f ca="1">F25</f>
        <v>641.00000000007003</v>
      </c>
      <c r="I57" s="10">
        <f>I56</f>
        <v>6.8</v>
      </c>
      <c r="J57" s="5">
        <f ca="1">G25</f>
        <v>882.00000000007003</v>
      </c>
      <c r="K57" s="10">
        <f>K56</f>
        <v>6.6000000000000005</v>
      </c>
      <c r="L57" s="5">
        <f ca="1">H25</f>
        <v>1241.00000000007</v>
      </c>
      <c r="M57" s="10">
        <f>M56</f>
        <v>6.8</v>
      </c>
      <c r="N57" s="5">
        <f ca="1">I25</f>
        <v>1482.00000000007</v>
      </c>
      <c r="O57" s="10">
        <f>O56</f>
        <v>6.5000000000000009</v>
      </c>
      <c r="P57" s="5">
        <f ca="1">J25</f>
        <v>1841.00000000007</v>
      </c>
      <c r="Q57" s="10">
        <f>Q56</f>
        <v>6.8</v>
      </c>
      <c r="R57" s="5">
        <f ca="1">K25</f>
        <v>2082.00000000007</v>
      </c>
      <c r="S57" s="10">
        <f>S56</f>
        <v>6.4000000000000012</v>
      </c>
      <c r="T57" s="5">
        <f ca="1">L25</f>
        <v>2441.00000000007</v>
      </c>
      <c r="U57" s="10">
        <f>U56</f>
        <v>6.8</v>
      </c>
      <c r="V57" s="5">
        <f ca="1">M25</f>
        <v>2682.00000000007</v>
      </c>
      <c r="W57" s="10">
        <f>W56</f>
        <v>6.3000000000000016</v>
      </c>
      <c r="X57" s="5">
        <f ca="1">N25</f>
        <v>3041.00000000007</v>
      </c>
      <c r="Y57" s="10">
        <f>Y56</f>
        <v>6.8</v>
      </c>
      <c r="Z57" s="5">
        <f ca="1">O25</f>
        <v>3282.00000000007</v>
      </c>
      <c r="AA57" s="10">
        <f>AA56</f>
        <v>6.200000000000002</v>
      </c>
    </row>
    <row r="58" spans="1:27" x14ac:dyDescent="0.4">
      <c r="A58" s="2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4">
      <c r="A59" s="22"/>
      <c r="B59" s="15" t="s">
        <v>29</v>
      </c>
      <c r="C59" s="5" t="str">
        <f>C17</f>
        <v>光都モデル</v>
      </c>
      <c r="D59" s="5">
        <f>D17</f>
        <v>9.9999999999999994E-12</v>
      </c>
      <c r="E59" s="10">
        <f>E56-1</f>
        <v>5.8</v>
      </c>
      <c r="F59" s="5">
        <f>E17</f>
        <v>12.000000000009999</v>
      </c>
      <c r="G59" s="10">
        <f>G56-1</f>
        <v>5.7</v>
      </c>
      <c r="H59" s="5">
        <f ca="1">F17</f>
        <v>600.00000000001</v>
      </c>
      <c r="I59" s="10">
        <f>I56-1</f>
        <v>5.8</v>
      </c>
      <c r="J59" s="5">
        <f ca="1">G17</f>
        <v>612.00000000001</v>
      </c>
      <c r="K59" s="10">
        <f>K56-1</f>
        <v>5.6000000000000005</v>
      </c>
      <c r="L59" s="5">
        <f ca="1">H17</f>
        <v>1200.00000000001</v>
      </c>
      <c r="M59" s="10">
        <f>M56-1</f>
        <v>5.8</v>
      </c>
      <c r="N59" s="5">
        <f ca="1">I17</f>
        <v>1212.00000000001</v>
      </c>
      <c r="O59" s="10">
        <f>O56-1</f>
        <v>5.5000000000000009</v>
      </c>
      <c r="P59" s="5">
        <f ca="1">J17</f>
        <v>1800.00000000001</v>
      </c>
      <c r="Q59" s="10">
        <f>Q56-1</f>
        <v>5.8</v>
      </c>
      <c r="R59" s="5">
        <f ca="1">K17</f>
        <v>1812.00000000001</v>
      </c>
      <c r="S59" s="10">
        <f>S56-1</f>
        <v>5.4000000000000012</v>
      </c>
      <c r="T59" s="5">
        <f ca="1">L17</f>
        <v>2400.00000000001</v>
      </c>
      <c r="U59" s="10">
        <f>U56-1</f>
        <v>5.8</v>
      </c>
      <c r="V59" s="5">
        <f ca="1">M17</f>
        <v>2412.00000000001</v>
      </c>
      <c r="W59" s="10">
        <f>W56-1</f>
        <v>5.3000000000000016</v>
      </c>
      <c r="X59" s="5">
        <f ca="1">N17</f>
        <v>3000.00000000001</v>
      </c>
      <c r="Y59" s="10">
        <f>Y56-1</f>
        <v>5.8</v>
      </c>
      <c r="Z59" s="5">
        <f ca="1">O17</f>
        <v>3012.00000000001</v>
      </c>
      <c r="AA59" s="10">
        <f>AA56-1</f>
        <v>5.200000000000002</v>
      </c>
    </row>
    <row r="60" spans="1:27" x14ac:dyDescent="0.4">
      <c r="A60" s="22"/>
      <c r="B60" s="15" t="s">
        <v>30</v>
      </c>
      <c r="C60" s="5" t="str">
        <f>C26</f>
        <v>光都モデル</v>
      </c>
      <c r="D60" s="5">
        <f>D26</f>
        <v>12.000000000009999</v>
      </c>
      <c r="E60" s="10">
        <f>E59</f>
        <v>5.8</v>
      </c>
      <c r="F60" s="5">
        <f>E26</f>
        <v>79.000000000010004</v>
      </c>
      <c r="G60" s="10">
        <f>G59</f>
        <v>5.7</v>
      </c>
      <c r="H60" s="5">
        <f ca="1">F26</f>
        <v>612.00000000001</v>
      </c>
      <c r="I60" s="10">
        <f>I59</f>
        <v>5.8</v>
      </c>
      <c r="J60" s="5">
        <f ca="1">G26</f>
        <v>679.00000000001</v>
      </c>
      <c r="K60" s="10">
        <f>K59</f>
        <v>5.6000000000000005</v>
      </c>
      <c r="L60" s="5">
        <f ca="1">H26</f>
        <v>1212.00000000001</v>
      </c>
      <c r="M60" s="10">
        <f>M59</f>
        <v>5.8</v>
      </c>
      <c r="N60" s="5">
        <f ca="1">I26</f>
        <v>1279.00000000001</v>
      </c>
      <c r="O60" s="10">
        <f>O59</f>
        <v>5.5000000000000009</v>
      </c>
      <c r="P60" s="5">
        <f ca="1">J26</f>
        <v>1812.00000000001</v>
      </c>
      <c r="Q60" s="10">
        <f>Q59</f>
        <v>5.8</v>
      </c>
      <c r="R60" s="5">
        <f ca="1">K26</f>
        <v>1879.00000000001</v>
      </c>
      <c r="S60" s="10">
        <f>S59</f>
        <v>5.4000000000000012</v>
      </c>
      <c r="T60" s="5">
        <f ca="1">L26</f>
        <v>2412.00000000001</v>
      </c>
      <c r="U60" s="10">
        <f>U59</f>
        <v>5.8</v>
      </c>
      <c r="V60" s="5">
        <f ca="1">M26</f>
        <v>2479.00000000001</v>
      </c>
      <c r="W60" s="10">
        <f>W59</f>
        <v>5.3000000000000016</v>
      </c>
      <c r="X60" s="5">
        <f ca="1">N26</f>
        <v>3012.00000000001</v>
      </c>
      <c r="Y60" s="10">
        <f>Y59</f>
        <v>5.8</v>
      </c>
      <c r="Z60" s="5">
        <f ca="1">O26</f>
        <v>3079.00000000001</v>
      </c>
      <c r="AA60" s="10">
        <f>AA59</f>
        <v>5.200000000000002</v>
      </c>
    </row>
    <row r="61" spans="1:27" x14ac:dyDescent="0.4">
      <c r="A61" s="2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4">
      <c r="A62" s="22"/>
      <c r="B62" s="15" t="s">
        <v>29</v>
      </c>
      <c r="C62" s="5" t="str">
        <f>C18</f>
        <v>姫路モデル</v>
      </c>
      <c r="D62" s="5">
        <f>D18</f>
        <v>5.0000000000000002E-11</v>
      </c>
      <c r="E62" s="10">
        <f>E59-1</f>
        <v>4.8</v>
      </c>
      <c r="F62" s="5">
        <f>E18</f>
        <v>27.000000000050001</v>
      </c>
      <c r="G62" s="10">
        <f>G59-1</f>
        <v>4.7</v>
      </c>
      <c r="H62" s="5">
        <f ca="1">F18</f>
        <v>600.00000000005002</v>
      </c>
      <c r="I62" s="10">
        <f>I59-1</f>
        <v>4.8</v>
      </c>
      <c r="J62" s="5">
        <f ca="1">G18</f>
        <v>627.00000000005002</v>
      </c>
      <c r="K62" s="10">
        <f>K59-1</f>
        <v>4.6000000000000005</v>
      </c>
      <c r="L62" s="5">
        <f ca="1">H18</f>
        <v>1200.00000000005</v>
      </c>
      <c r="M62" s="10">
        <f>M59-1</f>
        <v>4.8</v>
      </c>
      <c r="N62" s="5">
        <f ca="1">I18</f>
        <v>1227.00000000005</v>
      </c>
      <c r="O62" s="10">
        <f>O59-1</f>
        <v>4.5000000000000009</v>
      </c>
      <c r="P62" s="5">
        <f ca="1">J18</f>
        <v>1800.00000000005</v>
      </c>
      <c r="Q62" s="10">
        <f>Q59-1</f>
        <v>4.8</v>
      </c>
      <c r="R62" s="5">
        <f ca="1">K18</f>
        <v>1827.00000000005</v>
      </c>
      <c r="S62" s="10">
        <f>S59-1</f>
        <v>4.4000000000000012</v>
      </c>
      <c r="T62" s="5">
        <f ca="1">L18</f>
        <v>2400.00000000005</v>
      </c>
      <c r="U62" s="10">
        <f>U59-1</f>
        <v>4.8</v>
      </c>
      <c r="V62" s="5">
        <f ca="1">M18</f>
        <v>2427.00000000005</v>
      </c>
      <c r="W62" s="10">
        <f>W59-1</f>
        <v>4.3000000000000016</v>
      </c>
      <c r="X62" s="5">
        <f ca="1">N18</f>
        <v>3000.00000000005</v>
      </c>
      <c r="Y62" s="10">
        <f>Y59-1</f>
        <v>4.8</v>
      </c>
      <c r="Z62" s="5">
        <f ca="1">O18</f>
        <v>3027.00000000005</v>
      </c>
      <c r="AA62" s="10">
        <f>AA59-1</f>
        <v>4.200000000000002</v>
      </c>
    </row>
    <row r="63" spans="1:27" x14ac:dyDescent="0.4">
      <c r="A63" s="22"/>
      <c r="B63" s="15" t="s">
        <v>30</v>
      </c>
      <c r="C63" s="5" t="str">
        <f>C27</f>
        <v>姫路モデル</v>
      </c>
      <c r="D63" s="5">
        <f>D27</f>
        <v>27.000000000050001</v>
      </c>
      <c r="E63" s="10">
        <f>E62</f>
        <v>4.8</v>
      </c>
      <c r="F63" s="5">
        <f>E27</f>
        <v>186.00000000004999</v>
      </c>
      <c r="G63" s="10">
        <f>G62</f>
        <v>4.7</v>
      </c>
      <c r="H63" s="5">
        <f ca="1">F27</f>
        <v>627.00000000005002</v>
      </c>
      <c r="I63" s="10">
        <f>I62</f>
        <v>4.8</v>
      </c>
      <c r="J63" s="5">
        <f ca="1">G27</f>
        <v>786.00000000005002</v>
      </c>
      <c r="K63" s="10">
        <f>K62</f>
        <v>4.6000000000000005</v>
      </c>
      <c r="L63" s="5">
        <f ca="1">H27</f>
        <v>1227.00000000005</v>
      </c>
      <c r="M63" s="10">
        <f>M62</f>
        <v>4.8</v>
      </c>
      <c r="N63" s="5">
        <f ca="1">I27</f>
        <v>1386.00000000005</v>
      </c>
      <c r="O63" s="10">
        <f>O62</f>
        <v>4.5000000000000009</v>
      </c>
      <c r="P63" s="5">
        <f ca="1">J27</f>
        <v>1827.00000000005</v>
      </c>
      <c r="Q63" s="10">
        <f>Q62</f>
        <v>4.8</v>
      </c>
      <c r="R63" s="5">
        <f ca="1">K27</f>
        <v>1986.00000000005</v>
      </c>
      <c r="S63" s="10">
        <f>S62</f>
        <v>4.4000000000000012</v>
      </c>
      <c r="T63" s="5">
        <f ca="1">L27</f>
        <v>2427.00000000005</v>
      </c>
      <c r="U63" s="10">
        <f>U62</f>
        <v>4.8</v>
      </c>
      <c r="V63" s="5">
        <f ca="1">M27</f>
        <v>2586.00000000005</v>
      </c>
      <c r="W63" s="10">
        <f>W62</f>
        <v>4.3000000000000016</v>
      </c>
      <c r="X63" s="5">
        <f ca="1">N27</f>
        <v>3027.00000000005</v>
      </c>
      <c r="Y63" s="10">
        <f>Y62</f>
        <v>4.8</v>
      </c>
      <c r="Z63" s="5">
        <f ca="1">O27</f>
        <v>3186.00000000005</v>
      </c>
      <c r="AA63" s="10">
        <f>AA62</f>
        <v>4.200000000000002</v>
      </c>
    </row>
    <row r="64" spans="1:27" x14ac:dyDescent="0.4">
      <c r="A64" s="2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4">
      <c r="A65" s="22"/>
      <c r="B65" s="15" t="s">
        <v>29</v>
      </c>
      <c r="C65" s="5" t="str">
        <f>C19</f>
        <v>加古川モデル</v>
      </c>
      <c r="D65" s="5">
        <f>D19</f>
        <v>5.0000000000000002E-11</v>
      </c>
      <c r="E65" s="10">
        <f>E62-1</f>
        <v>3.8</v>
      </c>
      <c r="F65" s="5">
        <f>E19</f>
        <v>27.000000000050001</v>
      </c>
      <c r="G65" s="10">
        <f>G62-1</f>
        <v>3.7</v>
      </c>
      <c r="H65" s="5">
        <f ca="1">F19</f>
        <v>600.00000000005002</v>
      </c>
      <c r="I65" s="10">
        <f>I62-1</f>
        <v>3.8</v>
      </c>
      <c r="J65" s="5">
        <f ca="1">G19</f>
        <v>627.00000000005002</v>
      </c>
      <c r="K65" s="10">
        <f>K62-1</f>
        <v>3.6000000000000005</v>
      </c>
      <c r="L65" s="5">
        <f ca="1">H19</f>
        <v>1200.00000000005</v>
      </c>
      <c r="M65" s="10">
        <f>M62-1</f>
        <v>3.8</v>
      </c>
      <c r="N65" s="5">
        <f ca="1">I19</f>
        <v>1227.00000000005</v>
      </c>
      <c r="O65" s="10">
        <f>O62-1</f>
        <v>3.5000000000000009</v>
      </c>
      <c r="P65" s="5">
        <f ca="1">J19</f>
        <v>1800.00000000005</v>
      </c>
      <c r="Q65" s="10">
        <f>Q62-1</f>
        <v>3.8</v>
      </c>
      <c r="R65" s="5">
        <f ca="1">K19</f>
        <v>1827.00000000005</v>
      </c>
      <c r="S65" s="10">
        <f>S62-1</f>
        <v>3.4000000000000012</v>
      </c>
      <c r="T65" s="5">
        <f ca="1">L19</f>
        <v>2400.00000000005</v>
      </c>
      <c r="U65" s="10">
        <f>U62-1</f>
        <v>3.8</v>
      </c>
      <c r="V65" s="5">
        <f ca="1">M19</f>
        <v>2427.00000000005</v>
      </c>
      <c r="W65" s="10">
        <f>W62-1</f>
        <v>3.3000000000000016</v>
      </c>
      <c r="X65" s="5">
        <f ca="1">N19</f>
        <v>3000.00000000005</v>
      </c>
      <c r="Y65" s="10">
        <f>Y62-1</f>
        <v>3.8</v>
      </c>
      <c r="Z65" s="5">
        <f ca="1">O19</f>
        <v>3027.00000000005</v>
      </c>
      <c r="AA65" s="10">
        <f>AA62-1</f>
        <v>3.200000000000002</v>
      </c>
    </row>
    <row r="66" spans="1:27" x14ac:dyDescent="0.4">
      <c r="A66" s="22"/>
      <c r="B66" s="15" t="s">
        <v>30</v>
      </c>
      <c r="C66" s="5" t="str">
        <f>C28</f>
        <v>加古川モデル</v>
      </c>
      <c r="D66" s="5">
        <f>D28</f>
        <v>27.000000000050001</v>
      </c>
      <c r="E66" s="10">
        <f>E65</f>
        <v>3.8</v>
      </c>
      <c r="F66" s="5">
        <f>E28</f>
        <v>184.00000000004999</v>
      </c>
      <c r="G66" s="10">
        <f>G65</f>
        <v>3.7</v>
      </c>
      <c r="H66" s="5">
        <f ca="1">F28</f>
        <v>627.00000000005002</v>
      </c>
      <c r="I66" s="10">
        <f>I65</f>
        <v>3.8</v>
      </c>
      <c r="J66" s="5">
        <f ca="1">G28</f>
        <v>784.00000000005002</v>
      </c>
      <c r="K66" s="10">
        <f>K65</f>
        <v>3.6000000000000005</v>
      </c>
      <c r="L66" s="5">
        <f ca="1">H28</f>
        <v>1227.00000000005</v>
      </c>
      <c r="M66" s="10">
        <f>M65</f>
        <v>3.8</v>
      </c>
      <c r="N66" s="5">
        <f ca="1">I28</f>
        <v>1384.00000000005</v>
      </c>
      <c r="O66" s="10">
        <f>O65</f>
        <v>3.5000000000000009</v>
      </c>
      <c r="P66" s="5">
        <f ca="1">J28</f>
        <v>1827.00000000005</v>
      </c>
      <c r="Q66" s="10">
        <f>Q65</f>
        <v>3.8</v>
      </c>
      <c r="R66" s="5">
        <f ca="1">K28</f>
        <v>1984.00000000005</v>
      </c>
      <c r="S66" s="10">
        <f>S65</f>
        <v>3.4000000000000012</v>
      </c>
      <c r="T66" s="5">
        <f ca="1">L28</f>
        <v>2427.00000000005</v>
      </c>
      <c r="U66" s="10">
        <f>U65</f>
        <v>3.8</v>
      </c>
      <c r="V66" s="5">
        <f ca="1">M28</f>
        <v>2584.00000000005</v>
      </c>
      <c r="W66" s="10">
        <f>W65</f>
        <v>3.3000000000000016</v>
      </c>
      <c r="X66" s="5">
        <f ca="1">N28</f>
        <v>3027.00000000005</v>
      </c>
      <c r="Y66" s="10">
        <f>Y65</f>
        <v>3.8</v>
      </c>
      <c r="Z66" s="5">
        <f ca="1">O28</f>
        <v>3184.00000000005</v>
      </c>
      <c r="AA66" s="10">
        <f>AA65</f>
        <v>3.200000000000002</v>
      </c>
    </row>
    <row r="67" spans="1:27" x14ac:dyDescent="0.4">
      <c r="A67" s="2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4">
      <c r="A68" s="22"/>
      <c r="B68" s="15" t="s">
        <v>29</v>
      </c>
      <c r="C68" s="5" t="str">
        <f>C20</f>
        <v>神戸・阪神モデル</v>
      </c>
      <c r="D68" s="5">
        <f>D20</f>
        <v>7.9999999999999995E-11</v>
      </c>
      <c r="E68" s="10">
        <f>E65-1</f>
        <v>2.8</v>
      </c>
      <c r="F68" s="5">
        <f>E20</f>
        <v>68.000000000079993</v>
      </c>
      <c r="G68" s="10">
        <f>G65-1</f>
        <v>2.7</v>
      </c>
      <c r="H68" s="5">
        <f ca="1">F20</f>
        <v>600.00000000008004</v>
      </c>
      <c r="I68" s="10">
        <f>I65-1</f>
        <v>2.8</v>
      </c>
      <c r="J68" s="5">
        <f ca="1">G20</f>
        <v>668.00000000008004</v>
      </c>
      <c r="K68" s="10">
        <f>K65-1</f>
        <v>2.6000000000000005</v>
      </c>
      <c r="L68" s="5">
        <f ca="1">H20</f>
        <v>1200.00000000008</v>
      </c>
      <c r="M68" s="10">
        <f>M65-1</f>
        <v>2.8</v>
      </c>
      <c r="N68" s="5">
        <f ca="1">I20</f>
        <v>1268.00000000008</v>
      </c>
      <c r="O68" s="10">
        <f>O65-1</f>
        <v>2.5000000000000009</v>
      </c>
      <c r="P68" s="5">
        <f ca="1">J20</f>
        <v>1800.00000000008</v>
      </c>
      <c r="Q68" s="10">
        <f>Q65-1</f>
        <v>2.8</v>
      </c>
      <c r="R68" s="5">
        <f ca="1">K20</f>
        <v>1868.00000000008</v>
      </c>
      <c r="S68" s="10">
        <f>S65-1</f>
        <v>2.4000000000000012</v>
      </c>
      <c r="T68" s="5">
        <f ca="1">L20</f>
        <v>2400.00000000008</v>
      </c>
      <c r="U68" s="10">
        <f>U65-1</f>
        <v>2.8</v>
      </c>
      <c r="V68" s="5">
        <f ca="1">M20</f>
        <v>2468.00000000008</v>
      </c>
      <c r="W68" s="10">
        <f>W65-1</f>
        <v>2.3000000000000016</v>
      </c>
      <c r="X68" s="5">
        <f ca="1">N20</f>
        <v>3000.00000000008</v>
      </c>
      <c r="Y68" s="10">
        <f>Y65-1</f>
        <v>2.8</v>
      </c>
      <c r="Z68" s="5">
        <f ca="1">O20</f>
        <v>3068.00000000008</v>
      </c>
      <c r="AA68" s="10">
        <f>AA65-1</f>
        <v>2.200000000000002</v>
      </c>
    </row>
    <row r="69" spans="1:27" x14ac:dyDescent="0.4">
      <c r="A69" s="22"/>
      <c r="B69" s="15" t="s">
        <v>30</v>
      </c>
      <c r="C69" s="5" t="str">
        <f>C29</f>
        <v>神戸・阪神モデル</v>
      </c>
      <c r="D69" s="5">
        <f>D29</f>
        <v>68.000000000079993</v>
      </c>
      <c r="E69" s="10">
        <f>E68</f>
        <v>2.8</v>
      </c>
      <c r="F69" s="5">
        <f>E29</f>
        <v>472.00000000007998</v>
      </c>
      <c r="G69" s="10">
        <f>G68</f>
        <v>2.7</v>
      </c>
      <c r="H69" s="5">
        <f ca="1">F29</f>
        <v>668.00000000008004</v>
      </c>
      <c r="I69" s="10">
        <f>I68</f>
        <v>2.8</v>
      </c>
      <c r="J69" s="5">
        <f ca="1">G29</f>
        <v>1072.00000000008</v>
      </c>
      <c r="K69" s="10">
        <f>K68</f>
        <v>2.6000000000000005</v>
      </c>
      <c r="L69" s="5">
        <f ca="1">H29</f>
        <v>1268.00000000008</v>
      </c>
      <c r="M69" s="10">
        <f>M68</f>
        <v>2.8</v>
      </c>
      <c r="N69" s="5">
        <f ca="1">I29</f>
        <v>1672.00000000008</v>
      </c>
      <c r="O69" s="10">
        <f>O68</f>
        <v>2.5000000000000009</v>
      </c>
      <c r="P69" s="5">
        <f ca="1">J29</f>
        <v>1868.00000000008</v>
      </c>
      <c r="Q69" s="10">
        <f>Q68</f>
        <v>2.8</v>
      </c>
      <c r="R69" s="5">
        <f ca="1">K29</f>
        <v>2272.00000000008</v>
      </c>
      <c r="S69" s="10">
        <f>S68</f>
        <v>2.4000000000000012</v>
      </c>
      <c r="T69" s="5">
        <f ca="1">L29</f>
        <v>2468.00000000008</v>
      </c>
      <c r="U69" s="10">
        <f>U68</f>
        <v>2.8</v>
      </c>
      <c r="V69" s="5">
        <f ca="1">M29</f>
        <v>2872.00000000008</v>
      </c>
      <c r="W69" s="10">
        <f>W68</f>
        <v>2.3000000000000016</v>
      </c>
      <c r="X69" s="5">
        <f ca="1">N29</f>
        <v>3068.00000000008</v>
      </c>
      <c r="Y69" s="10">
        <f>Y68</f>
        <v>2.8</v>
      </c>
      <c r="Z69" s="5">
        <f ca="1">O29</f>
        <v>3472.00000000008</v>
      </c>
      <c r="AA69" s="10">
        <f>AA68</f>
        <v>2.200000000000002</v>
      </c>
    </row>
    <row r="70" spans="1:27" x14ac:dyDescent="0.4">
      <c r="A70" s="2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4">
      <c r="A71" s="22"/>
      <c r="B71" s="15" t="s">
        <v>29</v>
      </c>
      <c r="C71" s="5" t="str">
        <f>C21</f>
        <v>竹田川モデル</v>
      </c>
      <c r="D71" s="5">
        <f>D21</f>
        <v>3.9999999999999998E-11</v>
      </c>
      <c r="E71" s="10">
        <f>E68-1</f>
        <v>1.7999999999999998</v>
      </c>
      <c r="F71" s="5">
        <f>E21</f>
        <v>18.00000000004</v>
      </c>
      <c r="G71" s="10">
        <f>G68-1</f>
        <v>1.7000000000000002</v>
      </c>
      <c r="H71" s="5">
        <f ca="1">F21</f>
        <v>600.00000000004002</v>
      </c>
      <c r="I71" s="10">
        <f>I68-1</f>
        <v>1.7999999999999998</v>
      </c>
      <c r="J71" s="5">
        <f ca="1">G21</f>
        <v>618.00000000004002</v>
      </c>
      <c r="K71" s="10">
        <f>K68-1</f>
        <v>1.6000000000000005</v>
      </c>
      <c r="L71" s="5">
        <f ca="1">H21</f>
        <v>1200.00000000004</v>
      </c>
      <c r="M71" s="10">
        <f>M68-1</f>
        <v>1.7999999999999998</v>
      </c>
      <c r="N71" s="5">
        <f ca="1">I21</f>
        <v>1218.00000000004</v>
      </c>
      <c r="O71" s="10">
        <f>O68-1</f>
        <v>1.5000000000000009</v>
      </c>
      <c r="P71" s="5">
        <f ca="1">J21</f>
        <v>1800.00000000004</v>
      </c>
      <c r="Q71" s="10">
        <f>Q68-1</f>
        <v>1.7999999999999998</v>
      </c>
      <c r="R71" s="5">
        <f ca="1">K21</f>
        <v>1818.00000000004</v>
      </c>
      <c r="S71" s="10">
        <f>S68-1</f>
        <v>1.4000000000000012</v>
      </c>
      <c r="T71" s="5">
        <f ca="1">L21</f>
        <v>2400.00000000004</v>
      </c>
      <c r="U71" s="10">
        <f>U68-1</f>
        <v>1.7999999999999998</v>
      </c>
      <c r="V71" s="5">
        <f ca="1">M21</f>
        <v>2418.00000000004</v>
      </c>
      <c r="W71" s="10">
        <f>W68-1</f>
        <v>1.3000000000000016</v>
      </c>
      <c r="X71" s="5">
        <f ca="1">N21</f>
        <v>3000.00000000004</v>
      </c>
      <c r="Y71" s="10">
        <f>Y68-1</f>
        <v>1.7999999999999998</v>
      </c>
      <c r="Z71" s="5">
        <f ca="1">O21</f>
        <v>3018.00000000004</v>
      </c>
      <c r="AA71" s="10">
        <f>AA68-1</f>
        <v>1.200000000000002</v>
      </c>
    </row>
    <row r="72" spans="1:27" x14ac:dyDescent="0.4">
      <c r="A72" s="22"/>
      <c r="B72" s="15" t="s">
        <v>30</v>
      </c>
      <c r="C72" s="5" t="str">
        <f>C30</f>
        <v>竹田川モデル</v>
      </c>
      <c r="D72" s="5">
        <f>D30</f>
        <v>18.00000000004</v>
      </c>
      <c r="E72" s="10">
        <f>E71</f>
        <v>1.7999999999999998</v>
      </c>
      <c r="F72" s="5">
        <f>E30</f>
        <v>124.00000000004</v>
      </c>
      <c r="G72" s="10">
        <f>G71</f>
        <v>1.7000000000000002</v>
      </c>
      <c r="H72" s="5">
        <f ca="1">F30</f>
        <v>618.00000000004002</v>
      </c>
      <c r="I72" s="10">
        <f>I71</f>
        <v>1.7999999999999998</v>
      </c>
      <c r="J72" s="5">
        <f ca="1">G30</f>
        <v>724.00000000004002</v>
      </c>
      <c r="K72" s="10">
        <f>K71</f>
        <v>1.6000000000000005</v>
      </c>
      <c r="L72" s="5">
        <f ca="1">H30</f>
        <v>1218.00000000004</v>
      </c>
      <c r="M72" s="10">
        <f>M71</f>
        <v>1.7999999999999998</v>
      </c>
      <c r="N72" s="5">
        <f ca="1">I30</f>
        <v>1324.00000000004</v>
      </c>
      <c r="O72" s="10">
        <f>O71</f>
        <v>1.5000000000000009</v>
      </c>
      <c r="P72" s="5">
        <f ca="1">J30</f>
        <v>1818.00000000004</v>
      </c>
      <c r="Q72" s="10">
        <f>Q71</f>
        <v>1.7999999999999998</v>
      </c>
      <c r="R72" s="5">
        <f ca="1">K30</f>
        <v>1924.00000000004</v>
      </c>
      <c r="S72" s="10">
        <f>S71</f>
        <v>1.4000000000000012</v>
      </c>
      <c r="T72" s="5">
        <f ca="1">L30</f>
        <v>2418.00000000004</v>
      </c>
      <c r="U72" s="10">
        <f>U71</f>
        <v>1.7999999999999998</v>
      </c>
      <c r="V72" s="5">
        <f ca="1">M30</f>
        <v>2524.00000000004</v>
      </c>
      <c r="W72" s="10">
        <f>W71</f>
        <v>1.3000000000000016</v>
      </c>
      <c r="X72" s="5">
        <f ca="1">N30</f>
        <v>3018.00000000004</v>
      </c>
      <c r="Y72" s="10">
        <f>Y71</f>
        <v>1.7999999999999998</v>
      </c>
      <c r="Z72" s="5">
        <f ca="1">O30</f>
        <v>3124.00000000004</v>
      </c>
      <c r="AA72" s="10">
        <f>AA71</f>
        <v>1.200000000000002</v>
      </c>
    </row>
    <row r="73" spans="1:27" x14ac:dyDescent="0.4">
      <c r="A73" s="2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4">
      <c r="A74" s="22"/>
      <c r="B74" s="15" t="s">
        <v>29</v>
      </c>
      <c r="C74" s="5" t="str">
        <f>C22</f>
        <v>淡路モデル</v>
      </c>
      <c r="D74" s="5">
        <f>D22</f>
        <v>1.9999999999999999E-11</v>
      </c>
      <c r="E74" s="10">
        <f>E71-1</f>
        <v>0.79999999999999982</v>
      </c>
      <c r="F74" s="5">
        <f>E22</f>
        <v>13.00000000002</v>
      </c>
      <c r="G74" s="10">
        <f>G71-1</f>
        <v>0.70000000000000018</v>
      </c>
      <c r="H74" s="5">
        <f ca="1">F22</f>
        <v>600.00000000002001</v>
      </c>
      <c r="I74" s="10">
        <f>I71-1</f>
        <v>0.79999999999999982</v>
      </c>
      <c r="J74" s="5">
        <f ca="1">G22</f>
        <v>613.00000000002001</v>
      </c>
      <c r="K74" s="10">
        <f>K71-1</f>
        <v>0.60000000000000053</v>
      </c>
      <c r="L74" s="5">
        <f ca="1">H22</f>
        <v>1200.00000000002</v>
      </c>
      <c r="M74" s="10">
        <f>M71-1</f>
        <v>0.79999999999999982</v>
      </c>
      <c r="N74" s="5">
        <f ca="1">I22</f>
        <v>1213.00000000002</v>
      </c>
      <c r="O74" s="10">
        <f>O71-1</f>
        <v>0.50000000000000089</v>
      </c>
      <c r="P74" s="5">
        <f ca="1">J22</f>
        <v>1800.00000000002</v>
      </c>
      <c r="Q74" s="10">
        <f>Q71-1</f>
        <v>0.79999999999999982</v>
      </c>
      <c r="R74" s="5">
        <f ca="1">K22</f>
        <v>1813.00000000002</v>
      </c>
      <c r="S74" s="10">
        <f>S71-1</f>
        <v>0.40000000000000124</v>
      </c>
      <c r="T74" s="5">
        <f ca="1">L22</f>
        <v>2400.00000000002</v>
      </c>
      <c r="U74" s="10">
        <f>U71-1</f>
        <v>0.79999999999999982</v>
      </c>
      <c r="V74" s="5">
        <f ca="1">M22</f>
        <v>2413.00000000002</v>
      </c>
      <c r="W74" s="10">
        <f>W71-1</f>
        <v>0.3000000000000016</v>
      </c>
      <c r="X74" s="5">
        <f ca="1">N22</f>
        <v>3000.00000000002</v>
      </c>
      <c r="Y74" s="10">
        <f>Y71-1</f>
        <v>0.79999999999999982</v>
      </c>
      <c r="Z74" s="5">
        <f ca="1">O22</f>
        <v>3013.00000000002</v>
      </c>
      <c r="AA74" s="10">
        <f>AA71-1</f>
        <v>0.20000000000000195</v>
      </c>
    </row>
    <row r="75" spans="1:27" x14ac:dyDescent="0.4">
      <c r="A75" s="22"/>
      <c r="B75" s="15" t="s">
        <v>30</v>
      </c>
      <c r="C75" s="5" t="str">
        <f>C31</f>
        <v>淡路モデル</v>
      </c>
      <c r="D75" s="5">
        <f>D31</f>
        <v>13.00000000002</v>
      </c>
      <c r="E75" s="10">
        <f>E74</f>
        <v>0.79999999999999982</v>
      </c>
      <c r="F75" s="5">
        <f>E31</f>
        <v>87.000000000019995</v>
      </c>
      <c r="G75" s="10">
        <f>G74</f>
        <v>0.70000000000000018</v>
      </c>
      <c r="H75" s="5">
        <f ca="1">F31</f>
        <v>613.00000000002001</v>
      </c>
      <c r="I75" s="10">
        <f>I74</f>
        <v>0.79999999999999982</v>
      </c>
      <c r="J75" s="5">
        <f ca="1">G31</f>
        <v>687.00000000002001</v>
      </c>
      <c r="K75" s="10">
        <f>K74</f>
        <v>0.60000000000000053</v>
      </c>
      <c r="L75" s="5">
        <f ca="1">H31</f>
        <v>1213.00000000002</v>
      </c>
      <c r="M75" s="10">
        <f>M74</f>
        <v>0.79999999999999982</v>
      </c>
      <c r="N75" s="5">
        <f ca="1">I31</f>
        <v>1287.00000000002</v>
      </c>
      <c r="O75" s="10">
        <f>O74</f>
        <v>0.50000000000000089</v>
      </c>
      <c r="P75" s="5">
        <f ca="1">J31</f>
        <v>1813.00000000002</v>
      </c>
      <c r="Q75" s="10">
        <f>Q74</f>
        <v>0.79999999999999982</v>
      </c>
      <c r="R75" s="5">
        <f ca="1">K31</f>
        <v>1887.00000000002</v>
      </c>
      <c r="S75" s="10">
        <f>S74</f>
        <v>0.40000000000000124</v>
      </c>
      <c r="T75" s="5">
        <f ca="1">L31</f>
        <v>2413.00000000002</v>
      </c>
      <c r="U75" s="10">
        <f>U74</f>
        <v>0.79999999999999982</v>
      </c>
      <c r="V75" s="5">
        <f ca="1">M31</f>
        <v>2487.00000000002</v>
      </c>
      <c r="W75" s="10">
        <f>W74</f>
        <v>0.3000000000000016</v>
      </c>
      <c r="X75" s="5">
        <f ca="1">N31</f>
        <v>3013.00000000002</v>
      </c>
      <c r="Y75" s="10">
        <f>Y74</f>
        <v>0.79999999999999982</v>
      </c>
      <c r="Z75" s="5">
        <f ca="1">O31</f>
        <v>3087.00000000002</v>
      </c>
      <c r="AA75" s="10">
        <f>AA74</f>
        <v>0.20000000000000195</v>
      </c>
    </row>
    <row r="76" spans="1:27" x14ac:dyDescent="0.4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27" x14ac:dyDescent="0.4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27" x14ac:dyDescent="0.4">
      <c r="C78" s="5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x14ac:dyDescent="0.4"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x14ac:dyDescent="0.4">
      <c r="D80" s="24"/>
      <c r="E80" s="24"/>
      <c r="F80" s="25"/>
      <c r="G80" s="25"/>
      <c r="H80" s="24"/>
      <c r="I80" s="24"/>
      <c r="J80" s="25"/>
      <c r="K80" s="25"/>
      <c r="L80" s="24"/>
      <c r="M80" s="24"/>
      <c r="N80" s="25"/>
      <c r="O80" s="25"/>
      <c r="P80" s="24"/>
      <c r="Q80" s="24"/>
      <c r="R80" s="25"/>
      <c r="S80" s="25"/>
      <c r="T80" s="24"/>
      <c r="U80" s="24"/>
      <c r="V80" s="25"/>
      <c r="W80" s="25"/>
      <c r="X80" s="24"/>
      <c r="Y80" s="24"/>
      <c r="Z80" s="25"/>
      <c r="AA80" s="25"/>
    </row>
    <row r="81" spans="4:27" x14ac:dyDescent="0.4">
      <c r="D81" s="4"/>
      <c r="F81" s="5"/>
      <c r="H81" s="6"/>
      <c r="J81" s="5"/>
      <c r="L81" s="6"/>
      <c r="N81" s="5"/>
      <c r="P81" s="6"/>
      <c r="R81" s="5"/>
      <c r="T81" s="6"/>
      <c r="V81" s="5"/>
      <c r="X81" s="6"/>
      <c r="Z81" s="5"/>
    </row>
    <row r="82" spans="4:27" x14ac:dyDescent="0.4">
      <c r="D82" s="6"/>
      <c r="F82" s="6"/>
      <c r="H82" s="6"/>
      <c r="J82" s="6"/>
      <c r="L82" s="6"/>
      <c r="N82" s="6"/>
      <c r="P82" s="6"/>
      <c r="R82" s="6"/>
      <c r="T82" s="6"/>
      <c r="V82" s="6"/>
      <c r="X82" s="6"/>
      <c r="Z82" s="6"/>
    </row>
    <row r="83" spans="4:27" ht="18.75" x14ac:dyDescent="0.4">
      <c r="F83" s="6"/>
      <c r="G83" s="5"/>
      <c r="I83" s="5"/>
      <c r="J83" s="5"/>
      <c r="L83" s="5"/>
      <c r="M83" s="5"/>
      <c r="O83" s="5"/>
      <c r="P83" s="5"/>
      <c r="Z83"/>
      <c r="AA83"/>
    </row>
    <row r="84" spans="4:27" x14ac:dyDescent="0.4">
      <c r="D84" s="4"/>
      <c r="F84" s="5"/>
      <c r="H84" s="6"/>
      <c r="J84" s="5"/>
      <c r="L84" s="6"/>
      <c r="N84" s="5"/>
      <c r="P84" s="6"/>
      <c r="R84" s="5"/>
      <c r="T84" s="6"/>
      <c r="V84" s="5"/>
      <c r="X84" s="6"/>
      <c r="Z84" s="5"/>
    </row>
    <row r="85" spans="4:27" x14ac:dyDescent="0.4">
      <c r="D85" s="6"/>
      <c r="F85" s="6"/>
      <c r="H85" s="6"/>
      <c r="J85" s="6"/>
      <c r="L85" s="6"/>
      <c r="N85" s="6"/>
      <c r="P85" s="6"/>
      <c r="R85" s="6"/>
      <c r="T85" s="6"/>
      <c r="V85" s="6"/>
      <c r="X85" s="6"/>
      <c r="Z85" s="6"/>
    </row>
    <row r="86" spans="4:27" ht="18.75" x14ac:dyDescent="0.4">
      <c r="I86" s="5"/>
      <c r="J86" s="5"/>
      <c r="L86" s="5"/>
      <c r="M86" s="5"/>
      <c r="O86" s="5"/>
      <c r="P86" s="5"/>
      <c r="Z86"/>
      <c r="AA86"/>
    </row>
    <row r="87" spans="4:27" x14ac:dyDescent="0.4">
      <c r="D87" s="4"/>
      <c r="F87" s="5"/>
      <c r="H87" s="6"/>
      <c r="J87" s="5"/>
      <c r="L87" s="6"/>
      <c r="N87" s="5"/>
      <c r="P87" s="6"/>
      <c r="R87" s="5"/>
      <c r="T87" s="6"/>
      <c r="V87" s="5"/>
      <c r="X87" s="6"/>
      <c r="Z87" s="5"/>
    </row>
    <row r="88" spans="4:27" x14ac:dyDescent="0.4">
      <c r="D88" s="6"/>
      <c r="F88" s="6"/>
      <c r="H88" s="6"/>
      <c r="J88" s="6"/>
      <c r="L88" s="6"/>
      <c r="N88" s="6"/>
      <c r="P88" s="6"/>
      <c r="R88" s="6"/>
      <c r="T88" s="6"/>
      <c r="V88" s="6"/>
      <c r="X88" s="6"/>
      <c r="Z88" s="6"/>
    </row>
    <row r="89" spans="4:27" ht="18.75" x14ac:dyDescent="0.4">
      <c r="I89" s="5"/>
      <c r="J89" s="5"/>
      <c r="L89" s="5"/>
      <c r="M89" s="5"/>
      <c r="O89" s="5"/>
      <c r="P89" s="5"/>
      <c r="Z89"/>
      <c r="AA89"/>
    </row>
    <row r="90" spans="4:27" x14ac:dyDescent="0.4">
      <c r="D90" s="4"/>
      <c r="F90" s="5"/>
      <c r="H90" s="6"/>
      <c r="J90" s="5"/>
      <c r="L90" s="6"/>
      <c r="N90" s="5"/>
      <c r="P90" s="6"/>
      <c r="R90" s="5"/>
      <c r="T90" s="6"/>
      <c r="V90" s="5"/>
      <c r="X90" s="6"/>
      <c r="Z90" s="5"/>
    </row>
    <row r="91" spans="4:27" x14ac:dyDescent="0.4">
      <c r="D91" s="6"/>
      <c r="F91" s="6"/>
      <c r="H91" s="6"/>
      <c r="J91" s="6"/>
      <c r="L91" s="6"/>
      <c r="N91" s="6"/>
      <c r="P91" s="6"/>
      <c r="R91" s="6"/>
      <c r="T91" s="6"/>
      <c r="V91" s="6"/>
      <c r="X91" s="6"/>
      <c r="Z91" s="6"/>
    </row>
    <row r="92" spans="4:27" ht="18.75" x14ac:dyDescent="0.4">
      <c r="I92" s="5"/>
      <c r="J92" s="5"/>
      <c r="L92" s="5"/>
      <c r="M92" s="5"/>
      <c r="O92" s="5"/>
      <c r="P92" s="5"/>
      <c r="Z92"/>
      <c r="AA92"/>
    </row>
    <row r="93" spans="4:27" x14ac:dyDescent="0.4">
      <c r="D93" s="4"/>
      <c r="F93" s="5"/>
      <c r="H93" s="6"/>
      <c r="J93" s="5"/>
      <c r="L93" s="6"/>
      <c r="N93" s="5"/>
      <c r="P93" s="6"/>
      <c r="R93" s="5"/>
      <c r="T93" s="6"/>
      <c r="V93" s="5"/>
      <c r="X93" s="6"/>
      <c r="Z93" s="5"/>
    </row>
    <row r="94" spans="4:27" x14ac:dyDescent="0.4">
      <c r="D94" s="6"/>
      <c r="F94" s="6"/>
      <c r="H94" s="6"/>
      <c r="J94" s="6"/>
      <c r="L94" s="6"/>
      <c r="N94" s="6"/>
      <c r="P94" s="6"/>
      <c r="R94" s="6"/>
      <c r="T94" s="6"/>
      <c r="V94" s="6"/>
      <c r="X94" s="6"/>
      <c r="Z94" s="6"/>
    </row>
    <row r="95" spans="4:27" ht="18.75" x14ac:dyDescent="0.4">
      <c r="I95" s="5"/>
      <c r="J95" s="5"/>
      <c r="L95" s="5"/>
      <c r="M95" s="5"/>
      <c r="O95" s="5"/>
      <c r="P95" s="5"/>
      <c r="Z95"/>
      <c r="AA95"/>
    </row>
    <row r="96" spans="4:27" x14ac:dyDescent="0.4">
      <c r="D96" s="4"/>
      <c r="F96" s="5"/>
      <c r="H96" s="6"/>
      <c r="J96" s="5"/>
      <c r="L96" s="6"/>
      <c r="N96" s="5"/>
      <c r="P96" s="6"/>
      <c r="R96" s="5"/>
      <c r="T96" s="6"/>
      <c r="V96" s="5"/>
      <c r="X96" s="6"/>
      <c r="Z96" s="5"/>
    </row>
    <row r="97" spans="4:27" x14ac:dyDescent="0.4">
      <c r="D97" s="6"/>
      <c r="F97" s="6"/>
      <c r="H97" s="6"/>
      <c r="J97" s="6"/>
      <c r="L97" s="6"/>
      <c r="N97" s="6"/>
      <c r="P97" s="6"/>
      <c r="R97" s="6"/>
      <c r="T97" s="6"/>
      <c r="V97" s="6"/>
      <c r="X97" s="6"/>
      <c r="Z97" s="6"/>
    </row>
    <row r="98" spans="4:27" ht="18.75" x14ac:dyDescent="0.4">
      <c r="I98" s="5"/>
      <c r="J98" s="5"/>
      <c r="L98" s="5"/>
      <c r="M98" s="5"/>
      <c r="O98" s="5"/>
      <c r="P98" s="5"/>
      <c r="Z98"/>
      <c r="AA98"/>
    </row>
    <row r="99" spans="4:27" x14ac:dyDescent="0.4">
      <c r="D99" s="4"/>
      <c r="F99" s="5"/>
      <c r="H99" s="6"/>
      <c r="J99" s="5"/>
      <c r="L99" s="6"/>
      <c r="N99" s="5"/>
      <c r="P99" s="6"/>
      <c r="R99" s="5"/>
      <c r="T99" s="6"/>
      <c r="V99" s="5"/>
      <c r="X99" s="6"/>
      <c r="Z99" s="5"/>
    </row>
    <row r="100" spans="4:27" x14ac:dyDescent="0.4">
      <c r="D100" s="6"/>
      <c r="F100" s="6"/>
      <c r="H100" s="6"/>
      <c r="J100" s="6"/>
      <c r="L100" s="6"/>
      <c r="N100" s="6"/>
      <c r="P100" s="6"/>
      <c r="R100" s="6"/>
      <c r="T100" s="6"/>
      <c r="V100" s="6"/>
      <c r="X100" s="6"/>
      <c r="Z100" s="6"/>
    </row>
    <row r="101" spans="4:27" ht="18.75" x14ac:dyDescent="0.4">
      <c r="I101" s="5"/>
      <c r="J101" s="5"/>
      <c r="L101" s="5"/>
      <c r="M101" s="5"/>
      <c r="O101" s="5"/>
      <c r="P101" s="5"/>
      <c r="Z101"/>
      <c r="AA101"/>
    </row>
    <row r="102" spans="4:27" x14ac:dyDescent="0.4">
      <c r="D102" s="4"/>
      <c r="F102" s="5"/>
      <c r="H102" s="6"/>
      <c r="J102" s="5"/>
      <c r="L102" s="6"/>
      <c r="N102" s="5"/>
      <c r="P102" s="6"/>
      <c r="R102" s="5"/>
      <c r="T102" s="6"/>
      <c r="V102" s="5"/>
      <c r="X102" s="6"/>
      <c r="Z102" s="5"/>
    </row>
    <row r="103" spans="4:27" x14ac:dyDescent="0.4">
      <c r="D103" s="6"/>
      <c r="F103" s="6"/>
      <c r="H103" s="6"/>
      <c r="J103" s="6"/>
      <c r="L103" s="6"/>
      <c r="N103" s="6"/>
      <c r="P103" s="6"/>
      <c r="R103" s="6"/>
      <c r="T103" s="6"/>
      <c r="V103" s="6"/>
      <c r="X103" s="6"/>
      <c r="Z103" s="6"/>
    </row>
    <row r="104" spans="4:27" ht="18.75" x14ac:dyDescent="0.4"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4:27" x14ac:dyDescent="0.4"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4:27" x14ac:dyDescent="0.4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4:27" x14ac:dyDescent="0.4">
      <c r="D107" s="24"/>
      <c r="E107" s="24"/>
      <c r="F107" s="25"/>
      <c r="G107" s="25"/>
      <c r="H107" s="24"/>
      <c r="I107" s="24"/>
      <c r="J107" s="25"/>
      <c r="K107" s="25"/>
      <c r="L107" s="24"/>
      <c r="M107" s="24"/>
      <c r="N107" s="25"/>
      <c r="O107" s="25"/>
      <c r="P107" s="24"/>
      <c r="Q107" s="24"/>
      <c r="R107" s="25"/>
      <c r="S107" s="25"/>
      <c r="T107" s="24"/>
      <c r="U107" s="24"/>
      <c r="V107" s="25"/>
      <c r="W107" s="25"/>
      <c r="X107" s="24"/>
      <c r="Y107" s="24"/>
      <c r="Z107" s="25"/>
      <c r="AA107" s="25"/>
    </row>
    <row r="108" spans="4:27" x14ac:dyDescent="0.4">
      <c r="D108" s="4"/>
      <c r="F108" s="5"/>
      <c r="H108" s="6"/>
      <c r="J108" s="5"/>
      <c r="L108" s="6"/>
      <c r="N108" s="5"/>
      <c r="P108" s="6"/>
      <c r="R108" s="5"/>
      <c r="T108" s="6"/>
      <c r="V108" s="5"/>
      <c r="X108" s="6"/>
      <c r="Z108" s="5"/>
    </row>
    <row r="109" spans="4:27" x14ac:dyDescent="0.4">
      <c r="D109" s="6"/>
      <c r="F109" s="6"/>
      <c r="H109" s="6"/>
      <c r="J109" s="6"/>
      <c r="L109" s="6"/>
      <c r="N109" s="6"/>
      <c r="P109" s="6"/>
      <c r="R109" s="6"/>
      <c r="T109" s="6"/>
      <c r="V109" s="6"/>
      <c r="X109" s="6"/>
      <c r="Z109" s="6"/>
    </row>
    <row r="110" spans="4:27" ht="18.75" x14ac:dyDescent="0.4">
      <c r="F110" s="6"/>
      <c r="G110" s="5"/>
      <c r="I110" s="5"/>
      <c r="J110" s="5"/>
      <c r="L110" s="5"/>
      <c r="M110" s="5"/>
      <c r="O110" s="5"/>
      <c r="P110" s="5"/>
      <c r="Z110"/>
      <c r="AA110"/>
    </row>
    <row r="111" spans="4:27" x14ac:dyDescent="0.4">
      <c r="D111" s="4"/>
      <c r="F111" s="5"/>
      <c r="H111" s="6"/>
      <c r="J111" s="5"/>
      <c r="L111" s="6"/>
      <c r="N111" s="5"/>
      <c r="P111" s="6"/>
      <c r="R111" s="5"/>
      <c r="T111" s="6"/>
      <c r="V111" s="5"/>
      <c r="X111" s="6"/>
      <c r="Z111" s="5"/>
    </row>
    <row r="112" spans="4:27" x14ac:dyDescent="0.4">
      <c r="D112" s="6"/>
      <c r="F112" s="6"/>
      <c r="H112" s="6"/>
      <c r="J112" s="6"/>
      <c r="L112" s="6"/>
      <c r="N112" s="6"/>
      <c r="P112" s="6"/>
      <c r="R112" s="6"/>
      <c r="T112" s="6"/>
      <c r="V112" s="6"/>
      <c r="X112" s="6"/>
      <c r="Z112" s="6"/>
    </row>
    <row r="113" spans="4:27" ht="18.75" x14ac:dyDescent="0.4">
      <c r="I113" s="5"/>
      <c r="J113" s="5"/>
      <c r="L113" s="5"/>
      <c r="M113" s="5"/>
      <c r="O113" s="5"/>
      <c r="P113" s="5"/>
      <c r="Z113"/>
      <c r="AA113"/>
    </row>
    <row r="114" spans="4:27" x14ac:dyDescent="0.4">
      <c r="D114" s="4"/>
      <c r="F114" s="5"/>
      <c r="H114" s="6"/>
      <c r="J114" s="5"/>
      <c r="L114" s="6"/>
      <c r="N114" s="5"/>
      <c r="P114" s="6"/>
      <c r="R114" s="5"/>
      <c r="T114" s="6"/>
      <c r="V114" s="5"/>
      <c r="X114" s="6"/>
      <c r="Z114" s="5"/>
    </row>
    <row r="115" spans="4:27" x14ac:dyDescent="0.4">
      <c r="D115" s="6"/>
      <c r="F115" s="6"/>
      <c r="H115" s="6"/>
      <c r="J115" s="6"/>
      <c r="L115" s="6"/>
      <c r="N115" s="6"/>
      <c r="P115" s="6"/>
      <c r="R115" s="6"/>
      <c r="T115" s="6"/>
      <c r="V115" s="6"/>
      <c r="X115" s="6"/>
      <c r="Z115" s="6"/>
    </row>
    <row r="116" spans="4:27" ht="18.75" x14ac:dyDescent="0.4">
      <c r="I116" s="5"/>
      <c r="J116" s="5"/>
      <c r="L116" s="5"/>
      <c r="M116" s="5"/>
      <c r="O116" s="5"/>
      <c r="P116" s="5"/>
      <c r="Z116"/>
      <c r="AA116"/>
    </row>
    <row r="117" spans="4:27" x14ac:dyDescent="0.4">
      <c r="D117" s="4"/>
      <c r="F117" s="5"/>
      <c r="H117" s="6"/>
      <c r="J117" s="5"/>
      <c r="L117" s="6"/>
      <c r="N117" s="5"/>
      <c r="P117" s="6"/>
      <c r="R117" s="5"/>
      <c r="T117" s="6"/>
      <c r="V117" s="5"/>
      <c r="X117" s="6"/>
      <c r="Z117" s="5"/>
    </row>
    <row r="118" spans="4:27" x14ac:dyDescent="0.4">
      <c r="D118" s="6"/>
      <c r="F118" s="6"/>
      <c r="H118" s="6"/>
      <c r="J118" s="6"/>
      <c r="L118" s="6"/>
      <c r="N118" s="6"/>
      <c r="P118" s="6"/>
      <c r="R118" s="6"/>
      <c r="T118" s="6"/>
      <c r="V118" s="6"/>
      <c r="X118" s="6"/>
      <c r="Z118" s="6"/>
    </row>
    <row r="119" spans="4:27" ht="18.75" x14ac:dyDescent="0.4">
      <c r="I119" s="5"/>
      <c r="J119" s="5"/>
      <c r="L119" s="5"/>
      <c r="M119" s="5"/>
      <c r="O119" s="5"/>
      <c r="P119" s="5"/>
      <c r="Z119"/>
      <c r="AA119"/>
    </row>
    <row r="120" spans="4:27" x14ac:dyDescent="0.4">
      <c r="D120" s="4"/>
      <c r="F120" s="5"/>
      <c r="H120" s="6"/>
      <c r="J120" s="5"/>
      <c r="L120" s="6"/>
      <c r="N120" s="5"/>
      <c r="P120" s="6"/>
      <c r="R120" s="5"/>
      <c r="T120" s="6"/>
      <c r="V120" s="5"/>
      <c r="X120" s="6"/>
      <c r="Z120" s="5"/>
    </row>
    <row r="121" spans="4:27" x14ac:dyDescent="0.4">
      <c r="D121" s="6"/>
      <c r="F121" s="6"/>
      <c r="H121" s="6"/>
      <c r="J121" s="6"/>
      <c r="L121" s="6"/>
      <c r="N121" s="6"/>
      <c r="P121" s="6"/>
      <c r="R121" s="6"/>
      <c r="T121" s="6"/>
      <c r="V121" s="6"/>
      <c r="X121" s="6"/>
      <c r="Z121" s="6"/>
    </row>
    <row r="122" spans="4:27" ht="18.75" x14ac:dyDescent="0.4">
      <c r="I122" s="5"/>
      <c r="J122" s="5"/>
      <c r="L122" s="5"/>
      <c r="M122" s="5"/>
      <c r="O122" s="5"/>
      <c r="P122" s="5"/>
      <c r="Z122"/>
      <c r="AA122"/>
    </row>
    <row r="123" spans="4:27" x14ac:dyDescent="0.4">
      <c r="D123" s="4"/>
      <c r="F123" s="5"/>
      <c r="H123" s="6"/>
      <c r="J123" s="5"/>
      <c r="L123" s="6"/>
      <c r="N123" s="5"/>
      <c r="P123" s="6"/>
      <c r="R123" s="5"/>
      <c r="T123" s="6"/>
      <c r="V123" s="5"/>
      <c r="X123" s="6"/>
      <c r="Z123" s="5"/>
    </row>
    <row r="124" spans="4:27" x14ac:dyDescent="0.4">
      <c r="D124" s="6"/>
      <c r="F124" s="6"/>
      <c r="H124" s="6"/>
      <c r="J124" s="6"/>
      <c r="L124" s="6"/>
      <c r="N124" s="6"/>
      <c r="P124" s="6"/>
      <c r="R124" s="6"/>
      <c r="T124" s="6"/>
      <c r="V124" s="6"/>
      <c r="X124" s="6"/>
      <c r="Z124" s="6"/>
    </row>
    <row r="125" spans="4:27" ht="18.75" x14ac:dyDescent="0.4">
      <c r="I125" s="5"/>
      <c r="J125" s="5"/>
      <c r="L125" s="5"/>
      <c r="M125" s="5"/>
      <c r="O125" s="5"/>
      <c r="P125" s="5"/>
      <c r="Z125"/>
      <c r="AA125"/>
    </row>
    <row r="126" spans="4:27" x14ac:dyDescent="0.4">
      <c r="D126" s="4"/>
      <c r="F126" s="5"/>
      <c r="H126" s="6"/>
      <c r="J126" s="5"/>
      <c r="L126" s="6"/>
      <c r="N126" s="5"/>
      <c r="P126" s="6"/>
      <c r="R126" s="5"/>
      <c r="T126" s="6"/>
      <c r="V126" s="5"/>
      <c r="X126" s="6"/>
      <c r="Z126" s="5"/>
    </row>
    <row r="127" spans="4:27" x14ac:dyDescent="0.4">
      <c r="D127" s="6"/>
      <c r="F127" s="6"/>
      <c r="H127" s="6"/>
      <c r="J127" s="6"/>
      <c r="L127" s="6"/>
      <c r="N127" s="6"/>
      <c r="P127" s="6"/>
      <c r="R127" s="6"/>
      <c r="T127" s="6"/>
      <c r="V127" s="6"/>
      <c r="X127" s="6"/>
      <c r="Z127" s="6"/>
    </row>
    <row r="128" spans="4:27" ht="18.75" x14ac:dyDescent="0.4">
      <c r="I128" s="5"/>
      <c r="J128" s="5"/>
      <c r="L128" s="5"/>
      <c r="M128" s="5"/>
      <c r="O128" s="5"/>
      <c r="P128" s="5"/>
      <c r="Z128"/>
      <c r="AA128"/>
    </row>
    <row r="129" spans="4:26" x14ac:dyDescent="0.4">
      <c r="D129" s="4"/>
      <c r="F129" s="5"/>
      <c r="H129" s="6"/>
      <c r="J129" s="5"/>
      <c r="L129" s="6"/>
      <c r="N129" s="5"/>
      <c r="P129" s="6"/>
      <c r="R129" s="5"/>
      <c r="T129" s="6"/>
      <c r="V129" s="5"/>
      <c r="X129" s="6"/>
      <c r="Z129" s="5"/>
    </row>
    <row r="130" spans="4:26" x14ac:dyDescent="0.4">
      <c r="D130" s="6"/>
      <c r="F130" s="6"/>
      <c r="H130" s="6"/>
      <c r="J130" s="6"/>
      <c r="L130" s="6"/>
      <c r="N130" s="6"/>
      <c r="P130" s="6"/>
      <c r="R130" s="6"/>
      <c r="T130" s="6"/>
      <c r="V130" s="6"/>
      <c r="X130" s="6"/>
      <c r="Z130" s="6"/>
    </row>
  </sheetData>
  <mergeCells count="72">
    <mergeCell ref="Z80:AA80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X80:Y80"/>
    <mergeCell ref="X79:AA79"/>
    <mergeCell ref="D78:G78"/>
    <mergeCell ref="H78:K78"/>
    <mergeCell ref="L78:O78"/>
    <mergeCell ref="P78:S78"/>
    <mergeCell ref="T78:W78"/>
    <mergeCell ref="X78:AA78"/>
    <mergeCell ref="D79:G79"/>
    <mergeCell ref="H79:K79"/>
    <mergeCell ref="L79:O79"/>
    <mergeCell ref="P79:S79"/>
    <mergeCell ref="T79:W79"/>
    <mergeCell ref="X51:AA51"/>
    <mergeCell ref="T51:W51"/>
    <mergeCell ref="Z52:AA52"/>
    <mergeCell ref="T52:U52"/>
    <mergeCell ref="V52:W52"/>
    <mergeCell ref="X52:Y52"/>
    <mergeCell ref="A13:A49"/>
    <mergeCell ref="B15:B22"/>
    <mergeCell ref="B24:B31"/>
    <mergeCell ref="B33:B40"/>
    <mergeCell ref="B42:B49"/>
    <mergeCell ref="A51:A75"/>
    <mergeCell ref="D51:G51"/>
    <mergeCell ref="H51:K51"/>
    <mergeCell ref="L51:O51"/>
    <mergeCell ref="P51:S51"/>
    <mergeCell ref="D52:E52"/>
    <mergeCell ref="F52:G52"/>
    <mergeCell ref="H52:I52"/>
    <mergeCell ref="L52:M52"/>
    <mergeCell ref="N52:O52"/>
    <mergeCell ref="P52:Q52"/>
    <mergeCell ref="R52:S52"/>
    <mergeCell ref="J52:K52"/>
    <mergeCell ref="X105:AA105"/>
    <mergeCell ref="D106:G106"/>
    <mergeCell ref="H106:K106"/>
    <mergeCell ref="L106:O106"/>
    <mergeCell ref="P106:S106"/>
    <mergeCell ref="T106:W106"/>
    <mergeCell ref="X106:AA106"/>
    <mergeCell ref="D105:G105"/>
    <mergeCell ref="H105:K105"/>
    <mergeCell ref="L105:O105"/>
    <mergeCell ref="P105:S105"/>
    <mergeCell ref="T105:W105"/>
    <mergeCell ref="D107:E107"/>
    <mergeCell ref="F107:G107"/>
    <mergeCell ref="H107:I107"/>
    <mergeCell ref="J107:K107"/>
    <mergeCell ref="L107:M107"/>
    <mergeCell ref="X107:Y107"/>
    <mergeCell ref="Z107:AA107"/>
    <mergeCell ref="N107:O107"/>
    <mergeCell ref="P107:Q107"/>
    <mergeCell ref="R107:S107"/>
    <mergeCell ref="T107:U107"/>
    <mergeCell ref="V107:W10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18"/>
  <sheetViews>
    <sheetView zoomScale="70" zoomScaleNormal="70" workbookViewId="0">
      <selection activeCell="D7" sqref="D7:E8"/>
    </sheetView>
  </sheetViews>
  <sheetFormatPr defaultColWidth="7" defaultRowHeight="16.5" x14ac:dyDescent="0.4"/>
  <cols>
    <col min="1" max="1" width="4.125" style="1" bestFit="1" customWidth="1"/>
    <col min="2" max="2" width="5.375" style="1" bestFit="1" customWidth="1"/>
    <col min="3" max="3" width="14.875" style="1" bestFit="1" customWidth="1"/>
    <col min="4" max="4" width="7.875" style="1" bestFit="1" customWidth="1"/>
    <col min="5" max="5" width="7.625" style="1" bestFit="1" customWidth="1"/>
    <col min="6" max="15" width="8.625" style="1" bestFit="1" customWidth="1"/>
    <col min="16" max="16384" width="7" style="1"/>
  </cols>
  <sheetData>
    <row r="1" spans="1:15" x14ac:dyDescent="0.4">
      <c r="D1" s="1" t="s">
        <v>23</v>
      </c>
      <c r="E1" s="1" t="s">
        <v>25</v>
      </c>
    </row>
    <row r="2" spans="1:15" x14ac:dyDescent="0.4">
      <c r="C2" s="2"/>
      <c r="D2" s="2" t="s">
        <v>22</v>
      </c>
      <c r="E2" s="2" t="s">
        <v>24</v>
      </c>
    </row>
    <row r="3" spans="1:15" ht="24.75" customHeight="1" x14ac:dyDescent="0.4">
      <c r="C3" s="2" t="s">
        <v>2</v>
      </c>
      <c r="D3" s="3">
        <v>55</v>
      </c>
      <c r="E3" s="2">
        <v>327</v>
      </c>
    </row>
    <row r="4" spans="1:15" ht="24.75" customHeight="1" x14ac:dyDescent="0.4">
      <c r="C4" s="2" t="s">
        <v>3</v>
      </c>
      <c r="D4" s="3">
        <v>126</v>
      </c>
      <c r="E4" s="2">
        <v>756</v>
      </c>
    </row>
    <row r="5" spans="1:15" ht="24.75" customHeight="1" x14ac:dyDescent="0.4">
      <c r="C5" s="2" t="s">
        <v>4</v>
      </c>
      <c r="D5" s="3">
        <v>75</v>
      </c>
      <c r="E5" s="2">
        <v>450</v>
      </c>
    </row>
    <row r="6" spans="1:15" ht="24.75" customHeight="1" x14ac:dyDescent="0.4">
      <c r="C6" s="2" t="s">
        <v>5</v>
      </c>
      <c r="D6" s="3">
        <v>149</v>
      </c>
      <c r="E6" s="2">
        <v>892</v>
      </c>
    </row>
    <row r="7" spans="1:15" ht="24.75" customHeight="1" x14ac:dyDescent="0.4">
      <c r="C7" s="2" t="s">
        <v>6</v>
      </c>
      <c r="D7" s="3">
        <v>172</v>
      </c>
      <c r="E7" s="2">
        <v>1031</v>
      </c>
    </row>
    <row r="8" spans="1:15" ht="24.75" customHeight="1" x14ac:dyDescent="0.4">
      <c r="C8" s="2" t="s">
        <v>8</v>
      </c>
      <c r="D8" s="3">
        <v>135</v>
      </c>
      <c r="E8" s="2">
        <v>810</v>
      </c>
    </row>
    <row r="9" spans="1:15" ht="24.75" customHeight="1" x14ac:dyDescent="0.4">
      <c r="C9" s="2" t="s">
        <v>7</v>
      </c>
      <c r="D9" s="3">
        <v>37</v>
      </c>
      <c r="E9" s="2">
        <v>217</v>
      </c>
    </row>
    <row r="10" spans="1:15" ht="24.75" customHeight="1" x14ac:dyDescent="0.4">
      <c r="C10" s="2" t="s">
        <v>9</v>
      </c>
      <c r="D10" s="3">
        <v>33</v>
      </c>
      <c r="E10" s="2">
        <v>194</v>
      </c>
    </row>
    <row r="11" spans="1:15" ht="32.25" customHeight="1" x14ac:dyDescent="0.4">
      <c r="C11" s="14"/>
      <c r="D11" s="3"/>
      <c r="E11" s="14"/>
    </row>
    <row r="12" spans="1:15" ht="78.75" customHeight="1" x14ac:dyDescent="0.4"/>
    <row r="13" spans="1:15" ht="18.75" x14ac:dyDescent="0.4">
      <c r="A13" s="22" t="s">
        <v>26</v>
      </c>
      <c r="B13" s="9"/>
      <c r="C13" s="2"/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  <c r="K13" t="s">
        <v>17</v>
      </c>
      <c r="L13" t="s">
        <v>18</v>
      </c>
      <c r="M13" t="s">
        <v>19</v>
      </c>
      <c r="N13" t="s">
        <v>20</v>
      </c>
      <c r="O13" t="s">
        <v>21</v>
      </c>
    </row>
    <row r="14" spans="1:15" ht="18.75" x14ac:dyDescent="0.4">
      <c r="A14" s="22"/>
      <c r="B14" s="9"/>
      <c r="C14" s="2" t="s">
        <v>27</v>
      </c>
      <c r="D14">
        <v>0</v>
      </c>
      <c r="E14"/>
      <c r="F14">
        <v>600</v>
      </c>
      <c r="G14"/>
      <c r="H14">
        <v>1200</v>
      </c>
      <c r="I14"/>
      <c r="J14">
        <v>1800</v>
      </c>
      <c r="K14"/>
      <c r="L14">
        <v>2400</v>
      </c>
      <c r="M14"/>
      <c r="N14">
        <v>3000</v>
      </c>
      <c r="O14"/>
    </row>
    <row r="15" spans="1:15" x14ac:dyDescent="0.4">
      <c r="A15" s="22"/>
      <c r="B15" s="22" t="s">
        <v>29</v>
      </c>
      <c r="C15" s="2" t="s">
        <v>2</v>
      </c>
      <c r="D15" s="11">
        <f t="shared" ref="D15:D22" si="0">D33/100000000000</f>
        <v>3E-11</v>
      </c>
      <c r="E15" s="20">
        <f t="shared" ref="E15:E22" si="1">D24</f>
        <v>55.000000000029999</v>
      </c>
      <c r="F15" s="1">
        <f ca="1">IF(ISERR(SMALL(($E$24:$E$31,$G$24:$G$31,$I$24:$I$31,$K$24:$K$31,$M$24:$M$31,$O$24:$O$31),F33-8))=TRUE,F$14+$D15,IF(SMALL(($E$24:$E$31,$G$24:$G$31,$I$24:$I$31,$K$24:$K$31,$M$24:$M$31,$O$24:$O$31),F33-8)&lt;F$14,F$14+$D15,SMALL(($E$24:$E$31,$G$24:$G$31,$I$24:$I$31,$K$24:$K$31,$M$24:$M$31,$O$24:$O$31),F33-8)))</f>
        <v>600.00000000003001</v>
      </c>
      <c r="G15" s="20">
        <f t="shared" ref="G15:G22" ca="1" si="2">F24</f>
        <v>655.00000000003001</v>
      </c>
      <c r="H15" s="1">
        <f ca="1">IF(ISERR(SMALL(($E$24:$E$31,$G$24:$G$31,$I$24:$I$31,$K$24:$K$31,$M$24:$M$31,$O$24:$O$31),H33-8))=TRUE,H$14+$D15,IF(SMALL(($E$24:$E$31,$G$24:$G$31,$I$24:$I$31,$K$24:$K$31,$M$24:$M$31,$O$24:$O$31),H33-8)&lt;H$14,H$14+$D15,SMALL(($E$24:$E$31,$G$24:$G$31,$I$24:$I$31,$K$24:$K$31,$M$24:$M$31,$O$24:$O$31),H33-8)))</f>
        <v>1200.00000000003</v>
      </c>
      <c r="I15" s="20">
        <f t="shared" ref="I15:I22" ca="1" si="3">H24</f>
        <v>1255.00000000003</v>
      </c>
      <c r="J15" s="1">
        <f ca="1">IF(ISERR(SMALL(($E$24:$E$31,$G$24:$G$31,$I$24:$I$31,$K$24:$K$31,$M$24:$M$31,$O$24:$O$31),J33-8))=TRUE,J$14+$D15,IF(SMALL(($E$24:$E$31,$G$24:$G$31,$I$24:$I$31,$K$24:$K$31,$M$24:$M$31,$O$24:$O$31),J33-8)&lt;J$14,J$14+$D15,SMALL(($E$24:$E$31,$G$24:$G$31,$I$24:$I$31,$K$24:$K$31,$M$24:$M$31,$O$24:$O$31),J33-8)))</f>
        <v>1923.00000000005</v>
      </c>
      <c r="K15" s="20">
        <f ca="1">J24</f>
        <v>1978.00000000005</v>
      </c>
      <c r="L15" s="1">
        <f ca="1">IF(ISERR(SMALL(($E$24:$E$31,$G$24:$G$31,$I$24:$I$31,$K$24:$K$31,$M$24:$M$31,$O$24:$O$31),L33-8))=TRUE,L$14+$D15,IF(SMALL(($E$24:$E$31,$G$24:$G$31,$I$24:$I$31,$K$24:$K$31,$M$24:$M$31,$O$24:$O$31),L33-8)&lt;L$14,L$14+$D15,SMALL(($E$24:$E$31,$G$24:$G$31,$I$24:$I$31,$K$24:$K$31,$M$24:$M$31,$O$24:$O$31),L33-8)))</f>
        <v>2623.00000000003</v>
      </c>
      <c r="M15" s="20">
        <f t="shared" ref="M15" ca="1" si="4">L24</f>
        <v>2678.00000000003</v>
      </c>
      <c r="N15" s="1">
        <f ca="1">IF(ISERR(SMALL(($E$24:$E$31,$G$24:$G$31,$I$24:$I$31,$K$24:$K$31,$M$24:$M$31,$O$24:$O$31),N33-8))=TRUE,N$14+$D15,IF(SMALL(($E$24:$E$31,$G$24:$G$31,$I$24:$I$31,$K$24:$K$31,$M$24:$M$31,$O$24:$O$31),N33-8)&lt;N$14,N$14+$D15,SMALL(($E$24:$E$31,$G$24:$G$31,$I$24:$I$31,$K$24:$K$31,$M$24:$M$31,$O$24:$O$31),N33-8)))</f>
        <v>3320.00000000006</v>
      </c>
      <c r="O15" s="20">
        <f t="shared" ref="O15" ca="1" si="5">N24</f>
        <v>3375.00000000006</v>
      </c>
    </row>
    <row r="16" spans="1:15" x14ac:dyDescent="0.4">
      <c r="A16" s="22"/>
      <c r="B16" s="22"/>
      <c r="C16" s="2" t="s">
        <v>3</v>
      </c>
      <c r="D16" s="11">
        <f t="shared" si="0"/>
        <v>5.0000000000000002E-11</v>
      </c>
      <c r="E16" s="20">
        <f t="shared" si="1"/>
        <v>126.00000000004999</v>
      </c>
      <c r="F16" s="1">
        <f ca="1">IF(ISERR(SMALL(($E$24:$E$31,$G$24:$G$31,$I$24:$I$31,$K$24:$K$31,$M$24:$M$31,$O$24:$O$31),F34-8))=TRUE,F$14+$D16,IF(SMALL(($E$24:$E$31,$G$24:$G$31,$I$24:$I$31,$K$24:$K$31,$M$24:$M$31,$O$24:$O$31),F34-8)&lt;F$14,F$14+$D16,SMALL(($E$24:$E$31,$G$24:$G$31,$I$24:$I$31,$K$24:$K$31,$M$24:$M$31,$O$24:$O$31),F34-8)))</f>
        <v>827.00000000001</v>
      </c>
      <c r="G16" s="20">
        <f t="shared" ca="1" si="2"/>
        <v>953.00000000001</v>
      </c>
      <c r="H16" s="1">
        <f ca="1">IF(ISERR(SMALL(($E$24:$E$31,$G$24:$G$31,$I$24:$I$31,$K$24:$K$31,$M$24:$M$31,$O$24:$O$31),H34-8))=TRUE,H$14+$D16,IF(SMALL(($E$24:$E$31,$G$24:$G$31,$I$24:$I$31,$K$24:$K$31,$M$24:$M$31,$O$24:$O$31),H34-8)&lt;H$14,H$14+$D16,SMALL(($E$24:$E$31,$G$24:$G$31,$I$24:$I$31,$K$24:$K$31,$M$24:$M$31,$O$24:$O$31),H34-8)))</f>
        <v>1427.00000000001</v>
      </c>
      <c r="I16" s="20">
        <f t="shared" ca="1" si="3"/>
        <v>1553.00000000001</v>
      </c>
      <c r="J16" s="1">
        <f ca="1">IF(ISERR(SMALL(($E$24:$E$31,$G$24:$G$31,$I$24:$I$31,$K$24:$K$31,$M$24:$M$31,$O$24:$O$31),J34-8))=TRUE,J$14+$D16,IF(SMALL(($E$24:$E$31,$G$24:$G$31,$I$24:$I$31,$K$24:$K$31,$M$24:$M$31,$O$24:$O$31),J34-8)&lt;J$14,J$14+$D16,SMALL(($E$24:$E$31,$G$24:$G$31,$I$24:$I$31,$K$24:$K$31,$M$24:$M$31,$O$24:$O$31),J34-8)))</f>
        <v>2054.00000000002</v>
      </c>
      <c r="K16" s="20">
        <f t="shared" ref="K16:O22" ca="1" si="6">J25</f>
        <v>2180.00000000002</v>
      </c>
      <c r="L16" s="1">
        <f ca="1">IF(ISERR(SMALL(($E$24:$E$31,$G$24:$G$31,$I$24:$I$31,$K$24:$K$31,$M$24:$M$31,$O$24:$O$31),L34-8))=TRUE,L$14+$D16,IF(SMALL(($E$24:$E$31,$G$24:$G$31,$I$24:$I$31,$K$24:$K$31,$M$24:$M$31,$O$24:$O$31),L34-8)&lt;L$14,L$14+$D16,SMALL(($E$24:$E$31,$G$24:$G$31,$I$24:$I$31,$K$24:$K$31,$M$24:$M$31,$O$24:$O$31),L34-8)))</f>
        <v>2806.00000000001</v>
      </c>
      <c r="M16" s="20">
        <f t="shared" ca="1" si="6"/>
        <v>2932.00000000001</v>
      </c>
      <c r="N16" s="1">
        <f ca="1">IF(ISERR(SMALL(($E$24:$E$31,$G$24:$G$31,$I$24:$I$31,$K$24:$K$31,$M$24:$M$31,$O$24:$O$31),N34-8))=TRUE,N$14+$D16,IF(SMALL(($E$24:$E$31,$G$24:$G$31,$I$24:$I$31,$K$24:$K$31,$M$24:$M$31,$O$24:$O$31),N34-8)&lt;N$14,N$14+$D16,SMALL(($E$24:$E$31,$G$24:$G$31,$I$24:$I$31,$K$24:$K$31,$M$24:$M$31,$O$24:$O$31),N34-8)))</f>
        <v>3406.00000000001</v>
      </c>
      <c r="O16" s="20">
        <f t="shared" ca="1" si="6"/>
        <v>3532.00000000001</v>
      </c>
    </row>
    <row r="17" spans="1:112" x14ac:dyDescent="0.4">
      <c r="A17" s="22"/>
      <c r="B17" s="22"/>
      <c r="C17" s="2" t="s">
        <v>4</v>
      </c>
      <c r="D17" s="11">
        <f t="shared" si="0"/>
        <v>3.9999999999999998E-11</v>
      </c>
      <c r="E17" s="20">
        <f t="shared" si="1"/>
        <v>75.000000000040004</v>
      </c>
      <c r="F17" s="1">
        <f ca="1">IF(ISERR(SMALL(($E$24:$E$31,$G$24:$G$31,$I$24:$I$31,$K$24:$K$31,$M$24:$M$31,$O$24:$O$31),F35-8))=TRUE,F$14+$D17,IF(SMALL(($E$24:$E$31,$G$24:$G$31,$I$24:$I$31,$K$24:$K$31,$M$24:$M$31,$O$24:$O$31),F35-8)&lt;F$14,F$14+$D17,SMALL(($E$24:$E$31,$G$24:$G$31,$I$24:$I$31,$K$24:$K$31,$M$24:$M$31,$O$24:$O$31),F35-8)))</f>
        <v>600.00000000004002</v>
      </c>
      <c r="G17" s="20">
        <f t="shared" ca="1" si="2"/>
        <v>675.00000000004002</v>
      </c>
      <c r="H17" s="1">
        <f ca="1">IF(ISERR(SMALL(($E$24:$E$31,$G$24:$G$31,$I$24:$I$31,$K$24:$K$31,$M$24:$M$31,$O$24:$O$31),H35-8))=TRUE,H$14+$D17,IF(SMALL(($E$24:$E$31,$G$24:$G$31,$I$24:$I$31,$K$24:$K$31,$M$24:$M$31,$O$24:$O$31),H35-8)&lt;H$14,H$14+$D17,SMALL(($E$24:$E$31,$G$24:$G$31,$I$24:$I$31,$K$24:$K$31,$M$24:$M$31,$O$24:$O$31),H35-8)))</f>
        <v>1203.00000000008</v>
      </c>
      <c r="I17" s="20">
        <f t="shared" ca="1" si="3"/>
        <v>1278.00000000008</v>
      </c>
      <c r="J17" s="1">
        <f ca="1">IF(ISERR(SMALL(($E$24:$E$31,$G$24:$G$31,$I$24:$I$31,$K$24:$K$31,$M$24:$M$31,$O$24:$O$31),J35-8))=TRUE,J$14+$D17,IF(SMALL(($E$24:$E$31,$G$24:$G$31,$I$24:$I$31,$K$24:$K$31,$M$24:$M$31,$O$24:$O$31),J35-8)&lt;J$14,J$14+$D17,SMALL(($E$24:$E$31,$G$24:$G$31,$I$24:$I$31,$K$24:$K$31,$M$24:$M$31,$O$24:$O$31),J35-8)))</f>
        <v>2027.00000000001</v>
      </c>
      <c r="K17" s="20">
        <f t="shared" ca="1" si="6"/>
        <v>2102.00000000001</v>
      </c>
      <c r="L17" s="1">
        <f ca="1">IF(ISERR(SMALL(($E$24:$E$31,$G$24:$G$31,$I$24:$I$31,$K$24:$K$31,$M$24:$M$31,$O$24:$O$31),L35-8))=TRUE,L$14+$D17,IF(SMALL(($E$24:$E$31,$G$24:$G$31,$I$24:$I$31,$K$24:$K$31,$M$24:$M$31,$O$24:$O$31),L35-8)&lt;L$14,L$14+$D17,SMALL(($E$24:$E$31,$G$24:$G$31,$I$24:$I$31,$K$24:$K$31,$M$24:$M$31,$O$24:$O$31),L35-8)))</f>
        <v>2627.00000000001</v>
      </c>
      <c r="M17" s="20">
        <f t="shared" ca="1" si="6"/>
        <v>2702.00000000001</v>
      </c>
      <c r="N17" s="1">
        <f ca="1">IF(ISERR(SMALL(($E$24:$E$31,$G$24:$G$31,$I$24:$I$31,$K$24:$K$31,$M$24:$M$31,$O$24:$O$31),N35-8))=TRUE,N$14+$D17,IF(SMALL(($E$24:$E$31,$G$24:$G$31,$I$24:$I$31,$K$24:$K$31,$M$24:$M$31,$O$24:$O$31),N35-8)&lt;N$14,N$14+$D17,SMALL(($E$24:$E$31,$G$24:$G$31,$I$24:$I$31,$K$24:$K$31,$M$24:$M$31,$O$24:$O$31),N35-8)))</f>
        <v>3346.00000000005</v>
      </c>
      <c r="O17" s="20">
        <f t="shared" ca="1" si="6"/>
        <v>3421.00000000005</v>
      </c>
    </row>
    <row r="18" spans="1:112" x14ac:dyDescent="0.4">
      <c r="A18" s="22"/>
      <c r="B18" s="22"/>
      <c r="C18" s="2" t="s">
        <v>5</v>
      </c>
      <c r="D18" s="11">
        <f t="shared" si="0"/>
        <v>7.0000000000000004E-11</v>
      </c>
      <c r="E18" s="20">
        <f t="shared" si="1"/>
        <v>149.00000000007</v>
      </c>
      <c r="F18" s="1">
        <f ca="1">IF(ISERR(SMALL(($E$24:$E$31,$G$24:$G$31,$I$24:$I$31,$K$24:$K$31,$M$24:$M$31,$O$24:$O$31),F36-8))=TRUE,F$14+$D18,IF(SMALL(($E$24:$E$31,$G$24:$G$31,$I$24:$I$31,$K$24:$K$31,$M$24:$M$31,$O$24:$O$31),F36-8)&lt;F$14,F$14+$D18,SMALL(($E$24:$E$31,$G$24:$G$31,$I$24:$I$31,$K$24:$K$31,$M$24:$M$31,$O$24:$O$31),F36-8)))</f>
        <v>882.00000000005002</v>
      </c>
      <c r="G18" s="20">
        <f t="shared" ca="1" si="2"/>
        <v>1031.00000000005</v>
      </c>
      <c r="H18" s="1">
        <f ca="1">IF(ISERR(SMALL(($E$24:$E$31,$G$24:$G$31,$I$24:$I$31,$K$24:$K$31,$M$24:$M$31,$O$24:$O$31),H36-8))=TRUE,H$14+$D18,IF(SMALL(($E$24:$E$31,$G$24:$G$31,$I$24:$I$31,$K$24:$K$31,$M$24:$M$31,$O$24:$O$31),H36-8)&lt;H$14,H$14+$D18,SMALL(($E$24:$E$31,$G$24:$G$31,$I$24:$I$31,$K$24:$K$31,$M$24:$M$31,$O$24:$O$31),H36-8)))</f>
        <v>1582.00000000003</v>
      </c>
      <c r="I18" s="20">
        <f t="shared" ca="1" si="3"/>
        <v>1731.00000000003</v>
      </c>
      <c r="J18" s="1">
        <f ca="1">IF(ISERR(SMALL(($E$24:$E$31,$G$24:$G$31,$I$24:$I$31,$K$24:$K$31,$M$24:$M$31,$O$24:$O$31),J36-8))=TRUE,J$14+$D18,IF(SMALL(($E$24:$E$31,$G$24:$G$31,$I$24:$I$31,$K$24:$K$31,$M$24:$M$31,$O$24:$O$31),J36-8)&lt;J$14,J$14+$D18,SMALL(($E$24:$E$31,$G$24:$G$31,$I$24:$I$31,$K$24:$K$31,$M$24:$M$31,$O$24:$O$31),J36-8)))</f>
        <v>2305.00000000005</v>
      </c>
      <c r="K18" s="20">
        <f t="shared" ca="1" si="6"/>
        <v>2454.00000000005</v>
      </c>
      <c r="L18" s="1">
        <f ca="1">IF(ISERR(SMALL(($E$24:$E$31,$G$24:$G$31,$I$24:$I$31,$K$24:$K$31,$M$24:$M$31,$O$24:$O$31),L36-8))=TRUE,L$14+$D18,IF(SMALL(($E$24:$E$31,$G$24:$G$31,$I$24:$I$31,$K$24:$K$31,$M$24:$M$31,$O$24:$O$31),L36-8)&lt;L$14,L$14+$D18,SMALL(($E$24:$E$31,$G$24:$G$31,$I$24:$I$31,$K$24:$K$31,$M$24:$M$31,$O$24:$O$31),L36-8)))</f>
        <v>2936.00000000002</v>
      </c>
      <c r="M18" s="20">
        <f t="shared" ca="1" si="6"/>
        <v>3085.00000000002</v>
      </c>
      <c r="N18" s="1">
        <f ca="1">IF(ISERR(SMALL(($E$24:$E$31,$G$24:$G$31,$I$24:$I$31,$K$24:$K$31,$M$24:$M$31,$O$24:$O$31),N36-8))=TRUE,N$14+$D18,IF(SMALL(($E$24:$E$31,$G$24:$G$31,$I$24:$I$31,$K$24:$K$31,$M$24:$M$31,$O$24:$O$31),N36-8)&lt;N$14,N$14+$D18,SMALL(($E$24:$E$31,$G$24:$G$31,$I$24:$I$31,$K$24:$K$31,$M$24:$M$31,$O$24:$O$31),N36-8)))</f>
        <v>3688.00000000001</v>
      </c>
      <c r="O18" s="20">
        <f t="shared" ca="1" si="6"/>
        <v>3837.00000000001</v>
      </c>
    </row>
    <row r="19" spans="1:112" x14ac:dyDescent="0.4">
      <c r="A19" s="22"/>
      <c r="B19" s="22"/>
      <c r="C19" s="2" t="s">
        <v>6</v>
      </c>
      <c r="D19" s="11">
        <f t="shared" si="0"/>
        <v>7.9999999999999995E-11</v>
      </c>
      <c r="E19" s="20">
        <f t="shared" si="1"/>
        <v>172.00000000008001</v>
      </c>
      <c r="F19" s="1">
        <f ca="1">IF(ISERR(SMALL(($E$24:$E$31,$G$24:$G$31,$I$24:$I$31,$K$24:$K$31,$M$24:$M$31,$O$24:$O$31),F37-8))=TRUE,F$14+$D19,IF(SMALL(($E$24:$E$31,$G$24:$G$31,$I$24:$I$31,$K$24:$K$31,$M$24:$M$31,$O$24:$O$31),F37-8)&lt;F$14,F$14+$D19,SMALL(($E$24:$E$31,$G$24:$G$31,$I$24:$I$31,$K$24:$K$31,$M$24:$M$31,$O$24:$O$31),F37-8)))</f>
        <v>945.00000000006003</v>
      </c>
      <c r="G19" s="20">
        <f t="shared" ca="1" si="2"/>
        <v>1117.00000000006</v>
      </c>
      <c r="H19" s="1">
        <f ca="1">IF(ISERR(SMALL(($E$24:$E$31,$G$24:$G$31,$I$24:$I$31,$K$24:$K$31,$M$24:$M$31,$O$24:$O$31),H37-8))=TRUE,H$14+$D19,IF(SMALL(($E$24:$E$31,$G$24:$G$31,$I$24:$I$31,$K$24:$K$31,$M$24:$M$31,$O$24:$O$31),H37-8)&lt;H$14,H$14+$D19,SMALL(($E$24:$E$31,$G$24:$G$31,$I$24:$I$31,$K$24:$K$31,$M$24:$M$31,$O$24:$O$31),H37-8)))</f>
        <v>1709.00000000001</v>
      </c>
      <c r="I19" s="20">
        <f t="shared" ca="1" si="3"/>
        <v>1881.00000000001</v>
      </c>
      <c r="J19" s="1">
        <f ca="1">IF(ISERR(SMALL(($E$24:$E$31,$G$24:$G$31,$I$24:$I$31,$K$24:$K$31,$M$24:$M$31,$O$24:$O$31),J37-8))=TRUE,J$14+$D19,IF(SMALL(($E$24:$E$31,$G$24:$G$31,$I$24:$I$31,$K$24:$K$31,$M$24:$M$31,$O$24:$O$31),J37-8)&lt;J$14,J$14+$D19,SMALL(($E$24:$E$31,$G$24:$G$31,$I$24:$I$31,$K$24:$K$31,$M$24:$M$31,$O$24:$O$31),J37-8)))</f>
        <v>2309.00000000001</v>
      </c>
      <c r="K19" s="20">
        <f t="shared" ca="1" si="6"/>
        <v>2481.00000000001</v>
      </c>
      <c r="L19" s="1">
        <f ca="1">IF(ISERR(SMALL(($E$24:$E$31,$G$24:$G$31,$I$24:$I$31,$K$24:$K$31,$M$24:$M$31,$O$24:$O$31),L37-8))=TRUE,L$14+$D19,IF(SMALL(($E$24:$E$31,$G$24:$G$31,$I$24:$I$31,$K$24:$K$31,$M$24:$M$31,$O$24:$O$31),L37-8)&lt;L$14,L$14+$D19,SMALL(($E$24:$E$31,$G$24:$G$31,$I$24:$I$31,$K$24:$K$31,$M$24:$M$31,$O$24:$O$31),L37-8)))</f>
        <v>3005.00000000003</v>
      </c>
      <c r="M19" s="20">
        <f t="shared" ca="1" si="6"/>
        <v>3177.00000000003</v>
      </c>
      <c r="N19" s="1">
        <f ca="1">IF(ISERR(SMALL(($E$24:$E$31,$G$24:$G$31,$I$24:$I$31,$K$24:$K$31,$M$24:$M$31,$O$24:$O$31),N37-8))=TRUE,N$14+$D19,IF(SMALL(($E$24:$E$31,$G$24:$G$31,$I$24:$I$31,$K$24:$K$31,$M$24:$M$31,$O$24:$O$31),N37-8)&lt;N$14,N$14+$D19,SMALL(($E$24:$E$31,$G$24:$G$31,$I$24:$I$31,$K$24:$K$31,$M$24:$M$31,$O$24:$O$31),N37-8)))</f>
        <v>3702.00000000006</v>
      </c>
      <c r="O19" s="20">
        <f t="shared" ca="1" si="6"/>
        <v>3874.00000000006</v>
      </c>
    </row>
    <row r="20" spans="1:112" x14ac:dyDescent="0.4">
      <c r="A20" s="22"/>
      <c r="B20" s="22"/>
      <c r="C20" s="2" t="s">
        <v>8</v>
      </c>
      <c r="D20" s="11">
        <f t="shared" si="0"/>
        <v>6E-11</v>
      </c>
      <c r="E20" s="20">
        <f t="shared" si="1"/>
        <v>135.00000000006</v>
      </c>
      <c r="F20" s="1">
        <f ca="1">IF(ISERR(SMALL(($E$24:$E$31,$G$24:$G$31,$I$24:$I$31,$K$24:$K$31,$M$24:$M$31,$O$24:$O$31),F38-8))=TRUE,F$14+$D20,IF(SMALL(($E$24:$E$31,$G$24:$G$31,$I$24:$I$31,$K$24:$K$31,$M$24:$M$31,$O$24:$O$31),F38-8)&lt;F$14,F$14+$D20,SMALL(($E$24:$E$31,$G$24:$G$31,$I$24:$I$31,$K$24:$K$31,$M$24:$M$31,$O$24:$O$31),F38-8)))</f>
        <v>854.00000000002001</v>
      </c>
      <c r="G20" s="20">
        <f t="shared" ca="1" si="2"/>
        <v>989.00000000002001</v>
      </c>
      <c r="H20" s="1">
        <f ca="1">IF(ISERR(SMALL(($E$24:$E$31,$G$24:$G$31,$I$24:$I$31,$K$24:$K$31,$M$24:$M$31,$O$24:$O$31),H38-8))=TRUE,H$14+$D20,IF(SMALL(($E$24:$E$31,$G$24:$G$31,$I$24:$I$31,$K$24:$K$31,$M$24:$M$31,$O$24:$O$31),H38-8)&lt;H$14,H$14+$D20,SMALL(($E$24:$E$31,$G$24:$G$31,$I$24:$I$31,$K$24:$K$31,$M$24:$M$31,$O$24:$O$31),H38-8)))</f>
        <v>1454.00000000002</v>
      </c>
      <c r="I20" s="20">
        <f t="shared" ca="1" si="3"/>
        <v>1589.00000000002</v>
      </c>
      <c r="J20" s="1">
        <f ca="1">IF(ISERR(SMALL(($E$24:$E$31,$G$24:$G$31,$I$24:$I$31,$K$24:$K$31,$M$24:$M$31,$O$24:$O$31),J38-8))=TRUE,J$14+$D20,IF(SMALL(($E$24:$E$31,$G$24:$G$31,$I$24:$I$31,$K$24:$K$31,$M$24:$M$31,$O$24:$O$31),J38-8)&lt;J$14,J$14+$D20,SMALL(($E$24:$E$31,$G$24:$G$31,$I$24:$I$31,$K$24:$K$31,$M$24:$M$31,$O$24:$O$31),J38-8)))</f>
        <v>2148.00000000006</v>
      </c>
      <c r="K20" s="20">
        <f t="shared" ca="1" si="6"/>
        <v>2283.00000000006</v>
      </c>
      <c r="L20" s="1">
        <f ca="1">IF(ISERR(SMALL(($E$24:$E$31,$G$24:$G$31,$I$24:$I$31,$K$24:$K$31,$M$24:$M$31,$O$24:$O$31),L38-8))=TRUE,L$14+$D20,IF(SMALL(($E$24:$E$31,$G$24:$G$31,$I$24:$I$31,$K$24:$K$31,$M$24:$M$31,$O$24:$O$31),L38-8)&lt;L$14,L$14+$D20,SMALL(($E$24:$E$31,$G$24:$G$31,$I$24:$I$31,$K$24:$K$31,$M$24:$M$31,$O$24:$O$31),L38-8)))</f>
        <v>2912.00000000001</v>
      </c>
      <c r="M20" s="20">
        <f t="shared" ca="1" si="6"/>
        <v>3047.00000000001</v>
      </c>
      <c r="N20" s="1">
        <f ca="1">IF(ISERR(SMALL(($E$24:$E$31,$G$24:$G$31,$I$24:$I$31,$K$24:$K$31,$M$24:$M$31,$O$24:$O$31),N38-8))=TRUE,N$14+$D20,IF(SMALL(($E$24:$E$31,$G$24:$G$31,$I$24:$I$31,$K$24:$K$31,$M$24:$M$31,$O$24:$O$31),N38-8)&lt;N$14,N$14+$D20,SMALL(($E$24:$E$31,$G$24:$G$31,$I$24:$I$31,$K$24:$K$31,$M$24:$M$31,$O$24:$O$31),N38-8)))</f>
        <v>3512.00000000001</v>
      </c>
      <c r="O20" s="20">
        <f t="shared" ca="1" si="6"/>
        <v>3647.00000000001</v>
      </c>
    </row>
    <row r="21" spans="1:112" x14ac:dyDescent="0.4">
      <c r="A21" s="22"/>
      <c r="B21" s="22"/>
      <c r="C21" s="2" t="s">
        <v>7</v>
      </c>
      <c r="D21" s="11">
        <f t="shared" si="0"/>
        <v>1.9999999999999999E-11</v>
      </c>
      <c r="E21" s="20">
        <f t="shared" si="1"/>
        <v>37.000000000020002</v>
      </c>
      <c r="F21" s="1">
        <f ca="1">IF(ISERR(SMALL(($E$24:$E$31,$G$24:$G$31,$I$24:$I$31,$K$24:$K$31,$M$24:$M$31,$O$24:$O$31),F39-8))=TRUE,F$14+$D21,IF(SMALL(($E$24:$E$31,$G$24:$G$31,$I$24:$I$31,$K$24:$K$31,$M$24:$M$31,$O$24:$O$31),F39-8)&lt;F$14,F$14+$D21,SMALL(($E$24:$E$31,$G$24:$G$31,$I$24:$I$31,$K$24:$K$31,$M$24:$M$31,$O$24:$O$31),F39-8)))</f>
        <v>600.00000000002001</v>
      </c>
      <c r="G21" s="20">
        <f t="shared" ca="1" si="2"/>
        <v>637.00000000002001</v>
      </c>
      <c r="H21" s="1">
        <f ca="1">IF(ISERR(SMALL(($E$24:$E$31,$G$24:$G$31,$I$24:$I$31,$K$24:$K$31,$M$24:$M$31,$O$24:$O$31),H39-8))=TRUE,H$14+$D21,IF(SMALL(($E$24:$E$31,$G$24:$G$31,$I$24:$I$31,$K$24:$K$31,$M$24:$M$31,$O$24:$O$31),H39-8)&lt;H$14,H$14+$D21,SMALL(($E$24:$E$31,$G$24:$G$31,$I$24:$I$31,$K$24:$K$31,$M$24:$M$31,$O$24:$O$31),H39-8)))</f>
        <v>1200.00000000002</v>
      </c>
      <c r="I21" s="20">
        <f t="shared" ca="1" si="3"/>
        <v>1237.00000000002</v>
      </c>
      <c r="J21" s="1">
        <f ca="1">IF(ISERR(SMALL(($E$24:$E$31,$G$24:$G$31,$I$24:$I$31,$K$24:$K$31,$M$24:$M$31,$O$24:$O$31),J39-8))=TRUE,J$14+$D21,IF(SMALL(($E$24:$E$31,$G$24:$G$31,$I$24:$I$31,$K$24:$K$31,$M$24:$M$31,$O$24:$O$31),J39-8)&lt;J$14,J$14+$D21,SMALL(($E$24:$E$31,$G$24:$G$31,$I$24:$I$31,$K$24:$K$31,$M$24:$M$31,$O$24:$O$31),J39-8)))</f>
        <v>1800.00000000002</v>
      </c>
      <c r="K21" s="20">
        <f t="shared" ca="1" si="6"/>
        <v>1837.00000000002</v>
      </c>
      <c r="L21" s="1">
        <f ca="1">IF(ISERR(SMALL(($E$24:$E$31,$G$24:$G$31,$I$24:$I$31,$K$24:$K$31,$M$24:$M$31,$O$24:$O$31),L39-8))=TRUE,L$14+$D21,IF(SMALL(($E$24:$E$31,$G$24:$G$31,$I$24:$I$31,$K$24:$K$31,$M$24:$M$31,$O$24:$O$31),L39-8)&lt;L$14,L$14+$D21,SMALL(($E$24:$E$31,$G$24:$G$31,$I$24:$I$31,$K$24:$K$31,$M$24:$M$31,$O$24:$O$31),L39-8)))</f>
        <v>2552.00000000001</v>
      </c>
      <c r="M21" s="20">
        <f t="shared" ca="1" si="6"/>
        <v>2589.00000000001</v>
      </c>
      <c r="N21" s="1">
        <f ca="1">IF(ISERR(SMALL(($E$24:$E$31,$G$24:$G$31,$I$24:$I$31,$K$24:$K$31,$M$24:$M$31,$O$24:$O$31),N39-8))=TRUE,N$14+$D21,IF(SMALL(($E$24:$E$31,$G$24:$G$31,$I$24:$I$31,$K$24:$K$31,$M$24:$M$31,$O$24:$O$31),N39-8)&lt;N$14,N$14+$D21,SMALL(($E$24:$E$31,$G$24:$G$31,$I$24:$I$31,$K$24:$K$31,$M$24:$M$31,$O$24:$O$31),N39-8)))</f>
        <v>3152.00000000001</v>
      </c>
      <c r="O21" s="20">
        <f t="shared" ca="1" si="6"/>
        <v>3189.00000000001</v>
      </c>
    </row>
    <row r="22" spans="1:112" x14ac:dyDescent="0.4">
      <c r="A22" s="22"/>
      <c r="B22" s="22"/>
      <c r="C22" s="2" t="s">
        <v>9</v>
      </c>
      <c r="D22" s="11">
        <f t="shared" si="0"/>
        <v>9.9999999999999994E-12</v>
      </c>
      <c r="E22" s="20">
        <f t="shared" si="1"/>
        <v>33.000000000009997</v>
      </c>
      <c r="F22" s="1">
        <f ca="1">IF(ISERR(SMALL(($E$24:$E$31,$G$24:$G$31,$I$24:$I$31,$K$24:$K$31,$M$24:$M$31,$O$24:$O$31),F40-8))=TRUE,F$14+$D22,IF(SMALL(($E$24:$E$31,$G$24:$G$31,$I$24:$I$31,$K$24:$K$31,$M$24:$M$31,$O$24:$O$31),F40-8)&lt;F$14,F$14+$D22,SMALL(($E$24:$E$31,$G$24:$G$31,$I$24:$I$31,$K$24:$K$31,$M$24:$M$31,$O$24:$O$31),F40-8)))</f>
        <v>600.00000000001</v>
      </c>
      <c r="G22" s="20">
        <f t="shared" ca="1" si="2"/>
        <v>633.00000000001</v>
      </c>
      <c r="H22" s="1">
        <f ca="1">IF(ISERR(SMALL(($E$24:$E$31,$G$24:$G$31,$I$24:$I$31,$K$24:$K$31,$M$24:$M$31,$O$24:$O$31),H40-8))=TRUE,H$14+$D22,IF(SMALL(($E$24:$E$31,$G$24:$G$31,$I$24:$I$31,$K$24:$K$31,$M$24:$M$31,$O$24:$O$31),H40-8)&lt;H$14,H$14+$D22,SMALL(($E$24:$E$31,$G$24:$G$31,$I$24:$I$31,$K$24:$K$31,$M$24:$M$31,$O$24:$O$31),H40-8)))</f>
        <v>1200.00000000001</v>
      </c>
      <c r="I22" s="20">
        <f t="shared" ca="1" si="3"/>
        <v>1233.00000000001</v>
      </c>
      <c r="J22" s="1">
        <f ca="1">IF(ISERR(SMALL(($E$24:$E$31,$G$24:$G$31,$I$24:$I$31,$K$24:$K$31,$M$24:$M$31,$O$24:$O$31),J40-8))=TRUE,J$14+$D22,IF(SMALL(($E$24:$E$31,$G$24:$G$31,$I$24:$I$31,$K$24:$K$31,$M$24:$M$31,$O$24:$O$31),J40-8)&lt;J$14,J$14+$D22,SMALL(($E$24:$E$31,$G$24:$G$31,$I$24:$I$31,$K$24:$K$31,$M$24:$M$31,$O$24:$O$31),J40-8)))</f>
        <v>1800.00000000001</v>
      </c>
      <c r="K22" s="20">
        <f t="shared" ca="1" si="6"/>
        <v>1833.00000000001</v>
      </c>
      <c r="L22" s="1">
        <f ca="1">IF(ISERR(SMALL(($E$24:$E$31,$G$24:$G$31,$I$24:$I$31,$K$24:$K$31,$M$24:$M$31,$O$24:$O$31),L40-8))=TRUE,L$14+$D22,IF(SMALL(($E$24:$E$31,$G$24:$G$31,$I$24:$I$31,$K$24:$K$31,$M$24:$M$31,$O$24:$O$31),L40-8)&lt;L$14,L$14+$D22,SMALL(($E$24:$E$31,$G$24:$G$31,$I$24:$I$31,$K$24:$K$31,$M$24:$M$31,$O$24:$O$31),L40-8)))</f>
        <v>2400.00000000001</v>
      </c>
      <c r="M22" s="20">
        <f t="shared" ca="1" si="6"/>
        <v>2433.00000000001</v>
      </c>
      <c r="N22" s="1">
        <f ca="1">IF(ISERR(SMALL(($E$24:$E$31,$G$24:$G$31,$I$24:$I$31,$K$24:$K$31,$M$24:$M$31,$O$24:$O$31),N40-8))=TRUE,N$14+$D22,IF(SMALL(($E$24:$E$31,$G$24:$G$31,$I$24:$I$31,$K$24:$K$31,$M$24:$M$31,$O$24:$O$31),N40-8)&lt;N$14,N$14+$D22,SMALL(($E$24:$E$31,$G$24:$G$31,$I$24:$I$31,$K$24:$K$31,$M$24:$M$31,$O$24:$O$31),N40-8)))</f>
        <v>3093.00000000006</v>
      </c>
      <c r="O22" s="20">
        <f t="shared" ca="1" si="6"/>
        <v>3126.00000000006</v>
      </c>
    </row>
    <row r="23" spans="1:112" s="18" customFormat="1" x14ac:dyDescent="0.4">
      <c r="A23" s="22"/>
      <c r="B23" s="16"/>
      <c r="C23" s="4"/>
      <c r="D23" s="17"/>
    </row>
    <row r="24" spans="1:112" x14ac:dyDescent="0.4">
      <c r="A24" s="22"/>
      <c r="B24" s="22" t="s">
        <v>30</v>
      </c>
      <c r="C24" s="2" t="s">
        <v>2</v>
      </c>
      <c r="D24" s="5">
        <f t="shared" ref="D24:D31" si="7">D15+$D3</f>
        <v>55.000000000029999</v>
      </c>
      <c r="E24" s="12">
        <f t="shared" ref="E24:E31" si="8">E15+$E3</f>
        <v>382.00000000003001</v>
      </c>
      <c r="F24" s="5">
        <f t="shared" ref="F24:F31" ca="1" si="9">F15+$D3</f>
        <v>655.00000000003001</v>
      </c>
      <c r="G24" s="12">
        <f t="shared" ref="G24:G31" ca="1" si="10">G15+$E3</f>
        <v>982.00000000003001</v>
      </c>
      <c r="H24" s="5">
        <f t="shared" ref="H24:H31" ca="1" si="11">H15+$D3</f>
        <v>1255.00000000003</v>
      </c>
      <c r="I24" s="12">
        <f t="shared" ref="I24:I31" ca="1" si="12">I15+$E3</f>
        <v>1582.00000000003</v>
      </c>
      <c r="J24" s="5">
        <f ca="1">J15+$D3</f>
        <v>1978.00000000005</v>
      </c>
      <c r="K24" s="12">
        <f t="shared" ref="K24:K31" ca="1" si="13">K15+$E3</f>
        <v>2305.00000000005</v>
      </c>
      <c r="L24" s="5">
        <f ca="1">L15+$D3</f>
        <v>2678.00000000003</v>
      </c>
      <c r="M24" s="12">
        <f t="shared" ref="M24:M31" ca="1" si="14">M15+$E3</f>
        <v>3005.00000000003</v>
      </c>
      <c r="N24" s="5">
        <f ca="1">N15+$D3</f>
        <v>3375.00000000006</v>
      </c>
      <c r="O24" s="12">
        <f t="shared" ref="O24:O31" ca="1" si="15">O15+$E3</f>
        <v>3702.00000000006</v>
      </c>
      <c r="P24" s="19"/>
    </row>
    <row r="25" spans="1:112" x14ac:dyDescent="0.4">
      <c r="A25" s="22"/>
      <c r="B25" s="22"/>
      <c r="C25" s="2" t="s">
        <v>3</v>
      </c>
      <c r="D25" s="5">
        <f t="shared" si="7"/>
        <v>126.00000000004999</v>
      </c>
      <c r="E25" s="12">
        <f t="shared" si="8"/>
        <v>882.00000000005002</v>
      </c>
      <c r="F25" s="5">
        <f t="shared" ca="1" si="9"/>
        <v>953.00000000001</v>
      </c>
      <c r="G25" s="12">
        <f t="shared" ca="1" si="10"/>
        <v>1709.00000000001</v>
      </c>
      <c r="H25" s="5">
        <f t="shared" ca="1" si="11"/>
        <v>1553.00000000001</v>
      </c>
      <c r="I25" s="12">
        <f t="shared" ca="1" si="12"/>
        <v>2309.00000000001</v>
      </c>
      <c r="J25" s="5">
        <f ca="1">J16+$D4</f>
        <v>2180.00000000002</v>
      </c>
      <c r="K25" s="12">
        <f t="shared" ca="1" si="13"/>
        <v>2936.00000000002</v>
      </c>
      <c r="L25" s="5">
        <f ca="1">L16+$D4</f>
        <v>2932.00000000001</v>
      </c>
      <c r="M25" s="12">
        <f t="shared" ca="1" si="14"/>
        <v>3688.00000000001</v>
      </c>
      <c r="N25" s="5">
        <f ca="1">N16+$D4</f>
        <v>3532.00000000001</v>
      </c>
      <c r="O25" s="12">
        <f t="shared" ca="1" si="15"/>
        <v>4288.00000000001</v>
      </c>
      <c r="P25" s="19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</row>
    <row r="26" spans="1:112" x14ac:dyDescent="0.4">
      <c r="A26" s="22"/>
      <c r="B26" s="22"/>
      <c r="C26" s="2" t="s">
        <v>4</v>
      </c>
      <c r="D26" s="5">
        <f t="shared" si="7"/>
        <v>75.000000000040004</v>
      </c>
      <c r="E26" s="12">
        <f t="shared" si="8"/>
        <v>525.00000000004002</v>
      </c>
      <c r="F26" s="5">
        <f t="shared" ca="1" si="9"/>
        <v>675.00000000004002</v>
      </c>
      <c r="G26" s="12">
        <f t="shared" ca="1" si="10"/>
        <v>1125.00000000004</v>
      </c>
      <c r="H26" s="5">
        <f t="shared" ca="1" si="11"/>
        <v>1278.00000000008</v>
      </c>
      <c r="I26" s="12">
        <f t="shared" ca="1" si="12"/>
        <v>1728.00000000008</v>
      </c>
      <c r="J26" s="5">
        <f t="shared" ref="J26" ca="1" si="16">J17+$D5</f>
        <v>2102.00000000001</v>
      </c>
      <c r="K26" s="12">
        <f t="shared" ca="1" si="13"/>
        <v>2552.00000000001</v>
      </c>
      <c r="L26" s="5">
        <f t="shared" ref="L26" ca="1" si="17">L17+$D5</f>
        <v>2702.00000000001</v>
      </c>
      <c r="M26" s="12">
        <f t="shared" ca="1" si="14"/>
        <v>3152.00000000001</v>
      </c>
      <c r="N26" s="5">
        <f t="shared" ref="N26" ca="1" si="18">N17+$D5</f>
        <v>3421.00000000005</v>
      </c>
      <c r="O26" s="12">
        <f t="shared" ca="1" si="15"/>
        <v>3871.00000000005</v>
      </c>
    </row>
    <row r="27" spans="1:112" x14ac:dyDescent="0.4">
      <c r="A27" s="22"/>
      <c r="B27" s="22"/>
      <c r="C27" s="2" t="s">
        <v>5</v>
      </c>
      <c r="D27" s="5">
        <f t="shared" si="7"/>
        <v>149.00000000007</v>
      </c>
      <c r="E27" s="12">
        <f t="shared" si="8"/>
        <v>1041.00000000007</v>
      </c>
      <c r="F27" s="5">
        <f t="shared" ca="1" si="9"/>
        <v>1031.00000000005</v>
      </c>
      <c r="G27" s="12">
        <f t="shared" ca="1" si="10"/>
        <v>1923.00000000005</v>
      </c>
      <c r="H27" s="5">
        <f t="shared" ca="1" si="11"/>
        <v>1731.00000000003</v>
      </c>
      <c r="I27" s="12">
        <f t="shared" ca="1" si="12"/>
        <v>2623.00000000003</v>
      </c>
      <c r="J27" s="5">
        <f t="shared" ref="J27" ca="1" si="19">J18+$D6</f>
        <v>2454.00000000005</v>
      </c>
      <c r="K27" s="12">
        <f t="shared" ca="1" si="13"/>
        <v>3346.00000000005</v>
      </c>
      <c r="L27" s="5">
        <f t="shared" ref="L27" ca="1" si="20">L18+$D6</f>
        <v>3085.00000000002</v>
      </c>
      <c r="M27" s="12">
        <f t="shared" ca="1" si="14"/>
        <v>3977.00000000002</v>
      </c>
      <c r="N27" s="5">
        <f t="shared" ref="N27" ca="1" si="21">N18+$D6</f>
        <v>3837.00000000001</v>
      </c>
      <c r="O27" s="12">
        <f t="shared" ca="1" si="15"/>
        <v>4729.00000000001</v>
      </c>
    </row>
    <row r="28" spans="1:112" x14ac:dyDescent="0.4">
      <c r="A28" s="22"/>
      <c r="B28" s="22"/>
      <c r="C28" s="2" t="s">
        <v>6</v>
      </c>
      <c r="D28" s="5">
        <f t="shared" si="7"/>
        <v>172.00000000008001</v>
      </c>
      <c r="E28" s="12">
        <f t="shared" si="8"/>
        <v>1203.00000000008</v>
      </c>
      <c r="F28" s="5">
        <f t="shared" ca="1" si="9"/>
        <v>1117.00000000006</v>
      </c>
      <c r="G28" s="12">
        <f t="shared" ca="1" si="10"/>
        <v>2148.00000000006</v>
      </c>
      <c r="H28" s="5">
        <f t="shared" ca="1" si="11"/>
        <v>1881.00000000001</v>
      </c>
      <c r="I28" s="12">
        <f t="shared" ca="1" si="12"/>
        <v>2912.00000000001</v>
      </c>
      <c r="J28" s="5">
        <f t="shared" ref="J28" ca="1" si="22">J19+$D7</f>
        <v>2481.00000000001</v>
      </c>
      <c r="K28" s="12">
        <f t="shared" ca="1" si="13"/>
        <v>3512.00000000001</v>
      </c>
      <c r="L28" s="5">
        <f t="shared" ref="L28" ca="1" si="23">L19+$D7</f>
        <v>3177.00000000003</v>
      </c>
      <c r="M28" s="12">
        <f t="shared" ca="1" si="14"/>
        <v>4208.00000000003</v>
      </c>
      <c r="N28" s="5">
        <f t="shared" ref="N28" ca="1" si="24">N19+$D7</f>
        <v>3874.00000000006</v>
      </c>
      <c r="O28" s="12">
        <f t="shared" ca="1" si="15"/>
        <v>4905.00000000006</v>
      </c>
    </row>
    <row r="29" spans="1:112" x14ac:dyDescent="0.4">
      <c r="A29" s="22"/>
      <c r="B29" s="22"/>
      <c r="C29" s="2" t="s">
        <v>8</v>
      </c>
      <c r="D29" s="5">
        <f t="shared" si="7"/>
        <v>135.00000000006</v>
      </c>
      <c r="E29" s="12">
        <f t="shared" si="8"/>
        <v>945.00000000006003</v>
      </c>
      <c r="F29" s="5">
        <f t="shared" ca="1" si="9"/>
        <v>989.00000000002001</v>
      </c>
      <c r="G29" s="12">
        <f t="shared" ca="1" si="10"/>
        <v>1799.00000000002</v>
      </c>
      <c r="H29" s="5">
        <f t="shared" ca="1" si="11"/>
        <v>1589.00000000002</v>
      </c>
      <c r="I29" s="12">
        <f t="shared" ca="1" si="12"/>
        <v>2399.00000000002</v>
      </c>
      <c r="J29" s="5">
        <f t="shared" ref="J29" ca="1" si="25">J20+$D8</f>
        <v>2283.00000000006</v>
      </c>
      <c r="K29" s="12">
        <f t="shared" ca="1" si="13"/>
        <v>3093.00000000006</v>
      </c>
      <c r="L29" s="5">
        <f t="shared" ref="L29" ca="1" si="26">L20+$D8</f>
        <v>3047.00000000001</v>
      </c>
      <c r="M29" s="12">
        <f t="shared" ca="1" si="14"/>
        <v>3857.00000000001</v>
      </c>
      <c r="N29" s="5">
        <f t="shared" ref="N29" ca="1" si="27">N20+$D8</f>
        <v>3647.00000000001</v>
      </c>
      <c r="O29" s="12">
        <f t="shared" ca="1" si="15"/>
        <v>4457.00000000001</v>
      </c>
    </row>
    <row r="30" spans="1:112" x14ac:dyDescent="0.4">
      <c r="A30" s="22"/>
      <c r="B30" s="22"/>
      <c r="C30" s="2" t="s">
        <v>7</v>
      </c>
      <c r="D30" s="5">
        <f t="shared" si="7"/>
        <v>37.000000000020002</v>
      </c>
      <c r="E30" s="12">
        <f t="shared" si="8"/>
        <v>254.00000000002001</v>
      </c>
      <c r="F30" s="5">
        <f t="shared" ca="1" si="9"/>
        <v>637.00000000002001</v>
      </c>
      <c r="G30" s="12">
        <f t="shared" ca="1" si="10"/>
        <v>854.00000000002001</v>
      </c>
      <c r="H30" s="5">
        <f t="shared" ca="1" si="11"/>
        <v>1237.00000000002</v>
      </c>
      <c r="I30" s="12">
        <f t="shared" ca="1" si="12"/>
        <v>1454.00000000002</v>
      </c>
      <c r="J30" s="5">
        <f t="shared" ref="J30" ca="1" si="28">J21+$D9</f>
        <v>1837.00000000002</v>
      </c>
      <c r="K30" s="12">
        <f t="shared" ca="1" si="13"/>
        <v>2054.00000000002</v>
      </c>
      <c r="L30" s="5">
        <f t="shared" ref="L30" ca="1" si="29">L21+$D9</f>
        <v>2589.00000000001</v>
      </c>
      <c r="M30" s="12">
        <f t="shared" ca="1" si="14"/>
        <v>2806.00000000001</v>
      </c>
      <c r="N30" s="5">
        <f t="shared" ref="N30" ca="1" si="30">N21+$D9</f>
        <v>3189.00000000001</v>
      </c>
      <c r="O30" s="12">
        <f t="shared" ca="1" si="15"/>
        <v>3406.00000000001</v>
      </c>
    </row>
    <row r="31" spans="1:112" x14ac:dyDescent="0.4">
      <c r="A31" s="22"/>
      <c r="B31" s="22"/>
      <c r="C31" s="2" t="s">
        <v>9</v>
      </c>
      <c r="D31" s="5">
        <f t="shared" si="7"/>
        <v>33.000000000009997</v>
      </c>
      <c r="E31" s="12">
        <f t="shared" si="8"/>
        <v>227.00000000001</v>
      </c>
      <c r="F31" s="5">
        <f t="shared" ca="1" si="9"/>
        <v>633.00000000001</v>
      </c>
      <c r="G31" s="12">
        <f t="shared" ca="1" si="10"/>
        <v>827.00000000001</v>
      </c>
      <c r="H31" s="5">
        <f t="shared" ca="1" si="11"/>
        <v>1233.00000000001</v>
      </c>
      <c r="I31" s="12">
        <f t="shared" ca="1" si="12"/>
        <v>1427.00000000001</v>
      </c>
      <c r="J31" s="5">
        <f t="shared" ref="J31" ca="1" si="31">J22+$D10</f>
        <v>1833.00000000001</v>
      </c>
      <c r="K31" s="12">
        <f t="shared" ca="1" si="13"/>
        <v>2027.00000000001</v>
      </c>
      <c r="L31" s="5">
        <f t="shared" ref="L31" ca="1" si="32">L22+$D10</f>
        <v>2433.00000000001</v>
      </c>
      <c r="M31" s="12">
        <f t="shared" ca="1" si="14"/>
        <v>2627.00000000001</v>
      </c>
      <c r="N31" s="5">
        <f t="shared" ref="N31" ca="1" si="33">N22+$D10</f>
        <v>3126.00000000006</v>
      </c>
      <c r="O31" s="12">
        <f t="shared" ca="1" si="15"/>
        <v>3320.00000000006</v>
      </c>
    </row>
    <row r="32" spans="1:112" s="18" customFormat="1" x14ac:dyDescent="0.4">
      <c r="A32" s="22"/>
      <c r="B32" s="16"/>
      <c r="C32" s="4"/>
      <c r="D32" s="17"/>
    </row>
    <row r="33" spans="1:15" x14ac:dyDescent="0.4">
      <c r="A33" s="22"/>
      <c r="B33" s="22" t="s">
        <v>31</v>
      </c>
      <c r="C33" s="8" t="s">
        <v>2</v>
      </c>
      <c r="D33" s="11">
        <f>RANK(D3,$D$3:D$10,1)</f>
        <v>3</v>
      </c>
      <c r="E33" s="17"/>
      <c r="F33" s="17">
        <f>D33+8</f>
        <v>11</v>
      </c>
      <c r="G33" s="17"/>
      <c r="H33" s="17">
        <f t="shared" ref="H33:H39" si="34">F33+8</f>
        <v>19</v>
      </c>
      <c r="I33" s="17"/>
      <c r="J33" s="17">
        <f>H33+8</f>
        <v>27</v>
      </c>
      <c r="K33" s="17"/>
      <c r="L33" s="17">
        <f>J33+8</f>
        <v>35</v>
      </c>
      <c r="M33" s="17"/>
      <c r="N33" s="17">
        <f>L33+8</f>
        <v>43</v>
      </c>
      <c r="O33" s="17"/>
    </row>
    <row r="34" spans="1:15" x14ac:dyDescent="0.4">
      <c r="A34" s="22"/>
      <c r="B34" s="22"/>
      <c r="C34" s="8" t="s">
        <v>3</v>
      </c>
      <c r="D34" s="11">
        <f>RANK(D4,$D$3:D$10,1)</f>
        <v>5</v>
      </c>
      <c r="E34" s="17"/>
      <c r="F34" s="17">
        <f>D34+8</f>
        <v>13</v>
      </c>
      <c r="G34" s="17"/>
      <c r="H34" s="17">
        <f t="shared" si="34"/>
        <v>21</v>
      </c>
      <c r="I34" s="17"/>
      <c r="J34" s="17">
        <f t="shared" ref="F34:N40" si="35">H34+8</f>
        <v>29</v>
      </c>
      <c r="K34" s="17"/>
      <c r="L34" s="17">
        <f t="shared" si="35"/>
        <v>37</v>
      </c>
      <c r="M34" s="17"/>
      <c r="N34" s="17">
        <f t="shared" si="35"/>
        <v>45</v>
      </c>
      <c r="O34" s="17"/>
    </row>
    <row r="35" spans="1:15" x14ac:dyDescent="0.4">
      <c r="A35" s="22"/>
      <c r="B35" s="22"/>
      <c r="C35" s="8" t="s">
        <v>4</v>
      </c>
      <c r="D35" s="11">
        <f>RANK(D5,$D$3:D$10,1)</f>
        <v>4</v>
      </c>
      <c r="E35" s="17"/>
      <c r="F35" s="17">
        <f t="shared" si="35"/>
        <v>12</v>
      </c>
      <c r="G35" s="17"/>
      <c r="H35" s="17">
        <f t="shared" si="34"/>
        <v>20</v>
      </c>
      <c r="I35" s="17"/>
      <c r="J35" s="17">
        <f t="shared" si="35"/>
        <v>28</v>
      </c>
      <c r="K35" s="17"/>
      <c r="L35" s="17">
        <f t="shared" si="35"/>
        <v>36</v>
      </c>
      <c r="M35" s="17"/>
      <c r="N35" s="17">
        <f t="shared" si="35"/>
        <v>44</v>
      </c>
      <c r="O35" s="17"/>
    </row>
    <row r="36" spans="1:15" x14ac:dyDescent="0.4">
      <c r="A36" s="22"/>
      <c r="B36" s="22"/>
      <c r="C36" s="8" t="s">
        <v>5</v>
      </c>
      <c r="D36" s="11">
        <f>RANK(D6,$D$3:D$10,1)</f>
        <v>7</v>
      </c>
      <c r="E36" s="17"/>
      <c r="F36" s="17">
        <f t="shared" si="35"/>
        <v>15</v>
      </c>
      <c r="G36" s="17"/>
      <c r="H36" s="17">
        <f t="shared" si="34"/>
        <v>23</v>
      </c>
      <c r="I36" s="17"/>
      <c r="J36" s="17">
        <f t="shared" si="35"/>
        <v>31</v>
      </c>
      <c r="K36" s="17"/>
      <c r="L36" s="17">
        <f t="shared" si="35"/>
        <v>39</v>
      </c>
      <c r="M36" s="17"/>
      <c r="N36" s="17">
        <f t="shared" si="35"/>
        <v>47</v>
      </c>
      <c r="O36" s="17"/>
    </row>
    <row r="37" spans="1:15" x14ac:dyDescent="0.4">
      <c r="A37" s="22"/>
      <c r="B37" s="22"/>
      <c r="C37" s="8" t="s">
        <v>6</v>
      </c>
      <c r="D37" s="11">
        <f>RANK(D7,$D$3:D$10,1)</f>
        <v>8</v>
      </c>
      <c r="E37" s="17"/>
      <c r="F37" s="17">
        <f t="shared" si="35"/>
        <v>16</v>
      </c>
      <c r="G37" s="17"/>
      <c r="H37" s="17">
        <f t="shared" si="34"/>
        <v>24</v>
      </c>
      <c r="I37" s="17"/>
      <c r="J37" s="17">
        <f t="shared" si="35"/>
        <v>32</v>
      </c>
      <c r="K37" s="17"/>
      <c r="L37" s="17">
        <f t="shared" si="35"/>
        <v>40</v>
      </c>
      <c r="M37" s="17"/>
      <c r="N37" s="17">
        <f t="shared" si="35"/>
        <v>48</v>
      </c>
      <c r="O37" s="17"/>
    </row>
    <row r="38" spans="1:15" x14ac:dyDescent="0.4">
      <c r="A38" s="22"/>
      <c r="B38" s="22"/>
      <c r="C38" s="8" t="s">
        <v>8</v>
      </c>
      <c r="D38" s="11">
        <f>RANK(D8,$D$3:D$10,1)</f>
        <v>6</v>
      </c>
      <c r="E38" s="17"/>
      <c r="F38" s="17">
        <f t="shared" si="35"/>
        <v>14</v>
      </c>
      <c r="G38" s="17"/>
      <c r="H38" s="17">
        <f t="shared" si="34"/>
        <v>22</v>
      </c>
      <c r="I38" s="17"/>
      <c r="J38" s="17">
        <f t="shared" si="35"/>
        <v>30</v>
      </c>
      <c r="K38" s="17"/>
      <c r="L38" s="17">
        <f t="shared" si="35"/>
        <v>38</v>
      </c>
      <c r="M38" s="17"/>
      <c r="N38" s="17">
        <f t="shared" si="35"/>
        <v>46</v>
      </c>
      <c r="O38" s="17"/>
    </row>
    <row r="39" spans="1:15" x14ac:dyDescent="0.4">
      <c r="A39" s="22"/>
      <c r="B39" s="22"/>
      <c r="C39" s="8" t="s">
        <v>7</v>
      </c>
      <c r="D39" s="11">
        <f>RANK(D9,$D$3:D$10,1)</f>
        <v>2</v>
      </c>
      <c r="E39" s="17"/>
      <c r="F39" s="17">
        <f t="shared" si="35"/>
        <v>10</v>
      </c>
      <c r="G39" s="17"/>
      <c r="H39" s="17">
        <f t="shared" si="34"/>
        <v>18</v>
      </c>
      <c r="I39" s="17"/>
      <c r="J39" s="17">
        <f t="shared" si="35"/>
        <v>26</v>
      </c>
      <c r="K39" s="17"/>
      <c r="L39" s="17">
        <f t="shared" si="35"/>
        <v>34</v>
      </c>
      <c r="M39" s="17"/>
      <c r="N39" s="17">
        <f t="shared" si="35"/>
        <v>42</v>
      </c>
      <c r="O39" s="17"/>
    </row>
    <row r="40" spans="1:15" x14ac:dyDescent="0.4">
      <c r="A40" s="22"/>
      <c r="B40" s="22"/>
      <c r="C40" s="8" t="s">
        <v>9</v>
      </c>
      <c r="D40" s="11">
        <f>RANK(D10,$D$3:D$10,1)</f>
        <v>1</v>
      </c>
      <c r="E40" s="17"/>
      <c r="F40" s="17">
        <f t="shared" si="35"/>
        <v>9</v>
      </c>
      <c r="G40" s="17"/>
      <c r="H40" s="17">
        <f t="shared" si="35"/>
        <v>17</v>
      </c>
      <c r="I40" s="17"/>
      <c r="J40" s="17">
        <f t="shared" si="35"/>
        <v>25</v>
      </c>
      <c r="K40" s="17"/>
      <c r="L40" s="17">
        <f t="shared" si="35"/>
        <v>33</v>
      </c>
      <c r="M40" s="17"/>
      <c r="N40" s="17">
        <f t="shared" si="35"/>
        <v>41</v>
      </c>
      <c r="O40" s="17"/>
    </row>
    <row r="41" spans="1:15" s="18" customFormat="1" x14ac:dyDescent="0.4">
      <c r="A41" s="22"/>
      <c r="B41" s="16"/>
      <c r="C41" s="4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spans="1:15" x14ac:dyDescent="0.4">
      <c r="A42" s="22"/>
      <c r="B42" s="22" t="s">
        <v>32</v>
      </c>
      <c r="C42" s="2" t="s">
        <v>2</v>
      </c>
      <c r="D42" s="5"/>
      <c r="E42" s="5">
        <f ca="1">RANK(E24,($E$24:$E$31,$G$24:$G$31,$I$24:$I$31,$K$24:$K$31,$M$24:$M$31,$O$24:$O$31),1)</f>
        <v>3</v>
      </c>
      <c r="F42" s="5"/>
      <c r="G42" s="5">
        <f ca="1">RANK(G24,($E$24:$E$31,$G$24:$G$31,$I$24:$I$31,$K$24:$K$31,$M$24:$M$31,$O$24:$O$31),1)</f>
        <v>9</v>
      </c>
      <c r="H42" s="5"/>
      <c r="I42" s="5">
        <f ca="1">RANK(I24,($E$24:$E$31,$G$24:$G$31,$I$24:$I$31,$K$24:$K$31,$M$24:$M$31,$O$24:$O$31),1)</f>
        <v>15</v>
      </c>
      <c r="J42" s="5"/>
      <c r="K42" s="5">
        <f ca="1">RANK(K24,($E$24:$E$31,$G$24:$G$31,$I$24:$I$31,$K$24:$K$31,$M$24:$M$31,$O$24:$O$31),1)</f>
        <v>23</v>
      </c>
      <c r="L42" s="5"/>
      <c r="M42" s="5">
        <f ca="1">RANK(M24,($E$24:$E$31,$G$24:$G$31,$I$24:$I$31,$K$24:$K$31,$M$24:$M$31,$O$24:$O$31),1)</f>
        <v>32</v>
      </c>
      <c r="N42" s="5"/>
      <c r="O42" s="5">
        <f ca="1">RANK(O24,($E$24:$E$31,$G$24:$G$31,$I$24:$I$31,$K$24:$K$31,$M$24:$M$31,$O$24:$O$31),1)</f>
        <v>40</v>
      </c>
    </row>
    <row r="43" spans="1:15" x14ac:dyDescent="0.4">
      <c r="A43" s="22"/>
      <c r="B43" s="22"/>
      <c r="C43" s="2" t="s">
        <v>3</v>
      </c>
      <c r="D43" s="5"/>
      <c r="E43" s="5">
        <f ca="1">RANK(E25,($E$24:$E$31,$G$24:$G$31,$I$24:$I$31,$K$24:$K$31,$M$24:$M$31,$O$24:$O$31),1)</f>
        <v>7</v>
      </c>
      <c r="F43" s="5"/>
      <c r="G43" s="5">
        <f ca="1">RANK(G25,($E$24:$E$31,$G$24:$G$31,$I$24:$I$31,$K$24:$K$31,$M$24:$M$31,$O$24:$O$31),1)</f>
        <v>16</v>
      </c>
      <c r="H43" s="5"/>
      <c r="I43" s="5">
        <f ca="1">RANK(I25,($E$24:$E$31,$G$24:$G$31,$I$24:$I$31,$K$24:$K$31,$M$24:$M$31,$O$24:$O$31),1)</f>
        <v>24</v>
      </c>
      <c r="J43" s="5"/>
      <c r="K43" s="5">
        <f ca="1">RANK(K25,($E$24:$E$31,$G$24:$G$31,$I$24:$I$31,$K$24:$K$31,$M$24:$M$31,$O$24:$O$31),1)</f>
        <v>31</v>
      </c>
      <c r="L43" s="5"/>
      <c r="M43" s="5">
        <f ca="1">RANK(M25,($E$24:$E$31,$G$24:$G$31,$I$24:$I$31,$K$24:$K$31,$M$24:$M$31,$O$24:$O$31),1)</f>
        <v>39</v>
      </c>
      <c r="N43" s="5"/>
      <c r="O43" s="5">
        <f ca="1">RANK(O25,($E$24:$E$31,$G$24:$G$31,$I$24:$I$31,$K$24:$K$31,$M$24:$M$31,$O$24:$O$31),1)</f>
        <v>45</v>
      </c>
    </row>
    <row r="44" spans="1:15" x14ac:dyDescent="0.4">
      <c r="A44" s="22"/>
      <c r="B44" s="22"/>
      <c r="C44" s="2" t="s">
        <v>4</v>
      </c>
      <c r="D44" s="5"/>
      <c r="E44" s="5">
        <f ca="1">RANK(E26,($E$24:$E$31,$G$24:$G$31,$I$24:$I$31,$K$24:$K$31,$M$24:$M$31,$O$24:$O$31),1)</f>
        <v>4</v>
      </c>
      <c r="F44" s="5"/>
      <c r="G44" s="5">
        <f ca="1">RANK(G26,($E$24:$E$31,$G$24:$G$31,$I$24:$I$31,$K$24:$K$31,$M$24:$M$31,$O$24:$O$31),1)</f>
        <v>11</v>
      </c>
      <c r="H44" s="5"/>
      <c r="I44" s="5">
        <f ca="1">RANK(I26,($E$24:$E$31,$G$24:$G$31,$I$24:$I$31,$K$24:$K$31,$M$24:$M$31,$O$24:$O$31),1)</f>
        <v>17</v>
      </c>
      <c r="J44" s="5"/>
      <c r="K44" s="5">
        <f ca="1">RANK(K26,($E$24:$E$31,$G$24:$G$31,$I$24:$I$31,$K$24:$K$31,$M$24:$M$31,$O$24:$O$31),1)</f>
        <v>26</v>
      </c>
      <c r="L44" s="5"/>
      <c r="M44" s="5">
        <f ca="1">RANK(M26,($E$24:$E$31,$G$24:$G$31,$I$24:$I$31,$K$24:$K$31,$M$24:$M$31,$O$24:$O$31),1)</f>
        <v>34</v>
      </c>
      <c r="N44" s="5"/>
      <c r="O44" s="5">
        <f ca="1">RANK(O26,($E$24:$E$31,$G$24:$G$31,$I$24:$I$31,$K$24:$K$31,$M$24:$M$31,$O$24:$O$31),1)</f>
        <v>42</v>
      </c>
    </row>
    <row r="45" spans="1:15" x14ac:dyDescent="0.4">
      <c r="A45" s="22"/>
      <c r="B45" s="22"/>
      <c r="C45" s="2" t="s">
        <v>5</v>
      </c>
      <c r="D45" s="5"/>
      <c r="E45" s="5">
        <f ca="1">RANK(E27,($E$24:$E$31,$G$24:$G$31,$I$24:$I$31,$K$24:$K$31,$M$24:$M$31,$O$24:$O$31),1)</f>
        <v>10</v>
      </c>
      <c r="F45" s="5"/>
      <c r="G45" s="5">
        <f ca="1">RANK(G27,($E$24:$E$31,$G$24:$G$31,$I$24:$I$31,$K$24:$K$31,$M$24:$M$31,$O$24:$O$31),1)</f>
        <v>19</v>
      </c>
      <c r="H45" s="5"/>
      <c r="I45" s="5">
        <f ca="1">RANK(I27,($E$24:$E$31,$G$24:$G$31,$I$24:$I$31,$K$24:$K$31,$M$24:$M$31,$O$24:$O$31),1)</f>
        <v>27</v>
      </c>
      <c r="J45" s="5"/>
      <c r="K45" s="5">
        <f ca="1">RANK(K27,($E$24:$E$31,$G$24:$G$31,$I$24:$I$31,$K$24:$K$31,$M$24:$M$31,$O$24:$O$31),1)</f>
        <v>36</v>
      </c>
      <c r="L45" s="5"/>
      <c r="M45" s="5">
        <f ca="1">RANK(M27,($E$24:$E$31,$G$24:$G$31,$I$24:$I$31,$K$24:$K$31,$M$24:$M$31,$O$24:$O$31),1)</f>
        <v>43</v>
      </c>
      <c r="N45" s="5"/>
      <c r="O45" s="5">
        <f ca="1">RANK(O27,($E$24:$E$31,$G$24:$G$31,$I$24:$I$31,$K$24:$K$31,$M$24:$M$31,$O$24:$O$31),1)</f>
        <v>47</v>
      </c>
    </row>
    <row r="46" spans="1:15" x14ac:dyDescent="0.4">
      <c r="A46" s="22"/>
      <c r="B46" s="22"/>
      <c r="C46" s="2" t="s">
        <v>6</v>
      </c>
      <c r="D46" s="5"/>
      <c r="E46" s="5">
        <f ca="1">RANK(E28,($E$24:$E$31,$G$24:$G$31,$I$24:$I$31,$K$24:$K$31,$M$24:$M$31,$O$24:$O$31),1)</f>
        <v>12</v>
      </c>
      <c r="F46" s="5"/>
      <c r="G46" s="5">
        <f ca="1">RANK(G28,($E$24:$E$31,$G$24:$G$31,$I$24:$I$31,$K$24:$K$31,$M$24:$M$31,$O$24:$O$31),1)</f>
        <v>22</v>
      </c>
      <c r="H46" s="5"/>
      <c r="I46" s="5">
        <f ca="1">RANK(I28,($E$24:$E$31,$G$24:$G$31,$I$24:$I$31,$K$24:$K$31,$M$24:$M$31,$O$24:$O$31),1)</f>
        <v>30</v>
      </c>
      <c r="J46" s="5"/>
      <c r="K46" s="5">
        <f ca="1">RANK(K28,($E$24:$E$31,$G$24:$G$31,$I$24:$I$31,$K$24:$K$31,$M$24:$M$31,$O$24:$O$31),1)</f>
        <v>38</v>
      </c>
      <c r="L46" s="5"/>
      <c r="M46" s="5">
        <f ca="1">RANK(M28,($E$24:$E$31,$G$24:$G$31,$I$24:$I$31,$K$24:$K$31,$M$24:$M$31,$O$24:$O$31),1)</f>
        <v>44</v>
      </c>
      <c r="N46" s="5"/>
      <c r="O46" s="5">
        <f ca="1">RANK(O28,($E$24:$E$31,$G$24:$G$31,$I$24:$I$31,$K$24:$K$31,$M$24:$M$31,$O$24:$O$31),1)</f>
        <v>48</v>
      </c>
    </row>
    <row r="47" spans="1:15" x14ac:dyDescent="0.4">
      <c r="A47" s="22"/>
      <c r="B47" s="22"/>
      <c r="C47" s="2" t="s">
        <v>8</v>
      </c>
      <c r="D47" s="5"/>
      <c r="E47" s="5">
        <f ca="1">RANK(E29,($E$24:$E$31,$G$24:$G$31,$I$24:$I$31,$K$24:$K$31,$M$24:$M$31,$O$24:$O$31),1)</f>
        <v>8</v>
      </c>
      <c r="F47" s="5"/>
      <c r="G47" s="5">
        <f ca="1">RANK(G29,($E$24:$E$31,$G$24:$G$31,$I$24:$I$31,$K$24:$K$31,$M$24:$M$31,$O$24:$O$31),1)</f>
        <v>18</v>
      </c>
      <c r="H47" s="5"/>
      <c r="I47" s="5">
        <f ca="1">RANK(I29,($E$24:$E$31,$G$24:$G$31,$I$24:$I$31,$K$24:$K$31,$M$24:$M$31,$O$24:$O$31),1)</f>
        <v>25</v>
      </c>
      <c r="J47" s="5"/>
      <c r="K47" s="5">
        <f ca="1">RANK(K29,($E$24:$E$31,$G$24:$G$31,$I$24:$I$31,$K$24:$K$31,$M$24:$M$31,$O$24:$O$31),1)</f>
        <v>33</v>
      </c>
      <c r="L47" s="5"/>
      <c r="M47" s="5">
        <f ca="1">RANK(M29,($E$24:$E$31,$G$24:$G$31,$I$24:$I$31,$K$24:$K$31,$M$24:$M$31,$O$24:$O$31),1)</f>
        <v>41</v>
      </c>
      <c r="N47" s="5"/>
      <c r="O47" s="5">
        <f ca="1">RANK(O29,($E$24:$E$31,$G$24:$G$31,$I$24:$I$31,$K$24:$K$31,$M$24:$M$31,$O$24:$O$31),1)</f>
        <v>46</v>
      </c>
    </row>
    <row r="48" spans="1:15" x14ac:dyDescent="0.4">
      <c r="A48" s="22"/>
      <c r="B48" s="22"/>
      <c r="C48" s="2" t="s">
        <v>7</v>
      </c>
      <c r="D48" s="5"/>
      <c r="E48" s="5">
        <f ca="1">RANK(E30,($E$24:$E$31,$G$24:$G$31,$I$24:$I$31,$K$24:$K$31,$M$24:$M$31,$O$24:$O$31),1)</f>
        <v>2</v>
      </c>
      <c r="F48" s="5"/>
      <c r="G48" s="5">
        <f ca="1">RANK(G30,($E$24:$E$31,$G$24:$G$31,$I$24:$I$31,$K$24:$K$31,$M$24:$M$31,$O$24:$O$31),1)</f>
        <v>6</v>
      </c>
      <c r="H48" s="5"/>
      <c r="I48" s="5">
        <f ca="1">RANK(I30,($E$24:$E$31,$G$24:$G$31,$I$24:$I$31,$K$24:$K$31,$M$24:$M$31,$O$24:$O$31),1)</f>
        <v>14</v>
      </c>
      <c r="J48" s="5"/>
      <c r="K48" s="5">
        <f ca="1">RANK(K30,($E$24:$E$31,$G$24:$G$31,$I$24:$I$31,$K$24:$K$31,$M$24:$M$31,$O$24:$O$31),1)</f>
        <v>21</v>
      </c>
      <c r="L48" s="5"/>
      <c r="M48" s="5">
        <f ca="1">RANK(M30,($E$24:$E$31,$G$24:$G$31,$I$24:$I$31,$K$24:$K$31,$M$24:$M$31,$O$24:$O$31),1)</f>
        <v>29</v>
      </c>
      <c r="N48" s="5"/>
      <c r="O48" s="5">
        <f ca="1">RANK(O30,($E$24:$E$31,$G$24:$G$31,$I$24:$I$31,$K$24:$K$31,$M$24:$M$31,$O$24:$O$31),1)</f>
        <v>37</v>
      </c>
    </row>
    <row r="49" spans="1:27" x14ac:dyDescent="0.4">
      <c r="A49" s="22"/>
      <c r="B49" s="22"/>
      <c r="C49" s="2" t="s">
        <v>9</v>
      </c>
      <c r="D49" s="5"/>
      <c r="E49" s="5">
        <f ca="1">RANK(E31,($E$24:$E$31,$G$24:$G$31,$I$24:$I$31,$K$24:$K$31,$M$24:$M$31,$O$24:$O$31),1)</f>
        <v>1</v>
      </c>
      <c r="F49" s="5"/>
      <c r="G49" s="5">
        <f ca="1">RANK(G31,($E$24:$E$31,$G$24:$G$31,$I$24:$I$31,$K$24:$K$31,$M$24:$M$31,$O$24:$O$31),1)</f>
        <v>5</v>
      </c>
      <c r="H49" s="5"/>
      <c r="I49" s="5">
        <f ca="1">RANK(I31,($E$24:$E$31,$G$24:$G$31,$I$24:$I$31,$K$24:$K$31,$M$24:$M$31,$O$24:$O$31),1)</f>
        <v>13</v>
      </c>
      <c r="J49" s="5"/>
      <c r="K49" s="5">
        <f ca="1">RANK(K31,($E$24:$E$31,$G$24:$G$31,$I$24:$I$31,$K$24:$K$31,$M$24:$M$31,$O$24:$O$31),1)</f>
        <v>20</v>
      </c>
      <c r="L49" s="5"/>
      <c r="M49" s="5">
        <f ca="1">RANK(M31,($E$24:$E$31,$G$24:$G$31,$I$24:$I$31,$K$24:$K$31,$M$24:$M$31,$O$24:$O$31),1)</f>
        <v>28</v>
      </c>
      <c r="N49" s="5"/>
      <c r="O49" s="5">
        <f ca="1">RANK(O31,($E$24:$E$31,$G$24:$G$31,$I$24:$I$31,$K$24:$K$31,$M$24:$M$31,$O$24:$O$31),1)</f>
        <v>35</v>
      </c>
    </row>
    <row r="50" spans="1:27" x14ac:dyDescent="0.4">
      <c r="A50" s="7"/>
      <c r="B50" s="9"/>
      <c r="C50" s="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27" x14ac:dyDescent="0.4">
      <c r="A51" s="22" t="s">
        <v>28</v>
      </c>
      <c r="B51" s="9"/>
      <c r="D51" s="23">
        <v>0</v>
      </c>
      <c r="E51" s="23"/>
      <c r="F51" s="23"/>
      <c r="G51" s="23"/>
      <c r="H51" s="23">
        <v>10</v>
      </c>
      <c r="I51" s="23"/>
      <c r="J51" s="23"/>
      <c r="K51" s="23"/>
      <c r="L51" s="23">
        <v>20</v>
      </c>
      <c r="M51" s="23"/>
      <c r="N51" s="23"/>
      <c r="O51" s="23"/>
      <c r="P51" s="23">
        <v>30</v>
      </c>
      <c r="Q51" s="23"/>
      <c r="R51" s="23"/>
      <c r="S51" s="23"/>
      <c r="T51" s="23">
        <v>40</v>
      </c>
      <c r="U51" s="23"/>
      <c r="V51" s="23"/>
      <c r="W51" s="23"/>
      <c r="X51" s="23">
        <v>50</v>
      </c>
      <c r="Y51" s="23"/>
      <c r="Z51" s="23"/>
      <c r="AA51" s="23"/>
    </row>
    <row r="52" spans="1:27" x14ac:dyDescent="0.4">
      <c r="A52" s="22"/>
      <c r="B52" s="9"/>
      <c r="D52" s="24" t="s">
        <v>0</v>
      </c>
      <c r="E52" s="24"/>
      <c r="F52" s="25" t="s">
        <v>1</v>
      </c>
      <c r="G52" s="25"/>
      <c r="H52" s="24" t="s">
        <v>0</v>
      </c>
      <c r="I52" s="24"/>
      <c r="J52" s="25" t="s">
        <v>1</v>
      </c>
      <c r="K52" s="25"/>
      <c r="L52" s="24" t="s">
        <v>0</v>
      </c>
      <c r="M52" s="24"/>
      <c r="N52" s="25" t="s">
        <v>1</v>
      </c>
      <c r="O52" s="25"/>
      <c r="P52" s="24" t="s">
        <v>0</v>
      </c>
      <c r="Q52" s="24"/>
      <c r="R52" s="25" t="s">
        <v>1</v>
      </c>
      <c r="S52" s="25"/>
      <c r="T52" s="24" t="s">
        <v>0</v>
      </c>
      <c r="U52" s="24"/>
      <c r="V52" s="25" t="s">
        <v>1</v>
      </c>
      <c r="W52" s="25"/>
      <c r="X52" s="24" t="s">
        <v>0</v>
      </c>
      <c r="Y52" s="24"/>
      <c r="Z52" s="25" t="s">
        <v>1</v>
      </c>
      <c r="AA52" s="25"/>
    </row>
    <row r="53" spans="1:27" x14ac:dyDescent="0.4">
      <c r="A53" s="22"/>
      <c r="B53" s="15" t="s">
        <v>29</v>
      </c>
      <c r="C53" s="5" t="str">
        <f>C15</f>
        <v>新温泉モデル</v>
      </c>
      <c r="D53" s="5">
        <f>D15</f>
        <v>3E-11</v>
      </c>
      <c r="E53" s="10">
        <v>7.8</v>
      </c>
      <c r="F53" s="5">
        <f>E15</f>
        <v>55.000000000029999</v>
      </c>
      <c r="G53" s="10">
        <f>E53-0.1</f>
        <v>7.7</v>
      </c>
      <c r="H53" s="5">
        <f ca="1">F15</f>
        <v>600.00000000003001</v>
      </c>
      <c r="I53" s="10">
        <f>E53</f>
        <v>7.8</v>
      </c>
      <c r="J53" s="5">
        <f ca="1">G15</f>
        <v>655.00000000003001</v>
      </c>
      <c r="K53" s="10">
        <f>G53-0.1</f>
        <v>7.6000000000000005</v>
      </c>
      <c r="L53" s="5">
        <f ca="1">H15</f>
        <v>1200.00000000003</v>
      </c>
      <c r="M53" s="10">
        <f>I53</f>
        <v>7.8</v>
      </c>
      <c r="N53" s="5">
        <f ca="1">I15</f>
        <v>1255.00000000003</v>
      </c>
      <c r="O53" s="10">
        <f>K53-0.1</f>
        <v>7.5000000000000009</v>
      </c>
      <c r="P53" s="5">
        <f ca="1">J15</f>
        <v>1923.00000000005</v>
      </c>
      <c r="Q53" s="10">
        <f>M53</f>
        <v>7.8</v>
      </c>
      <c r="R53" s="5">
        <f ca="1">K15</f>
        <v>1978.00000000005</v>
      </c>
      <c r="S53" s="10">
        <f>O53-0.1</f>
        <v>7.4000000000000012</v>
      </c>
      <c r="T53" s="5">
        <f ca="1">L15</f>
        <v>2623.00000000003</v>
      </c>
      <c r="U53" s="10">
        <f>Q53</f>
        <v>7.8</v>
      </c>
      <c r="V53" s="5">
        <f ca="1">M15</f>
        <v>2678.00000000003</v>
      </c>
      <c r="W53" s="10">
        <f>S53-0.1</f>
        <v>7.3000000000000016</v>
      </c>
      <c r="X53" s="5">
        <f ca="1">N15</f>
        <v>3320.00000000006</v>
      </c>
      <c r="Y53" s="10">
        <f>U53</f>
        <v>7.8</v>
      </c>
      <c r="Z53" s="5">
        <f ca="1">O15</f>
        <v>3375.00000000006</v>
      </c>
      <c r="AA53" s="10">
        <f>W53-0.1</f>
        <v>7.200000000000002</v>
      </c>
    </row>
    <row r="54" spans="1:27" x14ac:dyDescent="0.4">
      <c r="A54" s="22"/>
      <c r="B54" s="15" t="s">
        <v>30</v>
      </c>
      <c r="C54" s="5" t="str">
        <f>C24</f>
        <v>新温泉モデル</v>
      </c>
      <c r="D54" s="5">
        <f>D24</f>
        <v>55.000000000029999</v>
      </c>
      <c r="E54" s="10">
        <f>E53</f>
        <v>7.8</v>
      </c>
      <c r="F54" s="5">
        <f>E24</f>
        <v>382.00000000003001</v>
      </c>
      <c r="G54" s="10">
        <f>G53</f>
        <v>7.7</v>
      </c>
      <c r="H54" s="5">
        <f ca="1">F24</f>
        <v>655.00000000003001</v>
      </c>
      <c r="I54" s="10">
        <f>I53</f>
        <v>7.8</v>
      </c>
      <c r="J54" s="5">
        <f ca="1">G24</f>
        <v>982.00000000003001</v>
      </c>
      <c r="K54" s="10">
        <f>K53</f>
        <v>7.6000000000000005</v>
      </c>
      <c r="L54" s="5">
        <f ca="1">H24</f>
        <v>1255.00000000003</v>
      </c>
      <c r="M54" s="10">
        <f>M53</f>
        <v>7.8</v>
      </c>
      <c r="N54" s="5">
        <f ca="1">I24</f>
        <v>1582.00000000003</v>
      </c>
      <c r="O54" s="10">
        <f>O53</f>
        <v>7.5000000000000009</v>
      </c>
      <c r="P54" s="5">
        <f ca="1">J24</f>
        <v>1978.00000000005</v>
      </c>
      <c r="Q54" s="10">
        <f>Q53</f>
        <v>7.8</v>
      </c>
      <c r="R54" s="5">
        <f ca="1">K24</f>
        <v>2305.00000000005</v>
      </c>
      <c r="S54" s="10">
        <f>S53</f>
        <v>7.4000000000000012</v>
      </c>
      <c r="T54" s="5">
        <f ca="1">L24</f>
        <v>2678.00000000003</v>
      </c>
      <c r="U54" s="10">
        <f>U53</f>
        <v>7.8</v>
      </c>
      <c r="V54" s="5">
        <f ca="1">M24</f>
        <v>3005.00000000003</v>
      </c>
      <c r="W54" s="10">
        <f>W53</f>
        <v>7.3000000000000016</v>
      </c>
      <c r="X54" s="5">
        <f ca="1">N24</f>
        <v>3375.00000000006</v>
      </c>
      <c r="Y54" s="10">
        <f>Y53</f>
        <v>7.8</v>
      </c>
      <c r="Z54" s="5">
        <f ca="1">O24</f>
        <v>3702.00000000006</v>
      </c>
      <c r="AA54" s="10">
        <f>AA53</f>
        <v>7.200000000000002</v>
      </c>
    </row>
    <row r="55" spans="1:27" x14ac:dyDescent="0.4">
      <c r="A55" s="2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4">
      <c r="A56" s="22"/>
      <c r="B56" s="15" t="s">
        <v>29</v>
      </c>
      <c r="C56" s="5" t="str">
        <f>C16</f>
        <v>豊岡・養父モデル</v>
      </c>
      <c r="D56" s="5">
        <f>D16</f>
        <v>5.0000000000000002E-11</v>
      </c>
      <c r="E56" s="10">
        <f>E53-1</f>
        <v>6.8</v>
      </c>
      <c r="F56" s="5">
        <f>E16</f>
        <v>126.00000000004999</v>
      </c>
      <c r="G56" s="10">
        <f>G53-1</f>
        <v>6.7</v>
      </c>
      <c r="H56" s="5">
        <f ca="1">F16</f>
        <v>827.00000000001</v>
      </c>
      <c r="I56" s="10">
        <f>I53-1</f>
        <v>6.8</v>
      </c>
      <c r="J56" s="5">
        <f ca="1">G16</f>
        <v>953.00000000001</v>
      </c>
      <c r="K56" s="10">
        <f>K53-1</f>
        <v>6.6000000000000005</v>
      </c>
      <c r="L56" s="5">
        <f ca="1">H16</f>
        <v>1427.00000000001</v>
      </c>
      <c r="M56" s="10">
        <f>M53-1</f>
        <v>6.8</v>
      </c>
      <c r="N56" s="5">
        <f ca="1">I16</f>
        <v>1553.00000000001</v>
      </c>
      <c r="O56" s="10">
        <f>O53-1</f>
        <v>6.5000000000000009</v>
      </c>
      <c r="P56" s="5">
        <f ca="1">J16</f>
        <v>2054.00000000002</v>
      </c>
      <c r="Q56" s="10">
        <f>Q53-1</f>
        <v>6.8</v>
      </c>
      <c r="R56" s="5">
        <f ca="1">K16</f>
        <v>2180.00000000002</v>
      </c>
      <c r="S56" s="10">
        <f>S53-1</f>
        <v>6.4000000000000012</v>
      </c>
      <c r="T56" s="5">
        <f ca="1">L16</f>
        <v>2806.00000000001</v>
      </c>
      <c r="U56" s="10">
        <f>U53-1</f>
        <v>6.8</v>
      </c>
      <c r="V56" s="5">
        <f ca="1">M16</f>
        <v>2932.00000000001</v>
      </c>
      <c r="W56" s="10">
        <f>W53-1</f>
        <v>6.3000000000000016</v>
      </c>
      <c r="X56" s="5">
        <f ca="1">N16</f>
        <v>3406.00000000001</v>
      </c>
      <c r="Y56" s="10">
        <f>Y53-1</f>
        <v>6.8</v>
      </c>
      <c r="Z56" s="5">
        <f ca="1">O16</f>
        <v>3532.00000000001</v>
      </c>
      <c r="AA56" s="10">
        <f>AA53-1</f>
        <v>6.200000000000002</v>
      </c>
    </row>
    <row r="57" spans="1:27" x14ac:dyDescent="0.4">
      <c r="A57" s="22"/>
      <c r="B57" s="15" t="s">
        <v>30</v>
      </c>
      <c r="C57" s="5" t="str">
        <f>C25</f>
        <v>豊岡・養父モデル</v>
      </c>
      <c r="D57" s="5">
        <f>D25</f>
        <v>126.00000000004999</v>
      </c>
      <c r="E57" s="10">
        <f>E56</f>
        <v>6.8</v>
      </c>
      <c r="F57" s="5">
        <f>E25</f>
        <v>882.00000000005002</v>
      </c>
      <c r="G57" s="10">
        <f>G56</f>
        <v>6.7</v>
      </c>
      <c r="H57" s="5">
        <f ca="1">F25</f>
        <v>953.00000000001</v>
      </c>
      <c r="I57" s="10">
        <f>I56</f>
        <v>6.8</v>
      </c>
      <c r="J57" s="5">
        <f ca="1">G25</f>
        <v>1709.00000000001</v>
      </c>
      <c r="K57" s="10">
        <f>K56</f>
        <v>6.6000000000000005</v>
      </c>
      <c r="L57" s="5">
        <f ca="1">H25</f>
        <v>1553.00000000001</v>
      </c>
      <c r="M57" s="10">
        <f>M56</f>
        <v>6.8</v>
      </c>
      <c r="N57" s="5">
        <f ca="1">I25</f>
        <v>2309.00000000001</v>
      </c>
      <c r="O57" s="10">
        <f>O56</f>
        <v>6.5000000000000009</v>
      </c>
      <c r="P57" s="5">
        <f ca="1">J25</f>
        <v>2180.00000000002</v>
      </c>
      <c r="Q57" s="10">
        <f>Q56</f>
        <v>6.8</v>
      </c>
      <c r="R57" s="5">
        <f ca="1">K25</f>
        <v>2936.00000000002</v>
      </c>
      <c r="S57" s="10">
        <f>S56</f>
        <v>6.4000000000000012</v>
      </c>
      <c r="T57" s="5">
        <f ca="1">L25</f>
        <v>2932.00000000001</v>
      </c>
      <c r="U57" s="10">
        <f>U56</f>
        <v>6.8</v>
      </c>
      <c r="V57" s="5">
        <f ca="1">M25</f>
        <v>3688.00000000001</v>
      </c>
      <c r="W57" s="10">
        <f>W56</f>
        <v>6.3000000000000016</v>
      </c>
      <c r="X57" s="5">
        <f ca="1">N25</f>
        <v>3532.00000000001</v>
      </c>
      <c r="Y57" s="10">
        <f>Y56</f>
        <v>6.8</v>
      </c>
      <c r="Z57" s="5">
        <f ca="1">O25</f>
        <v>4288.00000000001</v>
      </c>
      <c r="AA57" s="10">
        <f>AA56</f>
        <v>6.200000000000002</v>
      </c>
    </row>
    <row r="58" spans="1:27" x14ac:dyDescent="0.4">
      <c r="A58" s="2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4">
      <c r="A59" s="22"/>
      <c r="B59" s="15" t="s">
        <v>29</v>
      </c>
      <c r="C59" s="5" t="str">
        <f>C17</f>
        <v>光都モデル</v>
      </c>
      <c r="D59" s="5">
        <f>D17</f>
        <v>3.9999999999999998E-11</v>
      </c>
      <c r="E59" s="10">
        <f>E56-1</f>
        <v>5.8</v>
      </c>
      <c r="F59" s="5">
        <f>E17</f>
        <v>75.000000000040004</v>
      </c>
      <c r="G59" s="10">
        <f>G56-1</f>
        <v>5.7</v>
      </c>
      <c r="H59" s="5">
        <f ca="1">F17</f>
        <v>600.00000000004002</v>
      </c>
      <c r="I59" s="10">
        <f>I56-1</f>
        <v>5.8</v>
      </c>
      <c r="J59" s="5">
        <f ca="1">G17</f>
        <v>675.00000000004002</v>
      </c>
      <c r="K59" s="10">
        <f>K56-1</f>
        <v>5.6000000000000005</v>
      </c>
      <c r="L59" s="5">
        <f ca="1">H17</f>
        <v>1203.00000000008</v>
      </c>
      <c r="M59" s="10">
        <f>M56-1</f>
        <v>5.8</v>
      </c>
      <c r="N59" s="5">
        <f ca="1">I17</f>
        <v>1278.00000000008</v>
      </c>
      <c r="O59" s="10">
        <f>O56-1</f>
        <v>5.5000000000000009</v>
      </c>
      <c r="P59" s="5">
        <f ca="1">J17</f>
        <v>2027.00000000001</v>
      </c>
      <c r="Q59" s="10">
        <f>Q56-1</f>
        <v>5.8</v>
      </c>
      <c r="R59" s="5">
        <f ca="1">K17</f>
        <v>2102.00000000001</v>
      </c>
      <c r="S59" s="10">
        <f>S56-1</f>
        <v>5.4000000000000012</v>
      </c>
      <c r="T59" s="5">
        <f ca="1">L17</f>
        <v>2627.00000000001</v>
      </c>
      <c r="U59" s="10">
        <f>U56-1</f>
        <v>5.8</v>
      </c>
      <c r="V59" s="5">
        <f ca="1">M17</f>
        <v>2702.00000000001</v>
      </c>
      <c r="W59" s="10">
        <f>W56-1</f>
        <v>5.3000000000000016</v>
      </c>
      <c r="X59" s="5">
        <f ca="1">N17</f>
        <v>3346.00000000005</v>
      </c>
      <c r="Y59" s="10">
        <f>Y56-1</f>
        <v>5.8</v>
      </c>
      <c r="Z59" s="5">
        <f ca="1">O17</f>
        <v>3421.00000000005</v>
      </c>
      <c r="AA59" s="10">
        <f>AA56-1</f>
        <v>5.200000000000002</v>
      </c>
    </row>
    <row r="60" spans="1:27" x14ac:dyDescent="0.4">
      <c r="A60" s="22"/>
      <c r="B60" s="15" t="s">
        <v>30</v>
      </c>
      <c r="C60" s="5" t="str">
        <f>C26</f>
        <v>光都モデル</v>
      </c>
      <c r="D60" s="5">
        <f>D26</f>
        <v>75.000000000040004</v>
      </c>
      <c r="E60" s="10">
        <f>E59</f>
        <v>5.8</v>
      </c>
      <c r="F60" s="5">
        <f>E26</f>
        <v>525.00000000004002</v>
      </c>
      <c r="G60" s="10">
        <f>G59</f>
        <v>5.7</v>
      </c>
      <c r="H60" s="5">
        <f ca="1">F26</f>
        <v>675.00000000004002</v>
      </c>
      <c r="I60" s="10">
        <f>I59</f>
        <v>5.8</v>
      </c>
      <c r="J60" s="5">
        <f ca="1">G26</f>
        <v>1125.00000000004</v>
      </c>
      <c r="K60" s="10">
        <f>K59</f>
        <v>5.6000000000000005</v>
      </c>
      <c r="L60" s="5">
        <f ca="1">H26</f>
        <v>1278.00000000008</v>
      </c>
      <c r="M60" s="10">
        <f>M59</f>
        <v>5.8</v>
      </c>
      <c r="N60" s="5">
        <f ca="1">I26</f>
        <v>1728.00000000008</v>
      </c>
      <c r="O60" s="10">
        <f>O59</f>
        <v>5.5000000000000009</v>
      </c>
      <c r="P60" s="5">
        <f ca="1">J26</f>
        <v>2102.00000000001</v>
      </c>
      <c r="Q60" s="10">
        <f>Q59</f>
        <v>5.8</v>
      </c>
      <c r="R60" s="5">
        <f ca="1">K26</f>
        <v>2552.00000000001</v>
      </c>
      <c r="S60" s="10">
        <f>S59</f>
        <v>5.4000000000000012</v>
      </c>
      <c r="T60" s="5">
        <f ca="1">L26</f>
        <v>2702.00000000001</v>
      </c>
      <c r="U60" s="10">
        <f>U59</f>
        <v>5.8</v>
      </c>
      <c r="V60" s="5">
        <f ca="1">M26</f>
        <v>3152.00000000001</v>
      </c>
      <c r="W60" s="10">
        <f>W59</f>
        <v>5.3000000000000016</v>
      </c>
      <c r="X60" s="5">
        <f ca="1">N26</f>
        <v>3421.00000000005</v>
      </c>
      <c r="Y60" s="10">
        <f>Y59</f>
        <v>5.8</v>
      </c>
      <c r="Z60" s="5">
        <f ca="1">O26</f>
        <v>3871.00000000005</v>
      </c>
      <c r="AA60" s="10">
        <f>AA59</f>
        <v>5.200000000000002</v>
      </c>
    </row>
    <row r="61" spans="1:27" x14ac:dyDescent="0.4">
      <c r="A61" s="2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4">
      <c r="A62" s="22"/>
      <c r="B62" s="15" t="s">
        <v>29</v>
      </c>
      <c r="C62" s="5" t="str">
        <f>C18</f>
        <v>姫路モデル</v>
      </c>
      <c r="D62" s="5">
        <f>D18</f>
        <v>7.0000000000000004E-11</v>
      </c>
      <c r="E62" s="10">
        <f>E59-1</f>
        <v>4.8</v>
      </c>
      <c r="F62" s="5">
        <f>E18</f>
        <v>149.00000000007</v>
      </c>
      <c r="G62" s="10">
        <f>G59-1</f>
        <v>4.7</v>
      </c>
      <c r="H62" s="5">
        <f ca="1">F18</f>
        <v>882.00000000005002</v>
      </c>
      <c r="I62" s="10">
        <f>I59-1</f>
        <v>4.8</v>
      </c>
      <c r="J62" s="5">
        <f ca="1">G18</f>
        <v>1031.00000000005</v>
      </c>
      <c r="K62" s="10">
        <f>K59-1</f>
        <v>4.6000000000000005</v>
      </c>
      <c r="L62" s="5">
        <f ca="1">H18</f>
        <v>1582.00000000003</v>
      </c>
      <c r="M62" s="10">
        <f>M59-1</f>
        <v>4.8</v>
      </c>
      <c r="N62" s="5">
        <f ca="1">I18</f>
        <v>1731.00000000003</v>
      </c>
      <c r="O62" s="10">
        <f>O59-1</f>
        <v>4.5000000000000009</v>
      </c>
      <c r="P62" s="5">
        <f ca="1">J18</f>
        <v>2305.00000000005</v>
      </c>
      <c r="Q62" s="10">
        <f>Q59-1</f>
        <v>4.8</v>
      </c>
      <c r="R62" s="5">
        <f ca="1">K18</f>
        <v>2454.00000000005</v>
      </c>
      <c r="S62" s="10">
        <f>S59-1</f>
        <v>4.4000000000000012</v>
      </c>
      <c r="T62" s="5">
        <f ca="1">L18</f>
        <v>2936.00000000002</v>
      </c>
      <c r="U62" s="10">
        <f>U59-1</f>
        <v>4.8</v>
      </c>
      <c r="V62" s="5">
        <f ca="1">M18</f>
        <v>3085.00000000002</v>
      </c>
      <c r="W62" s="10">
        <f>W59-1</f>
        <v>4.3000000000000016</v>
      </c>
      <c r="X62" s="5">
        <f ca="1">N18</f>
        <v>3688.00000000001</v>
      </c>
      <c r="Y62" s="10">
        <f>Y59-1</f>
        <v>4.8</v>
      </c>
      <c r="Z62" s="5">
        <f ca="1">O18</f>
        <v>3837.00000000001</v>
      </c>
      <c r="AA62" s="10">
        <f>AA59-1</f>
        <v>4.200000000000002</v>
      </c>
    </row>
    <row r="63" spans="1:27" x14ac:dyDescent="0.4">
      <c r="A63" s="22"/>
      <c r="B63" s="15" t="s">
        <v>30</v>
      </c>
      <c r="C63" s="5" t="str">
        <f>C27</f>
        <v>姫路モデル</v>
      </c>
      <c r="D63" s="5">
        <f>D27</f>
        <v>149.00000000007</v>
      </c>
      <c r="E63" s="10">
        <f>E62</f>
        <v>4.8</v>
      </c>
      <c r="F63" s="5">
        <f>E27</f>
        <v>1041.00000000007</v>
      </c>
      <c r="G63" s="10">
        <f>G62</f>
        <v>4.7</v>
      </c>
      <c r="H63" s="5">
        <f ca="1">F27</f>
        <v>1031.00000000005</v>
      </c>
      <c r="I63" s="10">
        <f>I62</f>
        <v>4.8</v>
      </c>
      <c r="J63" s="5">
        <f ca="1">G27</f>
        <v>1923.00000000005</v>
      </c>
      <c r="K63" s="10">
        <f>K62</f>
        <v>4.6000000000000005</v>
      </c>
      <c r="L63" s="5">
        <f ca="1">H27</f>
        <v>1731.00000000003</v>
      </c>
      <c r="M63" s="10">
        <f>M62</f>
        <v>4.8</v>
      </c>
      <c r="N63" s="5">
        <f ca="1">I27</f>
        <v>2623.00000000003</v>
      </c>
      <c r="O63" s="10">
        <f>O62</f>
        <v>4.5000000000000009</v>
      </c>
      <c r="P63" s="5">
        <f ca="1">J27</f>
        <v>2454.00000000005</v>
      </c>
      <c r="Q63" s="10">
        <f>Q62</f>
        <v>4.8</v>
      </c>
      <c r="R63" s="5">
        <f ca="1">K27</f>
        <v>3346.00000000005</v>
      </c>
      <c r="S63" s="10">
        <f>S62</f>
        <v>4.4000000000000012</v>
      </c>
      <c r="T63" s="5">
        <f ca="1">L27</f>
        <v>3085.00000000002</v>
      </c>
      <c r="U63" s="10">
        <f>U62</f>
        <v>4.8</v>
      </c>
      <c r="V63" s="5">
        <f ca="1">M27</f>
        <v>3977.00000000002</v>
      </c>
      <c r="W63" s="10">
        <f>W62</f>
        <v>4.3000000000000016</v>
      </c>
      <c r="X63" s="5">
        <f ca="1">N27</f>
        <v>3837.00000000001</v>
      </c>
      <c r="Y63" s="10">
        <f>Y62</f>
        <v>4.8</v>
      </c>
      <c r="Z63" s="5">
        <f ca="1">O27</f>
        <v>4729.00000000001</v>
      </c>
      <c r="AA63" s="10">
        <f>AA62</f>
        <v>4.200000000000002</v>
      </c>
    </row>
    <row r="64" spans="1:27" x14ac:dyDescent="0.4">
      <c r="A64" s="2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4">
      <c r="A65" s="22"/>
      <c r="B65" s="15" t="s">
        <v>29</v>
      </c>
      <c r="C65" s="5" t="str">
        <f>C19</f>
        <v>加古川モデル</v>
      </c>
      <c r="D65" s="5">
        <f>D19</f>
        <v>7.9999999999999995E-11</v>
      </c>
      <c r="E65" s="10">
        <f>E62-1</f>
        <v>3.8</v>
      </c>
      <c r="F65" s="5">
        <f>E19</f>
        <v>172.00000000008001</v>
      </c>
      <c r="G65" s="10">
        <f>G62-1</f>
        <v>3.7</v>
      </c>
      <c r="H65" s="5">
        <f ca="1">F19</f>
        <v>945.00000000006003</v>
      </c>
      <c r="I65" s="10">
        <f>I62-1</f>
        <v>3.8</v>
      </c>
      <c r="J65" s="5">
        <f ca="1">G19</f>
        <v>1117.00000000006</v>
      </c>
      <c r="K65" s="10">
        <f>K62-1</f>
        <v>3.6000000000000005</v>
      </c>
      <c r="L65" s="5">
        <f ca="1">H19</f>
        <v>1709.00000000001</v>
      </c>
      <c r="M65" s="10">
        <f>M62-1</f>
        <v>3.8</v>
      </c>
      <c r="N65" s="5">
        <f ca="1">I19</f>
        <v>1881.00000000001</v>
      </c>
      <c r="O65" s="10">
        <f>O62-1</f>
        <v>3.5000000000000009</v>
      </c>
      <c r="P65" s="5">
        <f ca="1">J19</f>
        <v>2309.00000000001</v>
      </c>
      <c r="Q65" s="10">
        <f>Q62-1</f>
        <v>3.8</v>
      </c>
      <c r="R65" s="5">
        <f ca="1">K19</f>
        <v>2481.00000000001</v>
      </c>
      <c r="S65" s="10">
        <f>S62-1</f>
        <v>3.4000000000000012</v>
      </c>
      <c r="T65" s="5">
        <f ca="1">L19</f>
        <v>3005.00000000003</v>
      </c>
      <c r="U65" s="10">
        <f>U62-1</f>
        <v>3.8</v>
      </c>
      <c r="V65" s="5">
        <f ca="1">M19</f>
        <v>3177.00000000003</v>
      </c>
      <c r="W65" s="10">
        <f>W62-1</f>
        <v>3.3000000000000016</v>
      </c>
      <c r="X65" s="5">
        <f ca="1">N19</f>
        <v>3702.00000000006</v>
      </c>
      <c r="Y65" s="10">
        <f>Y62-1</f>
        <v>3.8</v>
      </c>
      <c r="Z65" s="5">
        <f ca="1">O19</f>
        <v>3874.00000000006</v>
      </c>
      <c r="AA65" s="10">
        <f>AA62-1</f>
        <v>3.200000000000002</v>
      </c>
    </row>
    <row r="66" spans="1:27" x14ac:dyDescent="0.4">
      <c r="A66" s="22"/>
      <c r="B66" s="15" t="s">
        <v>30</v>
      </c>
      <c r="C66" s="5" t="str">
        <f>C28</f>
        <v>加古川モデル</v>
      </c>
      <c r="D66" s="5">
        <f>D28</f>
        <v>172.00000000008001</v>
      </c>
      <c r="E66" s="10">
        <f>E65</f>
        <v>3.8</v>
      </c>
      <c r="F66" s="5">
        <f>E28</f>
        <v>1203.00000000008</v>
      </c>
      <c r="G66" s="10">
        <f>G65</f>
        <v>3.7</v>
      </c>
      <c r="H66" s="5">
        <f ca="1">F28</f>
        <v>1117.00000000006</v>
      </c>
      <c r="I66" s="10">
        <f>I65</f>
        <v>3.8</v>
      </c>
      <c r="J66" s="5">
        <f ca="1">G28</f>
        <v>2148.00000000006</v>
      </c>
      <c r="K66" s="10">
        <f>K65</f>
        <v>3.6000000000000005</v>
      </c>
      <c r="L66" s="5">
        <f ca="1">H28</f>
        <v>1881.00000000001</v>
      </c>
      <c r="M66" s="10">
        <f>M65</f>
        <v>3.8</v>
      </c>
      <c r="N66" s="5">
        <f ca="1">I28</f>
        <v>2912.00000000001</v>
      </c>
      <c r="O66" s="10">
        <f>O65</f>
        <v>3.5000000000000009</v>
      </c>
      <c r="P66" s="5">
        <f ca="1">J28</f>
        <v>2481.00000000001</v>
      </c>
      <c r="Q66" s="10">
        <f>Q65</f>
        <v>3.8</v>
      </c>
      <c r="R66" s="5">
        <f ca="1">K28</f>
        <v>3512.00000000001</v>
      </c>
      <c r="S66" s="10">
        <f>S65</f>
        <v>3.4000000000000012</v>
      </c>
      <c r="T66" s="5">
        <f ca="1">L28</f>
        <v>3177.00000000003</v>
      </c>
      <c r="U66" s="10">
        <f>U65</f>
        <v>3.8</v>
      </c>
      <c r="V66" s="5">
        <f ca="1">M28</f>
        <v>4208.00000000003</v>
      </c>
      <c r="W66" s="10">
        <f>W65</f>
        <v>3.3000000000000016</v>
      </c>
      <c r="X66" s="5">
        <f ca="1">N28</f>
        <v>3874.00000000006</v>
      </c>
      <c r="Y66" s="10">
        <f>Y65</f>
        <v>3.8</v>
      </c>
      <c r="Z66" s="5">
        <f ca="1">O28</f>
        <v>4905.00000000006</v>
      </c>
      <c r="AA66" s="10">
        <f>AA65</f>
        <v>3.200000000000002</v>
      </c>
    </row>
    <row r="67" spans="1:27" x14ac:dyDescent="0.4">
      <c r="A67" s="2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4">
      <c r="A68" s="22"/>
      <c r="B68" s="15" t="s">
        <v>29</v>
      </c>
      <c r="C68" s="5" t="str">
        <f>C20</f>
        <v>神戸・阪神モデル</v>
      </c>
      <c r="D68" s="5">
        <f>D20</f>
        <v>6E-11</v>
      </c>
      <c r="E68" s="10">
        <f>E65-1</f>
        <v>2.8</v>
      </c>
      <c r="F68" s="5">
        <f>E20</f>
        <v>135.00000000006</v>
      </c>
      <c r="G68" s="10">
        <f>G65-1</f>
        <v>2.7</v>
      </c>
      <c r="H68" s="5">
        <f ca="1">F20</f>
        <v>854.00000000002001</v>
      </c>
      <c r="I68" s="10">
        <f>I65-1</f>
        <v>2.8</v>
      </c>
      <c r="J68" s="5">
        <f ca="1">G20</f>
        <v>989.00000000002001</v>
      </c>
      <c r="K68" s="10">
        <f>K65-1</f>
        <v>2.6000000000000005</v>
      </c>
      <c r="L68" s="5">
        <f ca="1">H20</f>
        <v>1454.00000000002</v>
      </c>
      <c r="M68" s="10">
        <f>M65-1</f>
        <v>2.8</v>
      </c>
      <c r="N68" s="5">
        <f ca="1">I20</f>
        <v>1589.00000000002</v>
      </c>
      <c r="O68" s="10">
        <f>O65-1</f>
        <v>2.5000000000000009</v>
      </c>
      <c r="P68" s="5">
        <f ca="1">J20</f>
        <v>2148.00000000006</v>
      </c>
      <c r="Q68" s="10">
        <f>Q65-1</f>
        <v>2.8</v>
      </c>
      <c r="R68" s="5">
        <f ca="1">K20</f>
        <v>2283.00000000006</v>
      </c>
      <c r="S68" s="10">
        <f>S65-1</f>
        <v>2.4000000000000012</v>
      </c>
      <c r="T68" s="5">
        <f ca="1">L20</f>
        <v>2912.00000000001</v>
      </c>
      <c r="U68" s="10">
        <f>U65-1</f>
        <v>2.8</v>
      </c>
      <c r="V68" s="5">
        <f ca="1">M20</f>
        <v>3047.00000000001</v>
      </c>
      <c r="W68" s="10">
        <f>W65-1</f>
        <v>2.3000000000000016</v>
      </c>
      <c r="X68" s="5">
        <f ca="1">N20</f>
        <v>3512.00000000001</v>
      </c>
      <c r="Y68" s="10">
        <f>Y65-1</f>
        <v>2.8</v>
      </c>
      <c r="Z68" s="5">
        <f ca="1">O20</f>
        <v>3647.00000000001</v>
      </c>
      <c r="AA68" s="10">
        <f>AA65-1</f>
        <v>2.200000000000002</v>
      </c>
    </row>
    <row r="69" spans="1:27" x14ac:dyDescent="0.4">
      <c r="A69" s="22"/>
      <c r="B69" s="15" t="s">
        <v>30</v>
      </c>
      <c r="C69" s="5" t="str">
        <f>C29</f>
        <v>神戸・阪神モデル</v>
      </c>
      <c r="D69" s="5">
        <f>D29</f>
        <v>135.00000000006</v>
      </c>
      <c r="E69" s="10">
        <f>E68</f>
        <v>2.8</v>
      </c>
      <c r="F69" s="5">
        <f>E29</f>
        <v>945.00000000006003</v>
      </c>
      <c r="G69" s="10">
        <f>G68</f>
        <v>2.7</v>
      </c>
      <c r="H69" s="5">
        <f ca="1">F29</f>
        <v>989.00000000002001</v>
      </c>
      <c r="I69" s="10">
        <f>I68</f>
        <v>2.8</v>
      </c>
      <c r="J69" s="5">
        <f ca="1">G29</f>
        <v>1799.00000000002</v>
      </c>
      <c r="K69" s="10">
        <f>K68</f>
        <v>2.6000000000000005</v>
      </c>
      <c r="L69" s="5">
        <f ca="1">H29</f>
        <v>1589.00000000002</v>
      </c>
      <c r="M69" s="10">
        <f>M68</f>
        <v>2.8</v>
      </c>
      <c r="N69" s="5">
        <f ca="1">I29</f>
        <v>2399.00000000002</v>
      </c>
      <c r="O69" s="10">
        <f>O68</f>
        <v>2.5000000000000009</v>
      </c>
      <c r="P69" s="5">
        <f ca="1">J29</f>
        <v>2283.00000000006</v>
      </c>
      <c r="Q69" s="10">
        <f>Q68</f>
        <v>2.8</v>
      </c>
      <c r="R69" s="5">
        <f ca="1">K29</f>
        <v>3093.00000000006</v>
      </c>
      <c r="S69" s="10">
        <f>S68</f>
        <v>2.4000000000000012</v>
      </c>
      <c r="T69" s="5">
        <f ca="1">L29</f>
        <v>3047.00000000001</v>
      </c>
      <c r="U69" s="10">
        <f>U68</f>
        <v>2.8</v>
      </c>
      <c r="V69" s="5">
        <f ca="1">M29</f>
        <v>3857.00000000001</v>
      </c>
      <c r="W69" s="10">
        <f>W68</f>
        <v>2.3000000000000016</v>
      </c>
      <c r="X69" s="5">
        <f ca="1">N29</f>
        <v>3647.00000000001</v>
      </c>
      <c r="Y69" s="10">
        <f>Y68</f>
        <v>2.8</v>
      </c>
      <c r="Z69" s="5">
        <f ca="1">O29</f>
        <v>4457.00000000001</v>
      </c>
      <c r="AA69" s="10">
        <f>AA68</f>
        <v>2.200000000000002</v>
      </c>
    </row>
    <row r="70" spans="1:27" x14ac:dyDescent="0.4">
      <c r="A70" s="2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4">
      <c r="A71" s="22"/>
      <c r="B71" s="15" t="s">
        <v>29</v>
      </c>
      <c r="C71" s="5" t="str">
        <f>C21</f>
        <v>竹田川モデル</v>
      </c>
      <c r="D71" s="5">
        <f>D21</f>
        <v>1.9999999999999999E-11</v>
      </c>
      <c r="E71" s="10">
        <f>E68-1</f>
        <v>1.7999999999999998</v>
      </c>
      <c r="F71" s="5">
        <f>E21</f>
        <v>37.000000000020002</v>
      </c>
      <c r="G71" s="10">
        <f>G68-1</f>
        <v>1.7000000000000002</v>
      </c>
      <c r="H71" s="5">
        <f ca="1">F21</f>
        <v>600.00000000002001</v>
      </c>
      <c r="I71" s="10">
        <f>I68-1</f>
        <v>1.7999999999999998</v>
      </c>
      <c r="J71" s="5">
        <f ca="1">G21</f>
        <v>637.00000000002001</v>
      </c>
      <c r="K71" s="10">
        <f>K68-1</f>
        <v>1.6000000000000005</v>
      </c>
      <c r="L71" s="5">
        <f ca="1">H21</f>
        <v>1200.00000000002</v>
      </c>
      <c r="M71" s="10">
        <f>M68-1</f>
        <v>1.7999999999999998</v>
      </c>
      <c r="N71" s="5">
        <f ca="1">I21</f>
        <v>1237.00000000002</v>
      </c>
      <c r="O71" s="10">
        <f>O68-1</f>
        <v>1.5000000000000009</v>
      </c>
      <c r="P71" s="5">
        <f ca="1">J21</f>
        <v>1800.00000000002</v>
      </c>
      <c r="Q71" s="10">
        <f>Q68-1</f>
        <v>1.7999999999999998</v>
      </c>
      <c r="R71" s="5">
        <f ca="1">K21</f>
        <v>1837.00000000002</v>
      </c>
      <c r="S71" s="10">
        <f>S68-1</f>
        <v>1.4000000000000012</v>
      </c>
      <c r="T71" s="5">
        <f ca="1">L21</f>
        <v>2552.00000000001</v>
      </c>
      <c r="U71" s="10">
        <f>U68-1</f>
        <v>1.7999999999999998</v>
      </c>
      <c r="V71" s="5">
        <f ca="1">M21</f>
        <v>2589.00000000001</v>
      </c>
      <c r="W71" s="10">
        <f>W68-1</f>
        <v>1.3000000000000016</v>
      </c>
      <c r="X71" s="5">
        <f ca="1">N21</f>
        <v>3152.00000000001</v>
      </c>
      <c r="Y71" s="10">
        <f>Y68-1</f>
        <v>1.7999999999999998</v>
      </c>
      <c r="Z71" s="5">
        <f ca="1">O21</f>
        <v>3189.00000000001</v>
      </c>
      <c r="AA71" s="10">
        <f>AA68-1</f>
        <v>1.200000000000002</v>
      </c>
    </row>
    <row r="72" spans="1:27" x14ac:dyDescent="0.4">
      <c r="A72" s="22"/>
      <c r="B72" s="15" t="s">
        <v>30</v>
      </c>
      <c r="C72" s="5" t="str">
        <f>C30</f>
        <v>竹田川モデル</v>
      </c>
      <c r="D72" s="5">
        <f>D30</f>
        <v>37.000000000020002</v>
      </c>
      <c r="E72" s="10">
        <f>E71</f>
        <v>1.7999999999999998</v>
      </c>
      <c r="F72" s="5">
        <f>E30</f>
        <v>254.00000000002001</v>
      </c>
      <c r="G72" s="10">
        <f>G71</f>
        <v>1.7000000000000002</v>
      </c>
      <c r="H72" s="5">
        <f ca="1">F30</f>
        <v>637.00000000002001</v>
      </c>
      <c r="I72" s="10">
        <f>I71</f>
        <v>1.7999999999999998</v>
      </c>
      <c r="J72" s="5">
        <f ca="1">G30</f>
        <v>854.00000000002001</v>
      </c>
      <c r="K72" s="10">
        <f>K71</f>
        <v>1.6000000000000005</v>
      </c>
      <c r="L72" s="5">
        <f ca="1">H30</f>
        <v>1237.00000000002</v>
      </c>
      <c r="M72" s="10">
        <f>M71</f>
        <v>1.7999999999999998</v>
      </c>
      <c r="N72" s="5">
        <f ca="1">I30</f>
        <v>1454.00000000002</v>
      </c>
      <c r="O72" s="10">
        <f>O71</f>
        <v>1.5000000000000009</v>
      </c>
      <c r="P72" s="5">
        <f ca="1">J30</f>
        <v>1837.00000000002</v>
      </c>
      <c r="Q72" s="10">
        <f>Q71</f>
        <v>1.7999999999999998</v>
      </c>
      <c r="R72" s="5">
        <f ca="1">K30</f>
        <v>2054.00000000002</v>
      </c>
      <c r="S72" s="10">
        <f>S71</f>
        <v>1.4000000000000012</v>
      </c>
      <c r="T72" s="5">
        <f ca="1">L30</f>
        <v>2589.00000000001</v>
      </c>
      <c r="U72" s="10">
        <f>U71</f>
        <v>1.7999999999999998</v>
      </c>
      <c r="V72" s="5">
        <f ca="1">M30</f>
        <v>2806.00000000001</v>
      </c>
      <c r="W72" s="10">
        <f>W71</f>
        <v>1.3000000000000016</v>
      </c>
      <c r="X72" s="5">
        <f ca="1">N30</f>
        <v>3189.00000000001</v>
      </c>
      <c r="Y72" s="10">
        <f>Y71</f>
        <v>1.7999999999999998</v>
      </c>
      <c r="Z72" s="5">
        <f ca="1">O30</f>
        <v>3406.00000000001</v>
      </c>
      <c r="AA72" s="10">
        <f>AA71</f>
        <v>1.200000000000002</v>
      </c>
    </row>
    <row r="73" spans="1:27" x14ac:dyDescent="0.4">
      <c r="A73" s="2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4">
      <c r="A74" s="22"/>
      <c r="B74" s="15" t="s">
        <v>29</v>
      </c>
      <c r="C74" s="5" t="str">
        <f>C22</f>
        <v>淡路モデル</v>
      </c>
      <c r="D74" s="5">
        <f>D22</f>
        <v>9.9999999999999994E-12</v>
      </c>
      <c r="E74" s="10">
        <f>E71-1</f>
        <v>0.79999999999999982</v>
      </c>
      <c r="F74" s="5">
        <f>E22</f>
        <v>33.000000000009997</v>
      </c>
      <c r="G74" s="10">
        <f>G71-1</f>
        <v>0.70000000000000018</v>
      </c>
      <c r="H74" s="5">
        <f ca="1">F22</f>
        <v>600.00000000001</v>
      </c>
      <c r="I74" s="10">
        <f>I71-1</f>
        <v>0.79999999999999982</v>
      </c>
      <c r="J74" s="5">
        <f ca="1">G22</f>
        <v>633.00000000001</v>
      </c>
      <c r="K74" s="10">
        <f>K71-1</f>
        <v>0.60000000000000053</v>
      </c>
      <c r="L74" s="5">
        <f ca="1">H22</f>
        <v>1200.00000000001</v>
      </c>
      <c r="M74" s="10">
        <f>M71-1</f>
        <v>0.79999999999999982</v>
      </c>
      <c r="N74" s="5">
        <f ca="1">I22</f>
        <v>1233.00000000001</v>
      </c>
      <c r="O74" s="10">
        <f>O71-1</f>
        <v>0.50000000000000089</v>
      </c>
      <c r="P74" s="5">
        <f ca="1">J22</f>
        <v>1800.00000000001</v>
      </c>
      <c r="Q74" s="10">
        <f>Q71-1</f>
        <v>0.79999999999999982</v>
      </c>
      <c r="R74" s="5">
        <f ca="1">K22</f>
        <v>1833.00000000001</v>
      </c>
      <c r="S74" s="10">
        <f>S71-1</f>
        <v>0.40000000000000124</v>
      </c>
      <c r="T74" s="5">
        <f ca="1">L22</f>
        <v>2400.00000000001</v>
      </c>
      <c r="U74" s="10">
        <f>U71-1</f>
        <v>0.79999999999999982</v>
      </c>
      <c r="V74" s="5">
        <f ca="1">M22</f>
        <v>2433.00000000001</v>
      </c>
      <c r="W74" s="10">
        <f>W71-1</f>
        <v>0.3000000000000016</v>
      </c>
      <c r="X74" s="5">
        <f ca="1">N22</f>
        <v>3093.00000000006</v>
      </c>
      <c r="Y74" s="10">
        <f>Y71-1</f>
        <v>0.79999999999999982</v>
      </c>
      <c r="Z74" s="5">
        <f ca="1">O22</f>
        <v>3126.00000000006</v>
      </c>
      <c r="AA74" s="10">
        <f>AA71-1</f>
        <v>0.20000000000000195</v>
      </c>
    </row>
    <row r="75" spans="1:27" x14ac:dyDescent="0.4">
      <c r="A75" s="22"/>
      <c r="B75" s="15" t="s">
        <v>30</v>
      </c>
      <c r="C75" s="5" t="str">
        <f>C31</f>
        <v>淡路モデル</v>
      </c>
      <c r="D75" s="5">
        <f>D31</f>
        <v>33.000000000009997</v>
      </c>
      <c r="E75" s="10">
        <f>E74</f>
        <v>0.79999999999999982</v>
      </c>
      <c r="F75" s="5">
        <f>E31</f>
        <v>227.00000000001</v>
      </c>
      <c r="G75" s="10">
        <f>G74</f>
        <v>0.70000000000000018</v>
      </c>
      <c r="H75" s="5">
        <f ca="1">F31</f>
        <v>633.00000000001</v>
      </c>
      <c r="I75" s="10">
        <f>I74</f>
        <v>0.79999999999999982</v>
      </c>
      <c r="J75" s="5">
        <f ca="1">G31</f>
        <v>827.00000000001</v>
      </c>
      <c r="K75" s="10">
        <f>K74</f>
        <v>0.60000000000000053</v>
      </c>
      <c r="L75" s="5">
        <f ca="1">H31</f>
        <v>1233.00000000001</v>
      </c>
      <c r="M75" s="10">
        <f>M74</f>
        <v>0.79999999999999982</v>
      </c>
      <c r="N75" s="5">
        <f ca="1">I31</f>
        <v>1427.00000000001</v>
      </c>
      <c r="O75" s="10">
        <f>O74</f>
        <v>0.50000000000000089</v>
      </c>
      <c r="P75" s="5">
        <f ca="1">J31</f>
        <v>1833.00000000001</v>
      </c>
      <c r="Q75" s="10">
        <f>Q74</f>
        <v>0.79999999999999982</v>
      </c>
      <c r="R75" s="5">
        <f ca="1">K31</f>
        <v>2027.00000000001</v>
      </c>
      <c r="S75" s="10">
        <f>S74</f>
        <v>0.40000000000000124</v>
      </c>
      <c r="T75" s="5">
        <f ca="1">L31</f>
        <v>2433.00000000001</v>
      </c>
      <c r="U75" s="10">
        <f>U74</f>
        <v>0.79999999999999982</v>
      </c>
      <c r="V75" s="5">
        <f ca="1">M31</f>
        <v>2627.00000000001</v>
      </c>
      <c r="W75" s="10">
        <f>W74</f>
        <v>0.3000000000000016</v>
      </c>
      <c r="X75" s="5">
        <f ca="1">N31</f>
        <v>3126.00000000006</v>
      </c>
      <c r="Y75" s="10">
        <f>Y74</f>
        <v>0.79999999999999982</v>
      </c>
      <c r="Z75" s="5">
        <f ca="1">O31</f>
        <v>3320.00000000006</v>
      </c>
      <c r="AA75" s="10">
        <f>AA74</f>
        <v>0.20000000000000195</v>
      </c>
    </row>
    <row r="76" spans="1:27" x14ac:dyDescent="0.4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27" x14ac:dyDescent="0.4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27" x14ac:dyDescent="0.4">
      <c r="C78" s="5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x14ac:dyDescent="0.4"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x14ac:dyDescent="0.4">
      <c r="D80" s="24"/>
      <c r="E80" s="24"/>
      <c r="F80" s="25"/>
      <c r="G80" s="25"/>
      <c r="H80" s="24"/>
      <c r="I80" s="24"/>
      <c r="J80" s="25"/>
      <c r="K80" s="25"/>
      <c r="L80" s="24"/>
      <c r="M80" s="24"/>
      <c r="N80" s="25"/>
      <c r="O80" s="25"/>
      <c r="P80" s="24"/>
      <c r="Q80" s="24"/>
      <c r="R80" s="25"/>
      <c r="S80" s="25"/>
      <c r="T80" s="24"/>
      <c r="U80" s="24"/>
      <c r="V80" s="25"/>
      <c r="W80" s="25"/>
      <c r="X80" s="24"/>
      <c r="Y80" s="24"/>
      <c r="Z80" s="25"/>
      <c r="AA80" s="25"/>
    </row>
    <row r="81" spans="4:27" x14ac:dyDescent="0.4">
      <c r="D81" s="4"/>
      <c r="F81" s="5"/>
      <c r="H81" s="6"/>
      <c r="J81" s="5"/>
      <c r="L81" s="6"/>
      <c r="N81" s="5"/>
      <c r="P81" s="6"/>
      <c r="R81" s="5"/>
      <c r="T81" s="6"/>
      <c r="V81" s="5"/>
      <c r="X81" s="6"/>
      <c r="Z81" s="5"/>
    </row>
    <row r="82" spans="4:27" x14ac:dyDescent="0.4">
      <c r="D82" s="6"/>
      <c r="F82" s="6"/>
      <c r="H82" s="6"/>
      <c r="J82" s="6"/>
      <c r="L82" s="6"/>
      <c r="N82" s="6"/>
      <c r="P82" s="6"/>
      <c r="R82" s="6"/>
      <c r="T82" s="6"/>
      <c r="V82" s="6"/>
      <c r="X82" s="6"/>
      <c r="Z82" s="6"/>
    </row>
    <row r="83" spans="4:27" ht="18.75" x14ac:dyDescent="0.4">
      <c r="F83" s="6"/>
      <c r="G83" s="5"/>
      <c r="I83" s="5"/>
      <c r="J83" s="5"/>
      <c r="L83" s="5"/>
      <c r="M83" s="5"/>
      <c r="O83" s="5"/>
      <c r="P83" s="5"/>
      <c r="Z83"/>
      <c r="AA83"/>
    </row>
    <row r="84" spans="4:27" x14ac:dyDescent="0.4">
      <c r="D84" s="4"/>
      <c r="F84" s="5"/>
      <c r="H84" s="6"/>
      <c r="J84" s="5"/>
      <c r="L84" s="6"/>
      <c r="N84" s="5"/>
      <c r="P84" s="6"/>
      <c r="R84" s="5"/>
      <c r="T84" s="6"/>
      <c r="V84" s="5"/>
      <c r="X84" s="6"/>
      <c r="Z84" s="5"/>
    </row>
    <row r="85" spans="4:27" x14ac:dyDescent="0.4">
      <c r="D85" s="6"/>
      <c r="F85" s="6"/>
      <c r="H85" s="6"/>
      <c r="J85" s="6"/>
      <c r="L85" s="6"/>
      <c r="N85" s="6"/>
      <c r="P85" s="6"/>
      <c r="R85" s="6"/>
      <c r="T85" s="6"/>
      <c r="V85" s="6"/>
      <c r="X85" s="6"/>
      <c r="Z85" s="6"/>
    </row>
    <row r="86" spans="4:27" ht="18.75" x14ac:dyDescent="0.4">
      <c r="I86" s="5"/>
      <c r="J86" s="5"/>
      <c r="L86" s="5"/>
      <c r="M86" s="5"/>
      <c r="O86" s="5"/>
      <c r="P86" s="5"/>
      <c r="Z86"/>
      <c r="AA86"/>
    </row>
    <row r="87" spans="4:27" x14ac:dyDescent="0.4">
      <c r="D87" s="4"/>
      <c r="F87" s="5"/>
      <c r="H87" s="6"/>
      <c r="J87" s="5"/>
      <c r="L87" s="6"/>
      <c r="N87" s="5"/>
      <c r="P87" s="6"/>
      <c r="R87" s="5"/>
      <c r="T87" s="6"/>
      <c r="V87" s="5"/>
      <c r="X87" s="6"/>
      <c r="Z87" s="5"/>
    </row>
    <row r="88" spans="4:27" x14ac:dyDescent="0.4">
      <c r="D88" s="6"/>
      <c r="F88" s="6"/>
      <c r="H88" s="6"/>
      <c r="J88" s="6"/>
      <c r="L88" s="6"/>
      <c r="N88" s="6"/>
      <c r="P88" s="6"/>
      <c r="R88" s="6"/>
      <c r="T88" s="6"/>
      <c r="V88" s="6"/>
      <c r="X88" s="6"/>
      <c r="Z88" s="6"/>
    </row>
    <row r="89" spans="4:27" ht="18.75" x14ac:dyDescent="0.4">
      <c r="I89" s="5"/>
      <c r="J89" s="5"/>
      <c r="L89" s="5"/>
      <c r="M89" s="5"/>
      <c r="O89" s="5"/>
      <c r="P89" s="5"/>
      <c r="Z89"/>
      <c r="AA89"/>
    </row>
    <row r="90" spans="4:27" x14ac:dyDescent="0.4">
      <c r="D90" s="4"/>
      <c r="F90" s="5"/>
      <c r="H90" s="6"/>
      <c r="J90" s="5"/>
      <c r="L90" s="6"/>
      <c r="N90" s="5"/>
      <c r="P90" s="6"/>
      <c r="R90" s="5"/>
      <c r="T90" s="6"/>
      <c r="V90" s="5"/>
      <c r="X90" s="6"/>
      <c r="Z90" s="5"/>
    </row>
    <row r="91" spans="4:27" x14ac:dyDescent="0.4">
      <c r="D91" s="6"/>
      <c r="F91" s="6"/>
      <c r="H91" s="6"/>
      <c r="J91" s="6"/>
      <c r="L91" s="6"/>
      <c r="N91" s="6"/>
      <c r="P91" s="6"/>
      <c r="R91" s="6"/>
      <c r="T91" s="6"/>
      <c r="V91" s="6"/>
      <c r="X91" s="6"/>
      <c r="Z91" s="6"/>
    </row>
    <row r="92" spans="4:27" ht="18.75" x14ac:dyDescent="0.4">
      <c r="I92" s="5"/>
      <c r="J92" s="5"/>
      <c r="L92" s="5"/>
      <c r="M92" s="5"/>
      <c r="O92" s="5"/>
      <c r="P92" s="5"/>
      <c r="Z92"/>
      <c r="AA92"/>
    </row>
    <row r="93" spans="4:27" x14ac:dyDescent="0.4">
      <c r="D93" s="4"/>
      <c r="F93" s="5"/>
      <c r="H93" s="6"/>
      <c r="J93" s="5"/>
      <c r="L93" s="6"/>
      <c r="N93" s="5"/>
      <c r="P93" s="6"/>
      <c r="R93" s="5"/>
      <c r="T93" s="6"/>
      <c r="V93" s="5"/>
      <c r="X93" s="6"/>
      <c r="Z93" s="5"/>
    </row>
    <row r="94" spans="4:27" x14ac:dyDescent="0.4">
      <c r="D94" s="6"/>
      <c r="F94" s="6"/>
      <c r="H94" s="6"/>
      <c r="J94" s="6"/>
      <c r="L94" s="6"/>
      <c r="N94" s="6"/>
      <c r="P94" s="6"/>
      <c r="R94" s="6"/>
      <c r="T94" s="6"/>
      <c r="V94" s="6"/>
      <c r="X94" s="6"/>
      <c r="Z94" s="6"/>
    </row>
    <row r="95" spans="4:27" ht="18.75" x14ac:dyDescent="0.4">
      <c r="I95" s="5"/>
      <c r="J95" s="5"/>
      <c r="L95" s="5"/>
      <c r="M95" s="5"/>
      <c r="O95" s="5"/>
      <c r="P95" s="5"/>
      <c r="Z95"/>
      <c r="AA95"/>
    </row>
    <row r="96" spans="4:27" x14ac:dyDescent="0.4">
      <c r="D96" s="4"/>
      <c r="F96" s="5"/>
      <c r="H96" s="6"/>
      <c r="J96" s="5"/>
      <c r="L96" s="6"/>
      <c r="N96" s="5"/>
      <c r="P96" s="6"/>
      <c r="R96" s="5"/>
      <c r="T96" s="6"/>
      <c r="V96" s="5"/>
      <c r="X96" s="6"/>
      <c r="Z96" s="5"/>
    </row>
    <row r="97" spans="4:27" x14ac:dyDescent="0.4">
      <c r="D97" s="6"/>
      <c r="F97" s="6"/>
      <c r="H97" s="6"/>
      <c r="J97" s="6"/>
      <c r="L97" s="6"/>
      <c r="N97" s="6"/>
      <c r="P97" s="6"/>
      <c r="R97" s="6"/>
      <c r="T97" s="6"/>
      <c r="V97" s="6"/>
      <c r="X97" s="6"/>
      <c r="Z97" s="6"/>
    </row>
    <row r="98" spans="4:27" ht="18.75" x14ac:dyDescent="0.4">
      <c r="I98" s="5"/>
      <c r="J98" s="5"/>
      <c r="L98" s="5"/>
      <c r="M98" s="5"/>
      <c r="O98" s="5"/>
      <c r="P98" s="5"/>
      <c r="Z98"/>
      <c r="AA98"/>
    </row>
    <row r="99" spans="4:27" x14ac:dyDescent="0.4">
      <c r="D99" s="4"/>
      <c r="F99" s="5"/>
      <c r="H99" s="6"/>
      <c r="J99" s="5"/>
      <c r="L99" s="6"/>
      <c r="N99" s="5"/>
      <c r="P99" s="6"/>
      <c r="R99" s="5"/>
      <c r="T99" s="6"/>
      <c r="V99" s="5"/>
      <c r="X99" s="6"/>
      <c r="Z99" s="5"/>
    </row>
    <row r="100" spans="4:27" x14ac:dyDescent="0.4">
      <c r="D100" s="6"/>
      <c r="F100" s="6"/>
      <c r="H100" s="6"/>
      <c r="J100" s="6"/>
      <c r="L100" s="6"/>
      <c r="N100" s="6"/>
      <c r="P100" s="6"/>
      <c r="R100" s="6"/>
      <c r="T100" s="6"/>
      <c r="V100" s="6"/>
      <c r="X100" s="6"/>
      <c r="Z100" s="6"/>
    </row>
    <row r="101" spans="4:27" ht="18.75" x14ac:dyDescent="0.4">
      <c r="I101" s="5"/>
      <c r="J101" s="5"/>
      <c r="L101" s="5"/>
      <c r="M101" s="5"/>
      <c r="O101" s="5"/>
      <c r="P101" s="5"/>
      <c r="Z101"/>
      <c r="AA101"/>
    </row>
    <row r="102" spans="4:27" x14ac:dyDescent="0.4">
      <c r="D102" s="4"/>
      <c r="F102" s="5"/>
      <c r="H102" s="6"/>
      <c r="J102" s="5"/>
      <c r="L102" s="6"/>
      <c r="N102" s="5"/>
      <c r="P102" s="6"/>
      <c r="R102" s="5"/>
      <c r="T102" s="6"/>
      <c r="V102" s="5"/>
      <c r="X102" s="6"/>
      <c r="Z102" s="5"/>
    </row>
    <row r="103" spans="4:27" x14ac:dyDescent="0.4">
      <c r="D103" s="6"/>
      <c r="F103" s="6"/>
      <c r="H103" s="6"/>
      <c r="J103" s="6"/>
      <c r="L103" s="6"/>
      <c r="N103" s="6"/>
      <c r="P103" s="6"/>
      <c r="R103" s="6"/>
      <c r="T103" s="6"/>
      <c r="V103" s="6"/>
      <c r="X103" s="6"/>
      <c r="Z103" s="6"/>
    </row>
    <row r="104" spans="4:27" ht="18.75" x14ac:dyDescent="0.4"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4:27" ht="18.75" x14ac:dyDescent="0.4"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4:27" ht="18.75" x14ac:dyDescent="0.4"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4:27" ht="18.75" x14ac:dyDescent="0.4"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4:27" ht="18.75" x14ac:dyDescent="0.4"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4:27" ht="18.75" x14ac:dyDescent="0.4"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4:27" ht="18.75" x14ac:dyDescent="0.4"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4:27" ht="18.75" x14ac:dyDescent="0.4"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4:27" ht="18.75" x14ac:dyDescent="0.4"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4:27" ht="18.75" x14ac:dyDescent="0.4"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4:27" ht="18.75" x14ac:dyDescent="0.4"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4:27" ht="18.75" x14ac:dyDescent="0.4"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4:27" ht="18.75" x14ac:dyDescent="0.4"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4:27" ht="18.75" x14ac:dyDescent="0.4"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4:27" ht="18.75" x14ac:dyDescent="0.4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</sheetData>
  <mergeCells count="48">
    <mergeCell ref="L79:O79"/>
    <mergeCell ref="H80:I80"/>
    <mergeCell ref="J80:K80"/>
    <mergeCell ref="D80:E80"/>
    <mergeCell ref="F80:G80"/>
    <mergeCell ref="D79:G79"/>
    <mergeCell ref="H79:K79"/>
    <mergeCell ref="L80:M80"/>
    <mergeCell ref="N80:O80"/>
    <mergeCell ref="X78:AA78"/>
    <mergeCell ref="D78:G78"/>
    <mergeCell ref="H78:K78"/>
    <mergeCell ref="L78:O78"/>
    <mergeCell ref="P78:S78"/>
    <mergeCell ref="T78:W78"/>
    <mergeCell ref="P79:S79"/>
    <mergeCell ref="T79:W79"/>
    <mergeCell ref="V80:W80"/>
    <mergeCell ref="X80:Y80"/>
    <mergeCell ref="Z80:AA80"/>
    <mergeCell ref="R80:S80"/>
    <mergeCell ref="T80:U80"/>
    <mergeCell ref="X79:AA79"/>
    <mergeCell ref="P80:Q80"/>
    <mergeCell ref="X51:AA51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P51:S51"/>
    <mergeCell ref="T51:W51"/>
    <mergeCell ref="A13:A49"/>
    <mergeCell ref="A51:A75"/>
    <mergeCell ref="D51:G51"/>
    <mergeCell ref="H51:K51"/>
    <mergeCell ref="L51:O51"/>
    <mergeCell ref="B15:B22"/>
    <mergeCell ref="B24:B31"/>
    <mergeCell ref="B33:B40"/>
    <mergeCell ref="B42:B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18"/>
  <sheetViews>
    <sheetView tabSelected="1" zoomScale="85" zoomScaleNormal="85" workbookViewId="0">
      <selection activeCell="U12" sqref="U12"/>
    </sheetView>
  </sheetViews>
  <sheetFormatPr defaultColWidth="7" defaultRowHeight="16.5" x14ac:dyDescent="0.4"/>
  <cols>
    <col min="1" max="1" width="4.125" style="1" bestFit="1" customWidth="1"/>
    <col min="2" max="2" width="5.375" style="1" bestFit="1" customWidth="1"/>
    <col min="3" max="3" width="14.875" style="1" bestFit="1" customWidth="1"/>
    <col min="4" max="4" width="7.875" style="1" bestFit="1" customWidth="1"/>
    <col min="5" max="5" width="7.625" style="1" bestFit="1" customWidth="1"/>
    <col min="6" max="15" width="8.625" style="1" bestFit="1" customWidth="1"/>
    <col min="16" max="16384" width="7" style="1"/>
  </cols>
  <sheetData>
    <row r="1" spans="1:15" x14ac:dyDescent="0.4">
      <c r="D1" s="1" t="s">
        <v>23</v>
      </c>
      <c r="E1" s="1" t="s">
        <v>25</v>
      </c>
    </row>
    <row r="2" spans="1:15" x14ac:dyDescent="0.4">
      <c r="C2" s="14"/>
      <c r="D2" s="14" t="s">
        <v>22</v>
      </c>
      <c r="E2" s="14" t="s">
        <v>24</v>
      </c>
    </row>
    <row r="3" spans="1:15" ht="24.75" customHeight="1" x14ac:dyDescent="0.4">
      <c r="C3" s="14" t="s">
        <v>2</v>
      </c>
      <c r="D3" s="3">
        <v>14</v>
      </c>
      <c r="E3" s="14">
        <v>84</v>
      </c>
    </row>
    <row r="4" spans="1:15" ht="24.75" customHeight="1" x14ac:dyDescent="0.4">
      <c r="C4" s="14" t="s">
        <v>3</v>
      </c>
      <c r="D4" s="3">
        <v>41</v>
      </c>
      <c r="E4" s="14">
        <v>241</v>
      </c>
    </row>
    <row r="5" spans="1:15" ht="24.75" customHeight="1" x14ac:dyDescent="0.4">
      <c r="C5" s="14" t="s">
        <v>4</v>
      </c>
      <c r="D5" s="3">
        <v>12</v>
      </c>
      <c r="E5" s="14">
        <v>67</v>
      </c>
    </row>
    <row r="6" spans="1:15" ht="24.75" customHeight="1" x14ac:dyDescent="0.4">
      <c r="C6" s="14" t="s">
        <v>5</v>
      </c>
      <c r="D6" s="3">
        <v>27</v>
      </c>
      <c r="E6" s="14">
        <v>159</v>
      </c>
    </row>
    <row r="7" spans="1:15" ht="24.75" customHeight="1" x14ac:dyDescent="0.4">
      <c r="C7" s="14" t="s">
        <v>6</v>
      </c>
      <c r="D7" s="3">
        <v>172</v>
      </c>
      <c r="E7" s="14">
        <v>1031</v>
      </c>
    </row>
    <row r="8" spans="1:15" ht="24.75" customHeight="1" x14ac:dyDescent="0.4">
      <c r="C8" s="14" t="s">
        <v>8</v>
      </c>
      <c r="D8" s="3">
        <v>68</v>
      </c>
      <c r="E8" s="14">
        <v>404</v>
      </c>
    </row>
    <row r="9" spans="1:15" ht="24.75" customHeight="1" x14ac:dyDescent="0.4">
      <c r="C9" s="14" t="s">
        <v>7</v>
      </c>
      <c r="D9" s="3">
        <v>18</v>
      </c>
      <c r="E9" s="14">
        <v>106</v>
      </c>
    </row>
    <row r="10" spans="1:15" ht="24.75" customHeight="1" x14ac:dyDescent="0.4">
      <c r="C10" s="14" t="s">
        <v>9</v>
      </c>
      <c r="D10" s="3">
        <v>13</v>
      </c>
      <c r="E10" s="14">
        <v>74</v>
      </c>
    </row>
    <row r="11" spans="1:15" ht="32.25" customHeight="1" x14ac:dyDescent="0.4">
      <c r="C11" s="14"/>
      <c r="D11" s="3"/>
      <c r="E11" s="14"/>
    </row>
    <row r="12" spans="1:15" ht="78.75" customHeight="1" x14ac:dyDescent="0.4"/>
    <row r="13" spans="1:15" ht="18.75" x14ac:dyDescent="0.4">
      <c r="A13" s="22" t="s">
        <v>26</v>
      </c>
      <c r="B13" s="21"/>
      <c r="C13" s="14"/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  <c r="K13" t="s">
        <v>17</v>
      </c>
      <c r="L13" t="s">
        <v>18</v>
      </c>
      <c r="M13" t="s">
        <v>19</v>
      </c>
      <c r="N13" t="s">
        <v>20</v>
      </c>
      <c r="O13" t="s">
        <v>21</v>
      </c>
    </row>
    <row r="14" spans="1:15" ht="18.75" x14ac:dyDescent="0.4">
      <c r="A14" s="22"/>
      <c r="B14" s="21"/>
      <c r="C14" s="14" t="s">
        <v>27</v>
      </c>
      <c r="D14">
        <v>0</v>
      </c>
      <c r="E14"/>
      <c r="F14">
        <v>600</v>
      </c>
      <c r="G14"/>
      <c r="H14">
        <v>1200</v>
      </c>
      <c r="I14"/>
      <c r="J14">
        <v>1800</v>
      </c>
      <c r="K14"/>
      <c r="L14">
        <v>2400</v>
      </c>
      <c r="M14"/>
      <c r="N14">
        <v>3000</v>
      </c>
      <c r="O14"/>
    </row>
    <row r="15" spans="1:15" x14ac:dyDescent="0.4">
      <c r="A15" s="22"/>
      <c r="B15" s="22" t="s">
        <v>29</v>
      </c>
      <c r="C15" s="14" t="s">
        <v>2</v>
      </c>
      <c r="D15" s="11">
        <f t="shared" ref="D15:D22" si="0">D33/100000000000</f>
        <v>3E-11</v>
      </c>
      <c r="E15" s="20">
        <f t="shared" ref="E15:E22" si="1">D24</f>
        <v>14.000000000029999</v>
      </c>
      <c r="F15" s="1">
        <f ca="1">IF(ISERR(SMALL(($E$24:$E$31,$G$24:$G$31,$I$24:$I$31,$K$24:$K$31,$M$24:$M$31,$O$24:$O$31),F33-8))=TRUE,F$14+$D15,IF(SMALL(($E$24:$E$31,$G$24:$G$31,$I$24:$I$31,$K$24:$K$31,$M$24:$M$31,$O$24:$O$31),F33-8)&lt;F$14,F$14+$D15,SMALL(($E$24:$E$31,$G$24:$G$31,$I$24:$I$31,$K$24:$K$31,$M$24:$M$31,$O$24:$O$31),F33-8)))</f>
        <v>600.00000000003001</v>
      </c>
      <c r="G15" s="20">
        <f t="shared" ref="G15:G22" ca="1" si="2">F24</f>
        <v>614.00000000003001</v>
      </c>
      <c r="H15" s="1">
        <f ca="1">IF(ISERR(SMALL(($E$24:$E$31,$G$24:$G$31,$I$24:$I$31,$K$24:$K$31,$M$24:$M$31,$O$24:$O$31),H33-8))=TRUE,H$14+$D15,IF(SMALL(($E$24:$E$31,$G$24:$G$31,$I$24:$I$31,$K$24:$K$31,$M$24:$M$31,$O$24:$O$31),H33-8)&lt;H$14,H$14+$D15,SMALL(($E$24:$E$31,$G$24:$G$31,$I$24:$I$31,$K$24:$K$31,$M$24:$M$31,$O$24:$O$31),H33-8)))</f>
        <v>1200.00000000003</v>
      </c>
      <c r="I15" s="20">
        <f t="shared" ref="I15:I22" ca="1" si="3">H24</f>
        <v>1214.00000000003</v>
      </c>
      <c r="J15" s="1">
        <f ca="1">IF(ISERR(SMALL(($E$24:$E$31,$G$24:$G$31,$I$24:$I$31,$K$24:$K$31,$M$24:$M$31,$O$24:$O$31),J33-8))=TRUE,J$14+$D15,IF(SMALL(($E$24:$E$31,$G$24:$G$31,$I$24:$I$31,$K$24:$K$31,$M$24:$M$31,$O$24:$O$31),J33-8)&lt;J$14,J$14+$D15,SMALL(($E$24:$E$31,$G$24:$G$31,$I$24:$I$31,$K$24:$K$31,$M$24:$M$31,$O$24:$O$31),J33-8)))</f>
        <v>1800.00000000003</v>
      </c>
      <c r="K15" s="20">
        <f ca="1">J24</f>
        <v>1814.00000000003</v>
      </c>
      <c r="L15" s="1">
        <f ca="1">IF(ISERR(SMALL(($E$24:$E$31,$G$24:$G$31,$I$24:$I$31,$K$24:$K$31,$M$24:$M$31,$O$24:$O$31),L33-8))=TRUE,L$14+$D15,IF(SMALL(($E$24:$E$31,$G$24:$G$31,$I$24:$I$31,$K$24:$K$31,$M$24:$M$31,$O$24:$O$31),L33-8)&lt;L$14,L$14+$D15,SMALL(($E$24:$E$31,$G$24:$G$31,$I$24:$I$31,$K$24:$K$31,$M$24:$M$31,$O$24:$O$31),L33-8)))</f>
        <v>2400.00000000003</v>
      </c>
      <c r="M15" s="20">
        <f t="shared" ref="M15" ca="1" si="4">L24</f>
        <v>2414.00000000003</v>
      </c>
      <c r="N15" s="1">
        <f ca="1">IF(ISERR(SMALL(($E$24:$E$31,$G$24:$G$31,$I$24:$I$31,$K$24:$K$31,$M$24:$M$31,$O$24:$O$31),N33-8))=TRUE,N$14+$D15,IF(SMALL(($E$24:$E$31,$G$24:$G$31,$I$24:$I$31,$K$24:$K$31,$M$24:$M$31,$O$24:$O$31),N33-8)&lt;N$14,N$14+$D15,SMALL(($E$24:$E$31,$G$24:$G$31,$I$24:$I$31,$K$24:$K$31,$M$24:$M$31,$O$24:$O$31),N33-8)))</f>
        <v>3000.00000000003</v>
      </c>
      <c r="O15" s="20">
        <f t="shared" ref="O15" ca="1" si="5">N24</f>
        <v>3014.00000000003</v>
      </c>
    </row>
    <row r="16" spans="1:15" x14ac:dyDescent="0.4">
      <c r="A16" s="22"/>
      <c r="B16" s="22"/>
      <c r="C16" s="14" t="s">
        <v>3</v>
      </c>
      <c r="D16" s="11">
        <f t="shared" si="0"/>
        <v>6E-11</v>
      </c>
      <c r="E16" s="20">
        <f t="shared" si="1"/>
        <v>41.000000000059998</v>
      </c>
      <c r="F16" s="1">
        <f ca="1">IF(ISERR(SMALL(($E$24:$E$31,$G$24:$G$31,$I$24:$I$31,$K$24:$K$31,$M$24:$M$31,$O$24:$O$31),F34-8))=TRUE,F$14+$D16,IF(SMALL(($E$24:$E$31,$G$24:$G$31,$I$24:$I$31,$K$24:$K$31,$M$24:$M$31,$O$24:$O$31),F34-8)&lt;F$14,F$14+$D16,SMALL(($E$24:$E$31,$G$24:$G$31,$I$24:$I$31,$K$24:$K$31,$M$24:$M$31,$O$24:$O$31),F34-8)))</f>
        <v>600.00000000006003</v>
      </c>
      <c r="G16" s="20">
        <f t="shared" ca="1" si="2"/>
        <v>641.00000000006003</v>
      </c>
      <c r="H16" s="1">
        <f ca="1">IF(ISERR(SMALL(($E$24:$E$31,$G$24:$G$31,$I$24:$I$31,$K$24:$K$31,$M$24:$M$31,$O$24:$O$31),H34-8))=TRUE,H$14+$D16,IF(SMALL(($E$24:$E$31,$G$24:$G$31,$I$24:$I$31,$K$24:$K$31,$M$24:$M$31,$O$24:$O$31),H34-8)&lt;H$14,H$14+$D16,SMALL(($E$24:$E$31,$G$24:$G$31,$I$24:$I$31,$K$24:$K$31,$M$24:$M$31,$O$24:$O$31),H34-8)))</f>
        <v>1200.00000000006</v>
      </c>
      <c r="I16" s="20">
        <f t="shared" ca="1" si="3"/>
        <v>1241.00000000006</v>
      </c>
      <c r="J16" s="1">
        <f ca="1">IF(ISERR(SMALL(($E$24:$E$31,$G$24:$G$31,$I$24:$I$31,$K$24:$K$31,$M$24:$M$31,$O$24:$O$31),J34-8))=TRUE,J$14+$D16,IF(SMALL(($E$24:$E$31,$G$24:$G$31,$I$24:$I$31,$K$24:$K$31,$M$24:$M$31,$O$24:$O$31),J34-8)&lt;J$14,J$14+$D16,SMALL(($E$24:$E$31,$G$24:$G$31,$I$24:$I$31,$K$24:$K$31,$M$24:$M$31,$O$24:$O$31),J34-8)))</f>
        <v>1800.00000000006</v>
      </c>
      <c r="K16" s="20">
        <f t="shared" ref="K16:O22" ca="1" si="6">J25</f>
        <v>1841.00000000006</v>
      </c>
      <c r="L16" s="1">
        <f ca="1">IF(ISERR(SMALL(($E$24:$E$31,$G$24:$G$31,$I$24:$I$31,$K$24:$K$31,$M$24:$M$31,$O$24:$O$31),L34-8))=TRUE,L$14+$D16,IF(SMALL(($E$24:$E$31,$G$24:$G$31,$I$24:$I$31,$K$24:$K$31,$M$24:$M$31,$O$24:$O$31),L34-8)&lt;L$14,L$14+$D16,SMALL(($E$24:$E$31,$G$24:$G$31,$I$24:$I$31,$K$24:$K$31,$M$24:$M$31,$O$24:$O$31),L34-8)))</f>
        <v>2400.00000000006</v>
      </c>
      <c r="M16" s="20">
        <f t="shared" ca="1" si="6"/>
        <v>2441.00000000006</v>
      </c>
      <c r="N16" s="1">
        <f ca="1">IF(ISERR(SMALL(($E$24:$E$31,$G$24:$G$31,$I$24:$I$31,$K$24:$K$31,$M$24:$M$31,$O$24:$O$31),N34-8))=TRUE,N$14+$D16,IF(SMALL(($E$24:$E$31,$G$24:$G$31,$I$24:$I$31,$K$24:$K$31,$M$24:$M$31,$O$24:$O$31),N34-8)&lt;N$14,N$14+$D16,SMALL(($E$24:$E$31,$G$24:$G$31,$I$24:$I$31,$K$24:$K$31,$M$24:$M$31,$O$24:$O$31),N34-8)))</f>
        <v>3000.00000000006</v>
      </c>
      <c r="O16" s="20">
        <f t="shared" ca="1" si="6"/>
        <v>3041.00000000006</v>
      </c>
    </row>
    <row r="17" spans="1:112" x14ac:dyDescent="0.4">
      <c r="A17" s="22"/>
      <c r="B17" s="22"/>
      <c r="C17" s="14" t="s">
        <v>4</v>
      </c>
      <c r="D17" s="11">
        <f t="shared" si="0"/>
        <v>9.9999999999999994E-12</v>
      </c>
      <c r="E17" s="20">
        <f t="shared" si="1"/>
        <v>12.000000000009999</v>
      </c>
      <c r="F17" s="1">
        <f ca="1">IF(ISERR(SMALL(($E$24:$E$31,$G$24:$G$31,$I$24:$I$31,$K$24:$K$31,$M$24:$M$31,$O$24:$O$31),F35-8))=TRUE,F$14+$D17,IF(SMALL(($E$24:$E$31,$G$24:$G$31,$I$24:$I$31,$K$24:$K$31,$M$24:$M$31,$O$24:$O$31),F35-8)&lt;F$14,F$14+$D17,SMALL(($E$24:$E$31,$G$24:$G$31,$I$24:$I$31,$K$24:$K$31,$M$24:$M$31,$O$24:$O$31),F35-8)))</f>
        <v>600.00000000001</v>
      </c>
      <c r="G17" s="20">
        <f t="shared" ca="1" si="2"/>
        <v>612.00000000001</v>
      </c>
      <c r="H17" s="1">
        <f ca="1">IF(ISERR(SMALL(($E$24:$E$31,$G$24:$G$31,$I$24:$I$31,$K$24:$K$31,$M$24:$M$31,$O$24:$O$31),H35-8))=TRUE,H$14+$D17,IF(SMALL(($E$24:$E$31,$G$24:$G$31,$I$24:$I$31,$K$24:$K$31,$M$24:$M$31,$O$24:$O$31),H35-8)&lt;H$14,H$14+$D17,SMALL(($E$24:$E$31,$G$24:$G$31,$I$24:$I$31,$K$24:$K$31,$M$24:$M$31,$O$24:$O$31),H35-8)))</f>
        <v>1200.00000000001</v>
      </c>
      <c r="I17" s="20">
        <f t="shared" ca="1" si="3"/>
        <v>1212.00000000001</v>
      </c>
      <c r="J17" s="1">
        <f ca="1">IF(ISERR(SMALL(($E$24:$E$31,$G$24:$G$31,$I$24:$I$31,$K$24:$K$31,$M$24:$M$31,$O$24:$O$31),J35-8))=TRUE,J$14+$D17,IF(SMALL(($E$24:$E$31,$G$24:$G$31,$I$24:$I$31,$K$24:$K$31,$M$24:$M$31,$O$24:$O$31),J35-8)&lt;J$14,J$14+$D17,SMALL(($E$24:$E$31,$G$24:$G$31,$I$24:$I$31,$K$24:$K$31,$M$24:$M$31,$O$24:$O$31),J35-8)))</f>
        <v>1800.00000000001</v>
      </c>
      <c r="K17" s="20">
        <f t="shared" ca="1" si="6"/>
        <v>1812.00000000001</v>
      </c>
      <c r="L17" s="1">
        <f ca="1">IF(ISERR(SMALL(($E$24:$E$31,$G$24:$G$31,$I$24:$I$31,$K$24:$K$31,$M$24:$M$31,$O$24:$O$31),L35-8))=TRUE,L$14+$D17,IF(SMALL(($E$24:$E$31,$G$24:$G$31,$I$24:$I$31,$K$24:$K$31,$M$24:$M$31,$O$24:$O$31),L35-8)&lt;L$14,L$14+$D17,SMALL(($E$24:$E$31,$G$24:$G$31,$I$24:$I$31,$K$24:$K$31,$M$24:$M$31,$O$24:$O$31),L35-8)))</f>
        <v>2400.00000000001</v>
      </c>
      <c r="M17" s="20">
        <f t="shared" ca="1" si="6"/>
        <v>2412.00000000001</v>
      </c>
      <c r="N17" s="1">
        <f ca="1">IF(ISERR(SMALL(($E$24:$E$31,$G$24:$G$31,$I$24:$I$31,$K$24:$K$31,$M$24:$M$31,$O$24:$O$31),N35-8))=TRUE,N$14+$D17,IF(SMALL(($E$24:$E$31,$G$24:$G$31,$I$24:$I$31,$K$24:$K$31,$M$24:$M$31,$O$24:$O$31),N35-8)&lt;N$14,N$14+$D17,SMALL(($E$24:$E$31,$G$24:$G$31,$I$24:$I$31,$K$24:$K$31,$M$24:$M$31,$O$24:$O$31),N35-8)))</f>
        <v>3000.00000000001</v>
      </c>
      <c r="O17" s="20">
        <f t="shared" ca="1" si="6"/>
        <v>3012.00000000001</v>
      </c>
    </row>
    <row r="18" spans="1:112" x14ac:dyDescent="0.4">
      <c r="A18" s="22"/>
      <c r="B18" s="22"/>
      <c r="C18" s="14" t="s">
        <v>5</v>
      </c>
      <c r="D18" s="11">
        <f t="shared" si="0"/>
        <v>5.0000000000000002E-11</v>
      </c>
      <c r="E18" s="20">
        <f t="shared" si="1"/>
        <v>27.000000000050001</v>
      </c>
      <c r="F18" s="1">
        <f ca="1">IF(ISERR(SMALL(($E$24:$E$31,$G$24:$G$31,$I$24:$I$31,$K$24:$K$31,$M$24:$M$31,$O$24:$O$31),F36-8))=TRUE,F$14+$D18,IF(SMALL(($E$24:$E$31,$G$24:$G$31,$I$24:$I$31,$K$24:$K$31,$M$24:$M$31,$O$24:$O$31),F36-8)&lt;F$14,F$14+$D18,SMALL(($E$24:$E$31,$G$24:$G$31,$I$24:$I$31,$K$24:$K$31,$M$24:$M$31,$O$24:$O$31),F36-8)))</f>
        <v>600.00000000005002</v>
      </c>
      <c r="G18" s="20">
        <f t="shared" ca="1" si="2"/>
        <v>627.00000000005002</v>
      </c>
      <c r="H18" s="1">
        <f ca="1">IF(ISERR(SMALL(($E$24:$E$31,$G$24:$G$31,$I$24:$I$31,$K$24:$K$31,$M$24:$M$31,$O$24:$O$31),H36-8))=TRUE,H$14+$D18,IF(SMALL(($E$24:$E$31,$G$24:$G$31,$I$24:$I$31,$K$24:$K$31,$M$24:$M$31,$O$24:$O$31),H36-8)&lt;H$14,H$14+$D18,SMALL(($E$24:$E$31,$G$24:$G$31,$I$24:$I$31,$K$24:$K$31,$M$24:$M$31,$O$24:$O$31),H36-8)))</f>
        <v>1200.00000000005</v>
      </c>
      <c r="I18" s="20">
        <f t="shared" ca="1" si="3"/>
        <v>1227.00000000005</v>
      </c>
      <c r="J18" s="1">
        <f ca="1">IF(ISERR(SMALL(($E$24:$E$31,$G$24:$G$31,$I$24:$I$31,$K$24:$K$31,$M$24:$M$31,$O$24:$O$31),J36-8))=TRUE,J$14+$D18,IF(SMALL(($E$24:$E$31,$G$24:$G$31,$I$24:$I$31,$K$24:$K$31,$M$24:$M$31,$O$24:$O$31),J36-8)&lt;J$14,J$14+$D18,SMALL(($E$24:$E$31,$G$24:$G$31,$I$24:$I$31,$K$24:$K$31,$M$24:$M$31,$O$24:$O$31),J36-8)))</f>
        <v>1800.00000000005</v>
      </c>
      <c r="K18" s="20">
        <f t="shared" ca="1" si="6"/>
        <v>1827.00000000005</v>
      </c>
      <c r="L18" s="1">
        <f ca="1">IF(ISERR(SMALL(($E$24:$E$31,$G$24:$G$31,$I$24:$I$31,$K$24:$K$31,$M$24:$M$31,$O$24:$O$31),L36-8))=TRUE,L$14+$D18,IF(SMALL(($E$24:$E$31,$G$24:$G$31,$I$24:$I$31,$K$24:$K$31,$M$24:$M$31,$O$24:$O$31),L36-8)&lt;L$14,L$14+$D18,SMALL(($E$24:$E$31,$G$24:$G$31,$I$24:$I$31,$K$24:$K$31,$M$24:$M$31,$O$24:$O$31),L36-8)))</f>
        <v>2400.00000000005</v>
      </c>
      <c r="M18" s="20">
        <f t="shared" ca="1" si="6"/>
        <v>2427.00000000005</v>
      </c>
      <c r="N18" s="1">
        <f ca="1">IF(ISERR(SMALL(($E$24:$E$31,$G$24:$G$31,$I$24:$I$31,$K$24:$K$31,$M$24:$M$31,$O$24:$O$31),N36-8))=TRUE,N$14+$D18,IF(SMALL(($E$24:$E$31,$G$24:$G$31,$I$24:$I$31,$K$24:$K$31,$M$24:$M$31,$O$24:$O$31),N36-8)&lt;N$14,N$14+$D18,SMALL(($E$24:$E$31,$G$24:$G$31,$I$24:$I$31,$K$24:$K$31,$M$24:$M$31,$O$24:$O$31),N36-8)))</f>
        <v>3000.00000000005</v>
      </c>
      <c r="O18" s="20">
        <f t="shared" ca="1" si="6"/>
        <v>3027.00000000005</v>
      </c>
    </row>
    <row r="19" spans="1:112" x14ac:dyDescent="0.4">
      <c r="A19" s="22"/>
      <c r="B19" s="22"/>
      <c r="C19" s="14" t="s">
        <v>6</v>
      </c>
      <c r="D19" s="11">
        <f t="shared" si="0"/>
        <v>7.9999999999999995E-11</v>
      </c>
      <c r="E19" s="20">
        <f t="shared" si="1"/>
        <v>172.00000000008001</v>
      </c>
      <c r="F19" s="1">
        <f ca="1">IF(ISERR(SMALL(($E$24:$E$31,$G$24:$G$31,$I$24:$I$31,$K$24:$K$31,$M$24:$M$31,$O$24:$O$31),F37-8))=TRUE,F$14+$D19,IF(SMALL(($E$24:$E$31,$G$24:$G$31,$I$24:$I$31,$K$24:$K$31,$M$24:$M$31,$O$24:$O$31),F37-8)&lt;F$14,F$14+$D19,SMALL(($E$24:$E$31,$G$24:$G$31,$I$24:$I$31,$K$24:$K$31,$M$24:$M$31,$O$24:$O$31),F37-8)))</f>
        <v>679.00000000001</v>
      </c>
      <c r="G19" s="20">
        <f t="shared" ca="1" si="2"/>
        <v>851.00000000001</v>
      </c>
      <c r="H19" s="1">
        <f ca="1">IF(ISERR(SMALL(($E$24:$E$31,$G$24:$G$31,$I$24:$I$31,$K$24:$K$31,$M$24:$M$31,$O$24:$O$31),H37-8))=TRUE,H$14+$D19,IF(SMALL(($E$24:$E$31,$G$24:$G$31,$I$24:$I$31,$K$24:$K$31,$M$24:$M$31,$O$24:$O$31),H37-8)&lt;H$14,H$14+$D19,SMALL(($E$24:$E$31,$G$24:$G$31,$I$24:$I$31,$K$24:$K$31,$M$24:$M$31,$O$24:$O$31),H37-8)))</f>
        <v>1279.00000000001</v>
      </c>
      <c r="I19" s="20">
        <f t="shared" ca="1" si="3"/>
        <v>1451.00000000001</v>
      </c>
      <c r="J19" s="1">
        <f ca="1">IF(ISERR(SMALL(($E$24:$E$31,$G$24:$G$31,$I$24:$I$31,$K$24:$K$31,$M$24:$M$31,$O$24:$O$31),J37-8))=TRUE,J$14+$D19,IF(SMALL(($E$24:$E$31,$G$24:$G$31,$I$24:$I$31,$K$24:$K$31,$M$24:$M$31,$O$24:$O$31),J37-8)&lt;J$14,J$14+$D19,SMALL(($E$24:$E$31,$G$24:$G$31,$I$24:$I$31,$K$24:$K$31,$M$24:$M$31,$O$24:$O$31),J37-8)))</f>
        <v>1882.00000000001</v>
      </c>
      <c r="K19" s="20">
        <f t="shared" ca="1" si="6"/>
        <v>2054.00000000001</v>
      </c>
      <c r="L19" s="1">
        <f ca="1">IF(ISERR(SMALL(($E$24:$E$31,$G$24:$G$31,$I$24:$I$31,$K$24:$K$31,$M$24:$M$31,$O$24:$O$31),L37-8))=TRUE,L$14+$D19,IF(SMALL(($E$24:$E$31,$G$24:$G$31,$I$24:$I$31,$K$24:$K$31,$M$24:$M$31,$O$24:$O$31),L37-8)&lt;L$14,L$14+$D19,SMALL(($E$24:$E$31,$G$24:$G$31,$I$24:$I$31,$K$24:$K$31,$M$24:$M$31,$O$24:$O$31),L37-8)))</f>
        <v>2482.00000000001</v>
      </c>
      <c r="M19" s="20">
        <f t="shared" ca="1" si="6"/>
        <v>2654.00000000001</v>
      </c>
      <c r="N19" s="1">
        <f ca="1">IF(ISERR(SMALL(($E$24:$E$31,$G$24:$G$31,$I$24:$I$31,$K$24:$K$31,$M$24:$M$31,$O$24:$O$31),N37-8))=TRUE,N$14+$D19,IF(SMALL(($E$24:$E$31,$G$24:$G$31,$I$24:$I$31,$K$24:$K$31,$M$24:$M$31,$O$24:$O$31),N37-8)&lt;N$14,N$14+$D19,SMALL(($E$24:$E$31,$G$24:$G$31,$I$24:$I$31,$K$24:$K$31,$M$24:$M$31,$O$24:$O$31),N37-8)))</f>
        <v>3085.00000000001</v>
      </c>
      <c r="O19" s="20">
        <f t="shared" ca="1" si="6"/>
        <v>3257.00000000001</v>
      </c>
    </row>
    <row r="20" spans="1:112" x14ac:dyDescent="0.4">
      <c r="A20" s="22"/>
      <c r="B20" s="22"/>
      <c r="C20" s="14" t="s">
        <v>8</v>
      </c>
      <c r="D20" s="11">
        <f t="shared" si="0"/>
        <v>7.0000000000000004E-11</v>
      </c>
      <c r="E20" s="20">
        <f t="shared" si="1"/>
        <v>68.000000000070003</v>
      </c>
      <c r="F20" s="1">
        <f ca="1">IF(ISERR(SMALL(($E$24:$E$31,$G$24:$G$31,$I$24:$I$31,$K$24:$K$31,$M$24:$M$31,$O$24:$O$31),F38-8))=TRUE,F$14+$D20,IF(SMALL(($E$24:$E$31,$G$24:$G$31,$I$24:$I$31,$K$24:$K$31,$M$24:$M$31,$O$24:$O$31),F38-8)&lt;F$14,F$14+$D20,SMALL(($E$24:$E$31,$G$24:$G$31,$I$24:$I$31,$K$24:$K$31,$M$24:$M$31,$O$24:$O$31),F38-8)))</f>
        <v>600.00000000007003</v>
      </c>
      <c r="G20" s="20">
        <f t="shared" ca="1" si="2"/>
        <v>668.00000000007003</v>
      </c>
      <c r="H20" s="1">
        <f ca="1">IF(ISERR(SMALL(($E$24:$E$31,$G$24:$G$31,$I$24:$I$31,$K$24:$K$31,$M$24:$M$31,$O$24:$O$31),H38-8))=TRUE,H$14+$D20,IF(SMALL(($E$24:$E$31,$G$24:$G$31,$I$24:$I$31,$K$24:$K$31,$M$24:$M$31,$O$24:$O$31),H38-8)&lt;H$14,H$14+$D20,SMALL(($E$24:$E$31,$G$24:$G$31,$I$24:$I$31,$K$24:$K$31,$M$24:$M$31,$O$24:$O$31),H38-8)))</f>
        <v>1203.00000000008</v>
      </c>
      <c r="I20" s="20">
        <f t="shared" ca="1" si="3"/>
        <v>1271.00000000008</v>
      </c>
      <c r="J20" s="1">
        <f ca="1">IF(ISERR(SMALL(($E$24:$E$31,$G$24:$G$31,$I$24:$I$31,$K$24:$K$31,$M$24:$M$31,$O$24:$O$31),J38-8))=TRUE,J$14+$D20,IF(SMALL(($E$24:$E$31,$G$24:$G$31,$I$24:$I$31,$K$24:$K$31,$M$24:$M$31,$O$24:$O$31),J38-8)&lt;J$14,J$14+$D20,SMALL(($E$24:$E$31,$G$24:$G$31,$I$24:$I$31,$K$24:$K$31,$M$24:$M$31,$O$24:$O$31),J38-8)))</f>
        <v>1879.00000000001</v>
      </c>
      <c r="K20" s="20">
        <f t="shared" ca="1" si="6"/>
        <v>1947.00000000001</v>
      </c>
      <c r="L20" s="1">
        <f ca="1">IF(ISERR(SMALL(($E$24:$E$31,$G$24:$G$31,$I$24:$I$31,$K$24:$K$31,$M$24:$M$31,$O$24:$O$31),L38-8))=TRUE,L$14+$D20,IF(SMALL(($E$24:$E$31,$G$24:$G$31,$I$24:$I$31,$K$24:$K$31,$M$24:$M$31,$O$24:$O$31),L38-8)&lt;L$14,L$14+$D20,SMALL(($E$24:$E$31,$G$24:$G$31,$I$24:$I$31,$K$24:$K$31,$M$24:$M$31,$O$24:$O$31),L38-8)))</f>
        <v>2479.00000000001</v>
      </c>
      <c r="M20" s="20">
        <f t="shared" ca="1" si="6"/>
        <v>2547.00000000001</v>
      </c>
      <c r="N20" s="1">
        <f ca="1">IF(ISERR(SMALL(($E$24:$E$31,$G$24:$G$31,$I$24:$I$31,$K$24:$K$31,$M$24:$M$31,$O$24:$O$31),N38-8))=TRUE,N$14+$D20,IF(SMALL(($E$24:$E$31,$G$24:$G$31,$I$24:$I$31,$K$24:$K$31,$M$24:$M$31,$O$24:$O$31),N38-8)&lt;N$14,N$14+$D20,SMALL(($E$24:$E$31,$G$24:$G$31,$I$24:$I$31,$K$24:$K$31,$M$24:$M$31,$O$24:$O$31),N38-8)))</f>
        <v>3079.00000000001</v>
      </c>
      <c r="O20" s="20">
        <f t="shared" ca="1" si="6"/>
        <v>3147.00000000001</v>
      </c>
    </row>
    <row r="21" spans="1:112" x14ac:dyDescent="0.4">
      <c r="A21" s="22"/>
      <c r="B21" s="22"/>
      <c r="C21" s="14" t="s">
        <v>7</v>
      </c>
      <c r="D21" s="11">
        <f t="shared" si="0"/>
        <v>3.9999999999999998E-11</v>
      </c>
      <c r="E21" s="20">
        <f t="shared" si="1"/>
        <v>18.00000000004</v>
      </c>
      <c r="F21" s="1">
        <f ca="1">IF(ISERR(SMALL(($E$24:$E$31,$G$24:$G$31,$I$24:$I$31,$K$24:$K$31,$M$24:$M$31,$O$24:$O$31),F39-8))=TRUE,F$14+$D21,IF(SMALL(($E$24:$E$31,$G$24:$G$31,$I$24:$I$31,$K$24:$K$31,$M$24:$M$31,$O$24:$O$31),F39-8)&lt;F$14,F$14+$D21,SMALL(($E$24:$E$31,$G$24:$G$31,$I$24:$I$31,$K$24:$K$31,$M$24:$M$31,$O$24:$O$31),F39-8)))</f>
        <v>600.00000000004002</v>
      </c>
      <c r="G21" s="20">
        <f t="shared" ca="1" si="2"/>
        <v>618.00000000004002</v>
      </c>
      <c r="H21" s="1">
        <f ca="1">IF(ISERR(SMALL(($E$24:$E$31,$G$24:$G$31,$I$24:$I$31,$K$24:$K$31,$M$24:$M$31,$O$24:$O$31),H39-8))=TRUE,H$14+$D21,IF(SMALL(($E$24:$E$31,$G$24:$G$31,$I$24:$I$31,$K$24:$K$31,$M$24:$M$31,$O$24:$O$31),H39-8)&lt;H$14,H$14+$D21,SMALL(($E$24:$E$31,$G$24:$G$31,$I$24:$I$31,$K$24:$K$31,$M$24:$M$31,$O$24:$O$31),H39-8)))</f>
        <v>1200.00000000004</v>
      </c>
      <c r="I21" s="20">
        <f t="shared" ca="1" si="3"/>
        <v>1218.00000000004</v>
      </c>
      <c r="J21" s="1">
        <f ca="1">IF(ISERR(SMALL(($E$24:$E$31,$G$24:$G$31,$I$24:$I$31,$K$24:$K$31,$M$24:$M$31,$O$24:$O$31),J39-8))=TRUE,J$14+$D21,IF(SMALL(($E$24:$E$31,$G$24:$G$31,$I$24:$I$31,$K$24:$K$31,$M$24:$M$31,$O$24:$O$31),J39-8)&lt;J$14,J$14+$D21,SMALL(($E$24:$E$31,$G$24:$G$31,$I$24:$I$31,$K$24:$K$31,$M$24:$M$31,$O$24:$O$31),J39-8)))</f>
        <v>1800.00000000004</v>
      </c>
      <c r="K21" s="20">
        <f t="shared" ca="1" si="6"/>
        <v>1818.00000000004</v>
      </c>
      <c r="L21" s="1">
        <f ca="1">IF(ISERR(SMALL(($E$24:$E$31,$G$24:$G$31,$I$24:$I$31,$K$24:$K$31,$M$24:$M$31,$O$24:$O$31),L39-8))=TRUE,L$14+$D21,IF(SMALL(($E$24:$E$31,$G$24:$G$31,$I$24:$I$31,$K$24:$K$31,$M$24:$M$31,$O$24:$O$31),L39-8)&lt;L$14,L$14+$D21,SMALL(($E$24:$E$31,$G$24:$G$31,$I$24:$I$31,$K$24:$K$31,$M$24:$M$31,$O$24:$O$31),L39-8)))</f>
        <v>2400.00000000004</v>
      </c>
      <c r="M21" s="20">
        <f t="shared" ca="1" si="6"/>
        <v>2418.00000000004</v>
      </c>
      <c r="N21" s="1">
        <f ca="1">IF(ISERR(SMALL(($E$24:$E$31,$G$24:$G$31,$I$24:$I$31,$K$24:$K$31,$M$24:$M$31,$O$24:$O$31),N39-8))=TRUE,N$14+$D21,IF(SMALL(($E$24:$E$31,$G$24:$G$31,$I$24:$I$31,$K$24:$K$31,$M$24:$M$31,$O$24:$O$31),N39-8)&lt;N$14,N$14+$D21,SMALL(($E$24:$E$31,$G$24:$G$31,$I$24:$I$31,$K$24:$K$31,$M$24:$M$31,$O$24:$O$31),N39-8)))</f>
        <v>3000.00000000004</v>
      </c>
      <c r="O21" s="20">
        <f t="shared" ca="1" si="6"/>
        <v>3018.00000000004</v>
      </c>
    </row>
    <row r="22" spans="1:112" x14ac:dyDescent="0.4">
      <c r="A22" s="22"/>
      <c r="B22" s="22"/>
      <c r="C22" s="14" t="s">
        <v>9</v>
      </c>
      <c r="D22" s="11">
        <f t="shared" si="0"/>
        <v>1.9999999999999999E-11</v>
      </c>
      <c r="E22" s="20">
        <f t="shared" si="1"/>
        <v>13.00000000002</v>
      </c>
      <c r="F22" s="1">
        <f ca="1">IF(ISERR(SMALL(($E$24:$E$31,$G$24:$G$31,$I$24:$I$31,$K$24:$K$31,$M$24:$M$31,$O$24:$O$31),F40-8))=TRUE,F$14+$D22,IF(SMALL(($E$24:$E$31,$G$24:$G$31,$I$24:$I$31,$K$24:$K$31,$M$24:$M$31,$O$24:$O$31),F40-8)&lt;F$14,F$14+$D22,SMALL(($E$24:$E$31,$G$24:$G$31,$I$24:$I$31,$K$24:$K$31,$M$24:$M$31,$O$24:$O$31),F40-8)))</f>
        <v>600.00000000002001</v>
      </c>
      <c r="G22" s="20">
        <f t="shared" ca="1" si="2"/>
        <v>613.00000000002001</v>
      </c>
      <c r="H22" s="1">
        <f ca="1">IF(ISERR(SMALL(($E$24:$E$31,$G$24:$G$31,$I$24:$I$31,$K$24:$K$31,$M$24:$M$31,$O$24:$O$31),H40-8))=TRUE,H$14+$D22,IF(SMALL(($E$24:$E$31,$G$24:$G$31,$I$24:$I$31,$K$24:$K$31,$M$24:$M$31,$O$24:$O$31),H40-8)&lt;H$14,H$14+$D22,SMALL(($E$24:$E$31,$G$24:$G$31,$I$24:$I$31,$K$24:$K$31,$M$24:$M$31,$O$24:$O$31),H40-8)))</f>
        <v>1200.00000000002</v>
      </c>
      <c r="I22" s="20">
        <f t="shared" ca="1" si="3"/>
        <v>1213.00000000002</v>
      </c>
      <c r="J22" s="1">
        <f ca="1">IF(ISERR(SMALL(($E$24:$E$31,$G$24:$G$31,$I$24:$I$31,$K$24:$K$31,$M$24:$M$31,$O$24:$O$31),J40-8))=TRUE,J$14+$D22,IF(SMALL(($E$24:$E$31,$G$24:$G$31,$I$24:$I$31,$K$24:$K$31,$M$24:$M$31,$O$24:$O$31),J40-8)&lt;J$14,J$14+$D22,SMALL(($E$24:$E$31,$G$24:$G$31,$I$24:$I$31,$K$24:$K$31,$M$24:$M$31,$O$24:$O$31),J40-8)))</f>
        <v>1800.00000000002</v>
      </c>
      <c r="K22" s="20">
        <f t="shared" ca="1" si="6"/>
        <v>1813.00000000002</v>
      </c>
      <c r="L22" s="1">
        <f ca="1">IF(ISERR(SMALL(($E$24:$E$31,$G$24:$G$31,$I$24:$I$31,$K$24:$K$31,$M$24:$M$31,$O$24:$O$31),L40-8))=TRUE,L$14+$D22,IF(SMALL(($E$24:$E$31,$G$24:$G$31,$I$24:$I$31,$K$24:$K$31,$M$24:$M$31,$O$24:$O$31),L40-8)&lt;L$14,L$14+$D22,SMALL(($E$24:$E$31,$G$24:$G$31,$I$24:$I$31,$K$24:$K$31,$M$24:$M$31,$O$24:$O$31),L40-8)))</f>
        <v>2400.00000000002</v>
      </c>
      <c r="M22" s="20">
        <f t="shared" ca="1" si="6"/>
        <v>2413.00000000002</v>
      </c>
      <c r="N22" s="1">
        <f ca="1">IF(ISERR(SMALL(($E$24:$E$31,$G$24:$G$31,$I$24:$I$31,$K$24:$K$31,$M$24:$M$31,$O$24:$O$31),N40-8))=TRUE,N$14+$D22,IF(SMALL(($E$24:$E$31,$G$24:$G$31,$I$24:$I$31,$K$24:$K$31,$M$24:$M$31,$O$24:$O$31),N40-8)&lt;N$14,N$14+$D22,SMALL(($E$24:$E$31,$G$24:$G$31,$I$24:$I$31,$K$24:$K$31,$M$24:$M$31,$O$24:$O$31),N40-8)))</f>
        <v>3000.00000000002</v>
      </c>
      <c r="O22" s="20">
        <f t="shared" ca="1" si="6"/>
        <v>3013.00000000002</v>
      </c>
    </row>
    <row r="23" spans="1:112" s="18" customFormat="1" x14ac:dyDescent="0.4">
      <c r="A23" s="22"/>
      <c r="B23" s="16"/>
      <c r="C23" s="4"/>
      <c r="D23" s="17"/>
    </row>
    <row r="24" spans="1:112" x14ac:dyDescent="0.4">
      <c r="A24" s="22"/>
      <c r="B24" s="22" t="s">
        <v>30</v>
      </c>
      <c r="C24" s="14" t="s">
        <v>2</v>
      </c>
      <c r="D24" s="5">
        <f>D15+$D3</f>
        <v>14.000000000029999</v>
      </c>
      <c r="E24" s="12">
        <f t="shared" ref="E24:E31" si="7">E15+$E3</f>
        <v>98.000000000029999</v>
      </c>
      <c r="F24" s="5">
        <f t="shared" ref="F24:F31" ca="1" si="8">F15+$D3</f>
        <v>614.00000000003001</v>
      </c>
      <c r="G24" s="12">
        <f t="shared" ref="G24:G31" ca="1" si="9">G15+$E3</f>
        <v>698.00000000003001</v>
      </c>
      <c r="H24" s="5">
        <f t="shared" ref="H24:H31" ca="1" si="10">H15+$D3</f>
        <v>1214.00000000003</v>
      </c>
      <c r="I24" s="12">
        <f t="shared" ref="I24:I31" ca="1" si="11">I15+$E3</f>
        <v>1298.00000000003</v>
      </c>
      <c r="J24" s="5">
        <f t="shared" ref="J24:J31" ca="1" si="12">J15+$D3</f>
        <v>1814.00000000003</v>
      </c>
      <c r="K24" s="12">
        <f t="shared" ref="K24:K31" ca="1" si="13">K15+$E3</f>
        <v>1898.00000000003</v>
      </c>
      <c r="L24" s="5">
        <f t="shared" ref="L24:L31" ca="1" si="14">L15+$D3</f>
        <v>2414.00000000003</v>
      </c>
      <c r="M24" s="12">
        <f t="shared" ref="M24:M31" ca="1" si="15">M15+$E3</f>
        <v>2498.00000000003</v>
      </c>
      <c r="N24" s="5">
        <f t="shared" ref="N24:N31" ca="1" si="16">N15+$D3</f>
        <v>3014.00000000003</v>
      </c>
      <c r="O24" s="12">
        <f t="shared" ref="O24:O31" ca="1" si="17">O15+$E3</f>
        <v>3098.00000000003</v>
      </c>
      <c r="P24" s="19"/>
    </row>
    <row r="25" spans="1:112" x14ac:dyDescent="0.4">
      <c r="A25" s="22"/>
      <c r="B25" s="22"/>
      <c r="C25" s="14" t="s">
        <v>3</v>
      </c>
      <c r="D25" s="5">
        <f>D16+$D4</f>
        <v>41.000000000059998</v>
      </c>
      <c r="E25" s="12">
        <f t="shared" si="7"/>
        <v>282.00000000006003</v>
      </c>
      <c r="F25" s="5">
        <f t="shared" ca="1" si="8"/>
        <v>641.00000000006003</v>
      </c>
      <c r="G25" s="12">
        <f t="shared" ca="1" si="9"/>
        <v>882.00000000006003</v>
      </c>
      <c r="H25" s="5">
        <f t="shared" ca="1" si="10"/>
        <v>1241.00000000006</v>
      </c>
      <c r="I25" s="12">
        <f t="shared" ca="1" si="11"/>
        <v>1482.00000000006</v>
      </c>
      <c r="J25" s="5">
        <f t="shared" ca="1" si="12"/>
        <v>1841.00000000006</v>
      </c>
      <c r="K25" s="12">
        <f t="shared" ca="1" si="13"/>
        <v>2082.00000000006</v>
      </c>
      <c r="L25" s="5">
        <f t="shared" ca="1" si="14"/>
        <v>2441.00000000006</v>
      </c>
      <c r="M25" s="12">
        <f t="shared" ca="1" si="15"/>
        <v>2682.00000000006</v>
      </c>
      <c r="N25" s="5">
        <f t="shared" ca="1" si="16"/>
        <v>3041.00000000006</v>
      </c>
      <c r="O25" s="12">
        <f t="shared" ca="1" si="17"/>
        <v>3282.00000000006</v>
      </c>
      <c r="P25" s="19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</row>
    <row r="26" spans="1:112" x14ac:dyDescent="0.4">
      <c r="A26" s="22"/>
      <c r="B26" s="22"/>
      <c r="C26" s="14" t="s">
        <v>4</v>
      </c>
      <c r="D26" s="5">
        <f>D17+$D5</f>
        <v>12.000000000009999</v>
      </c>
      <c r="E26" s="12">
        <f t="shared" si="7"/>
        <v>79.000000000010004</v>
      </c>
      <c r="F26" s="5">
        <f t="shared" ca="1" si="8"/>
        <v>612.00000000001</v>
      </c>
      <c r="G26" s="12">
        <f t="shared" ca="1" si="9"/>
        <v>679.00000000001</v>
      </c>
      <c r="H26" s="5">
        <f t="shared" ca="1" si="10"/>
        <v>1212.00000000001</v>
      </c>
      <c r="I26" s="12">
        <f t="shared" ca="1" si="11"/>
        <v>1279.00000000001</v>
      </c>
      <c r="J26" s="5">
        <f t="shared" ca="1" si="12"/>
        <v>1812.00000000001</v>
      </c>
      <c r="K26" s="12">
        <f t="shared" ca="1" si="13"/>
        <v>1879.00000000001</v>
      </c>
      <c r="L26" s="5">
        <f t="shared" ca="1" si="14"/>
        <v>2412.00000000001</v>
      </c>
      <c r="M26" s="12">
        <f t="shared" ca="1" si="15"/>
        <v>2479.00000000001</v>
      </c>
      <c r="N26" s="5">
        <f t="shared" ca="1" si="16"/>
        <v>3012.00000000001</v>
      </c>
      <c r="O26" s="12">
        <f t="shared" ca="1" si="17"/>
        <v>3079.00000000001</v>
      </c>
    </row>
    <row r="27" spans="1:112" x14ac:dyDescent="0.4">
      <c r="A27" s="22"/>
      <c r="B27" s="22"/>
      <c r="C27" s="14" t="s">
        <v>5</v>
      </c>
      <c r="D27" s="5">
        <f>D18+$D6</f>
        <v>27.000000000050001</v>
      </c>
      <c r="E27" s="12">
        <f t="shared" si="7"/>
        <v>186.00000000004999</v>
      </c>
      <c r="F27" s="5">
        <f t="shared" ca="1" si="8"/>
        <v>627.00000000005002</v>
      </c>
      <c r="G27" s="12">
        <f t="shared" ca="1" si="9"/>
        <v>786.00000000005002</v>
      </c>
      <c r="H27" s="5">
        <f t="shared" ca="1" si="10"/>
        <v>1227.00000000005</v>
      </c>
      <c r="I27" s="12">
        <f t="shared" ca="1" si="11"/>
        <v>1386.00000000005</v>
      </c>
      <c r="J27" s="5">
        <f t="shared" ca="1" si="12"/>
        <v>1827.00000000005</v>
      </c>
      <c r="K27" s="12">
        <f t="shared" ca="1" si="13"/>
        <v>1986.00000000005</v>
      </c>
      <c r="L27" s="5">
        <f t="shared" ca="1" si="14"/>
        <v>2427.00000000005</v>
      </c>
      <c r="M27" s="12">
        <f t="shared" ca="1" si="15"/>
        <v>2586.00000000005</v>
      </c>
      <c r="N27" s="5">
        <f t="shared" ca="1" si="16"/>
        <v>3027.00000000005</v>
      </c>
      <c r="O27" s="12">
        <f t="shared" ca="1" si="17"/>
        <v>3186.00000000005</v>
      </c>
    </row>
    <row r="28" spans="1:112" x14ac:dyDescent="0.4">
      <c r="A28" s="22"/>
      <c r="B28" s="22"/>
      <c r="C28" s="14" t="s">
        <v>6</v>
      </c>
      <c r="D28" s="5">
        <f t="shared" ref="D28" si="18">D19+$D7</f>
        <v>172.00000000008001</v>
      </c>
      <c r="E28" s="12">
        <f t="shared" si="7"/>
        <v>1203.00000000008</v>
      </c>
      <c r="F28" s="5">
        <f t="shared" ca="1" si="8"/>
        <v>851.00000000001</v>
      </c>
      <c r="G28" s="12">
        <f t="shared" ca="1" si="9"/>
        <v>1882.00000000001</v>
      </c>
      <c r="H28" s="5">
        <f t="shared" ca="1" si="10"/>
        <v>1451.00000000001</v>
      </c>
      <c r="I28" s="12">
        <f t="shared" ca="1" si="11"/>
        <v>2482.00000000001</v>
      </c>
      <c r="J28" s="5">
        <f t="shared" ca="1" si="12"/>
        <v>2054.00000000001</v>
      </c>
      <c r="K28" s="12">
        <f t="shared" ca="1" si="13"/>
        <v>3085.00000000001</v>
      </c>
      <c r="L28" s="5">
        <f t="shared" ca="1" si="14"/>
        <v>2654.00000000001</v>
      </c>
      <c r="M28" s="12">
        <f t="shared" ca="1" si="15"/>
        <v>3685.00000000001</v>
      </c>
      <c r="N28" s="5">
        <f t="shared" ca="1" si="16"/>
        <v>3257.00000000001</v>
      </c>
      <c r="O28" s="12">
        <f t="shared" ca="1" si="17"/>
        <v>4288.00000000001</v>
      </c>
    </row>
    <row r="29" spans="1:112" x14ac:dyDescent="0.4">
      <c r="A29" s="22"/>
      <c r="B29" s="22"/>
      <c r="C29" s="14" t="s">
        <v>8</v>
      </c>
      <c r="D29" s="5">
        <f>D20+$D8</f>
        <v>68.000000000070003</v>
      </c>
      <c r="E29" s="12">
        <f t="shared" si="7"/>
        <v>472.00000000007003</v>
      </c>
      <c r="F29" s="5">
        <f t="shared" ca="1" si="8"/>
        <v>668.00000000007003</v>
      </c>
      <c r="G29" s="12">
        <f t="shared" ca="1" si="9"/>
        <v>1072.00000000007</v>
      </c>
      <c r="H29" s="5">
        <f t="shared" ca="1" si="10"/>
        <v>1271.00000000008</v>
      </c>
      <c r="I29" s="12">
        <f t="shared" ca="1" si="11"/>
        <v>1675.00000000008</v>
      </c>
      <c r="J29" s="5">
        <f t="shared" ca="1" si="12"/>
        <v>1947.00000000001</v>
      </c>
      <c r="K29" s="12">
        <f t="shared" ca="1" si="13"/>
        <v>2351.00000000001</v>
      </c>
      <c r="L29" s="5">
        <f t="shared" ca="1" si="14"/>
        <v>2547.00000000001</v>
      </c>
      <c r="M29" s="12">
        <f t="shared" ca="1" si="15"/>
        <v>2951.00000000001</v>
      </c>
      <c r="N29" s="5">
        <f t="shared" ca="1" si="16"/>
        <v>3147.00000000001</v>
      </c>
      <c r="O29" s="12">
        <f t="shared" ca="1" si="17"/>
        <v>3551.00000000001</v>
      </c>
    </row>
    <row r="30" spans="1:112" x14ac:dyDescent="0.4">
      <c r="A30" s="22"/>
      <c r="B30" s="22"/>
      <c r="C30" s="14" t="s">
        <v>7</v>
      </c>
      <c r="D30" s="5">
        <f>D21+$D9</f>
        <v>18.00000000004</v>
      </c>
      <c r="E30" s="12">
        <f t="shared" si="7"/>
        <v>124.00000000004</v>
      </c>
      <c r="F30" s="5">
        <f t="shared" ca="1" si="8"/>
        <v>618.00000000004002</v>
      </c>
      <c r="G30" s="12">
        <f t="shared" ca="1" si="9"/>
        <v>724.00000000004002</v>
      </c>
      <c r="H30" s="5">
        <f t="shared" ca="1" si="10"/>
        <v>1218.00000000004</v>
      </c>
      <c r="I30" s="12">
        <f t="shared" ca="1" si="11"/>
        <v>1324.00000000004</v>
      </c>
      <c r="J30" s="5">
        <f t="shared" ca="1" si="12"/>
        <v>1818.00000000004</v>
      </c>
      <c r="K30" s="12">
        <f t="shared" ca="1" si="13"/>
        <v>1924.00000000004</v>
      </c>
      <c r="L30" s="5">
        <f t="shared" ca="1" si="14"/>
        <v>2418.00000000004</v>
      </c>
      <c r="M30" s="12">
        <f t="shared" ca="1" si="15"/>
        <v>2524.00000000004</v>
      </c>
      <c r="N30" s="5">
        <f t="shared" ca="1" si="16"/>
        <v>3018.00000000004</v>
      </c>
      <c r="O30" s="12">
        <f t="shared" ca="1" si="17"/>
        <v>3124.00000000004</v>
      </c>
    </row>
    <row r="31" spans="1:112" x14ac:dyDescent="0.4">
      <c r="A31" s="22"/>
      <c r="B31" s="22"/>
      <c r="C31" s="14" t="s">
        <v>9</v>
      </c>
      <c r="D31" s="5">
        <f>D22+$D10</f>
        <v>13.00000000002</v>
      </c>
      <c r="E31" s="12">
        <f t="shared" si="7"/>
        <v>87.000000000019995</v>
      </c>
      <c r="F31" s="5">
        <f t="shared" ca="1" si="8"/>
        <v>613.00000000002001</v>
      </c>
      <c r="G31" s="12">
        <f t="shared" ca="1" si="9"/>
        <v>687.00000000002001</v>
      </c>
      <c r="H31" s="5">
        <f t="shared" ca="1" si="10"/>
        <v>1213.00000000002</v>
      </c>
      <c r="I31" s="12">
        <f t="shared" ca="1" si="11"/>
        <v>1287.00000000002</v>
      </c>
      <c r="J31" s="5">
        <f t="shared" ca="1" si="12"/>
        <v>1813.00000000002</v>
      </c>
      <c r="K31" s="12">
        <f t="shared" ca="1" si="13"/>
        <v>1887.00000000002</v>
      </c>
      <c r="L31" s="5">
        <f t="shared" ca="1" si="14"/>
        <v>2413.00000000002</v>
      </c>
      <c r="M31" s="12">
        <f t="shared" ca="1" si="15"/>
        <v>2487.00000000002</v>
      </c>
      <c r="N31" s="5">
        <f t="shared" ca="1" si="16"/>
        <v>3013.00000000002</v>
      </c>
      <c r="O31" s="12">
        <f t="shared" ca="1" si="17"/>
        <v>3087.00000000002</v>
      </c>
    </row>
    <row r="32" spans="1:112" s="18" customFormat="1" x14ac:dyDescent="0.4">
      <c r="A32" s="22"/>
      <c r="B32" s="16"/>
      <c r="C32" s="4"/>
      <c r="D32" s="17"/>
    </row>
    <row r="33" spans="1:15" x14ac:dyDescent="0.4">
      <c r="A33" s="22"/>
      <c r="B33" s="22" t="s">
        <v>31</v>
      </c>
      <c r="C33" s="14" t="s">
        <v>2</v>
      </c>
      <c r="D33" s="11">
        <f>RANK(D3,$D$3:D$10,1)</f>
        <v>3</v>
      </c>
      <c r="E33" s="17"/>
      <c r="F33" s="17">
        <f>D33+8</f>
        <v>11</v>
      </c>
      <c r="G33" s="17"/>
      <c r="H33" s="17">
        <f t="shared" ref="H33:H39" si="19">F33+8</f>
        <v>19</v>
      </c>
      <c r="I33" s="17"/>
      <c r="J33" s="17">
        <f>H33+8</f>
        <v>27</v>
      </c>
      <c r="K33" s="17"/>
      <c r="L33" s="17">
        <f>J33+8</f>
        <v>35</v>
      </c>
      <c r="M33" s="17"/>
      <c r="N33" s="17">
        <f>L33+8</f>
        <v>43</v>
      </c>
      <c r="O33" s="17"/>
    </row>
    <row r="34" spans="1:15" x14ac:dyDescent="0.4">
      <c r="A34" s="22"/>
      <c r="B34" s="22"/>
      <c r="C34" s="14" t="s">
        <v>3</v>
      </c>
      <c r="D34" s="11">
        <f>RANK(D4,$D$3:D$10,1)</f>
        <v>6</v>
      </c>
      <c r="E34" s="17"/>
      <c r="F34" s="17">
        <f>D34+8</f>
        <v>14</v>
      </c>
      <c r="G34" s="17"/>
      <c r="H34" s="17">
        <f t="shared" si="19"/>
        <v>22</v>
      </c>
      <c r="I34" s="17"/>
      <c r="J34" s="17">
        <f t="shared" ref="F34:N40" si="20">H34+8</f>
        <v>30</v>
      </c>
      <c r="K34" s="17"/>
      <c r="L34" s="17">
        <f t="shared" si="20"/>
        <v>38</v>
      </c>
      <c r="M34" s="17"/>
      <c r="N34" s="17">
        <f t="shared" si="20"/>
        <v>46</v>
      </c>
      <c r="O34" s="17"/>
    </row>
    <row r="35" spans="1:15" x14ac:dyDescent="0.4">
      <c r="A35" s="22"/>
      <c r="B35" s="22"/>
      <c r="C35" s="14" t="s">
        <v>4</v>
      </c>
      <c r="D35" s="11">
        <f>RANK(D5,$D$3:D$10,1)</f>
        <v>1</v>
      </c>
      <c r="E35" s="17"/>
      <c r="F35" s="17">
        <f t="shared" si="20"/>
        <v>9</v>
      </c>
      <c r="G35" s="17"/>
      <c r="H35" s="17">
        <f t="shared" si="19"/>
        <v>17</v>
      </c>
      <c r="I35" s="17"/>
      <c r="J35" s="17">
        <f t="shared" si="20"/>
        <v>25</v>
      </c>
      <c r="K35" s="17"/>
      <c r="L35" s="17">
        <f t="shared" si="20"/>
        <v>33</v>
      </c>
      <c r="M35" s="17"/>
      <c r="N35" s="17">
        <f t="shared" si="20"/>
        <v>41</v>
      </c>
      <c r="O35" s="17"/>
    </row>
    <row r="36" spans="1:15" x14ac:dyDescent="0.4">
      <c r="A36" s="22"/>
      <c r="B36" s="22"/>
      <c r="C36" s="14" t="s">
        <v>5</v>
      </c>
      <c r="D36" s="11">
        <f>RANK(D6,$D$3:D$10,1)</f>
        <v>5</v>
      </c>
      <c r="E36" s="17"/>
      <c r="F36" s="17">
        <f t="shared" si="20"/>
        <v>13</v>
      </c>
      <c r="G36" s="17"/>
      <c r="H36" s="17">
        <f t="shared" si="19"/>
        <v>21</v>
      </c>
      <c r="I36" s="17"/>
      <c r="J36" s="17">
        <f t="shared" si="20"/>
        <v>29</v>
      </c>
      <c r="K36" s="17"/>
      <c r="L36" s="17">
        <f t="shared" si="20"/>
        <v>37</v>
      </c>
      <c r="M36" s="17"/>
      <c r="N36" s="17">
        <f t="shared" si="20"/>
        <v>45</v>
      </c>
      <c r="O36" s="17"/>
    </row>
    <row r="37" spans="1:15" x14ac:dyDescent="0.4">
      <c r="A37" s="22"/>
      <c r="B37" s="22"/>
      <c r="C37" s="14" t="s">
        <v>6</v>
      </c>
      <c r="D37" s="11">
        <f>RANK(D7,$D$3:D$10,1)</f>
        <v>8</v>
      </c>
      <c r="E37" s="17"/>
      <c r="F37" s="17">
        <f t="shared" si="20"/>
        <v>16</v>
      </c>
      <c r="G37" s="17"/>
      <c r="H37" s="17">
        <f t="shared" si="19"/>
        <v>24</v>
      </c>
      <c r="I37" s="17"/>
      <c r="J37" s="17">
        <f t="shared" si="20"/>
        <v>32</v>
      </c>
      <c r="K37" s="17"/>
      <c r="L37" s="17">
        <f t="shared" si="20"/>
        <v>40</v>
      </c>
      <c r="M37" s="17"/>
      <c r="N37" s="17">
        <f t="shared" si="20"/>
        <v>48</v>
      </c>
      <c r="O37" s="17"/>
    </row>
    <row r="38" spans="1:15" x14ac:dyDescent="0.4">
      <c r="A38" s="22"/>
      <c r="B38" s="22"/>
      <c r="C38" s="14" t="s">
        <v>8</v>
      </c>
      <c r="D38" s="11">
        <f>RANK(D8,$D$3:D$10,1)</f>
        <v>7</v>
      </c>
      <c r="E38" s="17"/>
      <c r="F38" s="17">
        <f t="shared" si="20"/>
        <v>15</v>
      </c>
      <c r="G38" s="17"/>
      <c r="H38" s="17">
        <f t="shared" si="19"/>
        <v>23</v>
      </c>
      <c r="I38" s="17"/>
      <c r="J38" s="17">
        <f t="shared" si="20"/>
        <v>31</v>
      </c>
      <c r="K38" s="17"/>
      <c r="L38" s="17">
        <f t="shared" si="20"/>
        <v>39</v>
      </c>
      <c r="M38" s="17"/>
      <c r="N38" s="17">
        <f t="shared" si="20"/>
        <v>47</v>
      </c>
      <c r="O38" s="17"/>
    </row>
    <row r="39" spans="1:15" x14ac:dyDescent="0.4">
      <c r="A39" s="22"/>
      <c r="B39" s="22"/>
      <c r="C39" s="14" t="s">
        <v>7</v>
      </c>
      <c r="D39" s="11">
        <f>RANK(D9,$D$3:D$10,1)</f>
        <v>4</v>
      </c>
      <c r="E39" s="17"/>
      <c r="F39" s="17">
        <f t="shared" si="20"/>
        <v>12</v>
      </c>
      <c r="G39" s="17"/>
      <c r="H39" s="17">
        <f t="shared" si="19"/>
        <v>20</v>
      </c>
      <c r="I39" s="17"/>
      <c r="J39" s="17">
        <f t="shared" si="20"/>
        <v>28</v>
      </c>
      <c r="K39" s="17"/>
      <c r="L39" s="17">
        <f t="shared" si="20"/>
        <v>36</v>
      </c>
      <c r="M39" s="17"/>
      <c r="N39" s="17">
        <f t="shared" si="20"/>
        <v>44</v>
      </c>
      <c r="O39" s="17"/>
    </row>
    <row r="40" spans="1:15" x14ac:dyDescent="0.4">
      <c r="A40" s="22"/>
      <c r="B40" s="22"/>
      <c r="C40" s="14" t="s">
        <v>9</v>
      </c>
      <c r="D40" s="11">
        <f>RANK(D10,$D$3:D$10,1)</f>
        <v>2</v>
      </c>
      <c r="E40" s="17"/>
      <c r="F40" s="17">
        <f t="shared" si="20"/>
        <v>10</v>
      </c>
      <c r="G40" s="17"/>
      <c r="H40" s="17">
        <f t="shared" si="20"/>
        <v>18</v>
      </c>
      <c r="I40" s="17"/>
      <c r="J40" s="17">
        <f t="shared" si="20"/>
        <v>26</v>
      </c>
      <c r="K40" s="17"/>
      <c r="L40" s="17">
        <f t="shared" si="20"/>
        <v>34</v>
      </c>
      <c r="M40" s="17"/>
      <c r="N40" s="17">
        <f t="shared" si="20"/>
        <v>42</v>
      </c>
      <c r="O40" s="17"/>
    </row>
    <row r="41" spans="1:15" s="18" customFormat="1" x14ac:dyDescent="0.4">
      <c r="A41" s="22"/>
      <c r="B41" s="16"/>
      <c r="C41" s="4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spans="1:15" x14ac:dyDescent="0.4">
      <c r="A42" s="22"/>
      <c r="B42" s="22" t="s">
        <v>32</v>
      </c>
      <c r="C42" s="14" t="s">
        <v>2</v>
      </c>
      <c r="D42" s="5"/>
      <c r="E42" s="5">
        <f ca="1">RANK(E24,($E$24:$E$31,$G$24:$G$31,$I$24:$I$31,$K$24:$K$31,$M$24:$M$31,$O$24:$O$31),1)</f>
        <v>3</v>
      </c>
      <c r="F42" s="5"/>
      <c r="G42" s="5">
        <f ca="1">RANK(G24,($E$24:$E$31,$G$24:$G$31,$I$24:$I$31,$K$24:$K$31,$M$24:$M$31,$O$24:$O$31),1)</f>
        <v>10</v>
      </c>
      <c r="H42" s="5"/>
      <c r="I42" s="5">
        <f ca="1">RANK(I24,($E$24:$E$31,$G$24:$G$31,$I$24:$I$31,$K$24:$K$31,$M$24:$M$31,$O$24:$O$31),1)</f>
        <v>18</v>
      </c>
      <c r="J42" s="5"/>
      <c r="K42" s="5">
        <f ca="1">RANK(K24,($E$24:$E$31,$G$24:$G$31,$I$24:$I$31,$K$24:$K$31,$M$24:$M$31,$O$24:$O$31),1)</f>
        <v>26</v>
      </c>
      <c r="L42" s="5"/>
      <c r="M42" s="5">
        <f ca="1">RANK(M24,($E$24:$E$31,$G$24:$G$31,$I$24:$I$31,$K$24:$K$31,$M$24:$M$31,$O$24:$O$31),1)</f>
        <v>34</v>
      </c>
      <c r="N42" s="5"/>
      <c r="O42" s="5">
        <f ca="1">RANK(O24,($E$24:$E$31,$G$24:$G$31,$I$24:$I$31,$K$24:$K$31,$M$24:$M$31,$O$24:$O$31),1)</f>
        <v>42</v>
      </c>
    </row>
    <row r="43" spans="1:15" x14ac:dyDescent="0.4">
      <c r="A43" s="22"/>
      <c r="B43" s="22"/>
      <c r="C43" s="14" t="s">
        <v>3</v>
      </c>
      <c r="D43" s="5"/>
      <c r="E43" s="5">
        <f ca="1">RANK(E25,($E$24:$E$31,$G$24:$G$31,$I$24:$I$31,$K$24:$K$31,$M$24:$M$31,$O$24:$O$31),1)</f>
        <v>6</v>
      </c>
      <c r="F43" s="5"/>
      <c r="G43" s="5">
        <f ca="1">RANK(G25,($E$24:$E$31,$G$24:$G$31,$I$24:$I$31,$K$24:$K$31,$M$24:$M$31,$O$24:$O$31),1)</f>
        <v>13</v>
      </c>
      <c r="H43" s="5"/>
      <c r="I43" s="5">
        <f ca="1">RANK(I25,($E$24:$E$31,$G$24:$G$31,$I$24:$I$31,$K$24:$K$31,$M$24:$M$31,$O$24:$O$31),1)</f>
        <v>21</v>
      </c>
      <c r="J43" s="5"/>
      <c r="K43" s="5">
        <f ca="1">RANK(K25,($E$24:$E$31,$G$24:$G$31,$I$24:$I$31,$K$24:$K$31,$M$24:$M$31,$O$24:$O$31),1)</f>
        <v>29</v>
      </c>
      <c r="L43" s="5"/>
      <c r="M43" s="5">
        <f ca="1">RANK(M25,($E$24:$E$31,$G$24:$G$31,$I$24:$I$31,$K$24:$K$31,$M$24:$M$31,$O$24:$O$31),1)</f>
        <v>37</v>
      </c>
      <c r="N43" s="5"/>
      <c r="O43" s="5">
        <f ca="1">RANK(O25,($E$24:$E$31,$G$24:$G$31,$I$24:$I$31,$K$24:$K$31,$M$24:$M$31,$O$24:$O$31),1)</f>
        <v>45</v>
      </c>
    </row>
    <row r="44" spans="1:15" x14ac:dyDescent="0.4">
      <c r="A44" s="22"/>
      <c r="B44" s="22"/>
      <c r="C44" s="14" t="s">
        <v>4</v>
      </c>
      <c r="D44" s="5"/>
      <c r="E44" s="5">
        <f ca="1">RANK(E26,($E$24:$E$31,$G$24:$G$31,$I$24:$I$31,$K$24:$K$31,$M$24:$M$31,$O$24:$O$31),1)</f>
        <v>1</v>
      </c>
      <c r="F44" s="5"/>
      <c r="G44" s="5">
        <f ca="1">RANK(G26,($E$24:$E$31,$G$24:$G$31,$I$24:$I$31,$K$24:$K$31,$M$24:$M$31,$O$24:$O$31),1)</f>
        <v>8</v>
      </c>
      <c r="H44" s="5"/>
      <c r="I44" s="5">
        <f ca="1">RANK(I26,($E$24:$E$31,$G$24:$G$31,$I$24:$I$31,$K$24:$K$31,$M$24:$M$31,$O$24:$O$31),1)</f>
        <v>16</v>
      </c>
      <c r="J44" s="5"/>
      <c r="K44" s="5">
        <f ca="1">RANK(K26,($E$24:$E$31,$G$24:$G$31,$I$24:$I$31,$K$24:$K$31,$M$24:$M$31,$O$24:$O$31),1)</f>
        <v>23</v>
      </c>
      <c r="L44" s="5"/>
      <c r="M44" s="5">
        <f ca="1">RANK(M26,($E$24:$E$31,$G$24:$G$31,$I$24:$I$31,$K$24:$K$31,$M$24:$M$31,$O$24:$O$31),1)</f>
        <v>31</v>
      </c>
      <c r="N44" s="5"/>
      <c r="O44" s="5">
        <f ca="1">RANK(O26,($E$24:$E$31,$G$24:$G$31,$I$24:$I$31,$K$24:$K$31,$M$24:$M$31,$O$24:$O$31),1)</f>
        <v>39</v>
      </c>
    </row>
    <row r="45" spans="1:15" x14ac:dyDescent="0.4">
      <c r="A45" s="22"/>
      <c r="B45" s="22"/>
      <c r="C45" s="14" t="s">
        <v>5</v>
      </c>
      <c r="D45" s="5"/>
      <c r="E45" s="5">
        <f ca="1">RANK(E27,($E$24:$E$31,$G$24:$G$31,$I$24:$I$31,$K$24:$K$31,$M$24:$M$31,$O$24:$O$31),1)</f>
        <v>5</v>
      </c>
      <c r="F45" s="5"/>
      <c r="G45" s="5">
        <f ca="1">RANK(G27,($E$24:$E$31,$G$24:$G$31,$I$24:$I$31,$K$24:$K$31,$M$24:$M$31,$O$24:$O$31),1)</f>
        <v>12</v>
      </c>
      <c r="H45" s="5"/>
      <c r="I45" s="5">
        <f ca="1">RANK(I27,($E$24:$E$31,$G$24:$G$31,$I$24:$I$31,$K$24:$K$31,$M$24:$M$31,$O$24:$O$31),1)</f>
        <v>20</v>
      </c>
      <c r="J45" s="5"/>
      <c r="K45" s="5">
        <f ca="1">RANK(K27,($E$24:$E$31,$G$24:$G$31,$I$24:$I$31,$K$24:$K$31,$M$24:$M$31,$O$24:$O$31),1)</f>
        <v>28</v>
      </c>
      <c r="L45" s="5"/>
      <c r="M45" s="5">
        <f ca="1">RANK(M27,($E$24:$E$31,$G$24:$G$31,$I$24:$I$31,$K$24:$K$31,$M$24:$M$31,$O$24:$O$31),1)</f>
        <v>36</v>
      </c>
      <c r="N45" s="5"/>
      <c r="O45" s="5">
        <f ca="1">RANK(O27,($E$24:$E$31,$G$24:$G$31,$I$24:$I$31,$K$24:$K$31,$M$24:$M$31,$O$24:$O$31),1)</f>
        <v>44</v>
      </c>
    </row>
    <row r="46" spans="1:15" x14ac:dyDescent="0.4">
      <c r="A46" s="22"/>
      <c r="B46" s="22"/>
      <c r="C46" s="14" t="s">
        <v>6</v>
      </c>
      <c r="D46" s="5"/>
      <c r="E46" s="5">
        <f ca="1">RANK(E28,($E$24:$E$31,$G$24:$G$31,$I$24:$I$31,$K$24:$K$31,$M$24:$M$31,$O$24:$O$31),1)</f>
        <v>15</v>
      </c>
      <c r="F46" s="5"/>
      <c r="G46" s="5">
        <f ca="1">RANK(G28,($E$24:$E$31,$G$24:$G$31,$I$24:$I$31,$K$24:$K$31,$M$24:$M$31,$O$24:$O$31),1)</f>
        <v>24</v>
      </c>
      <c r="H46" s="5"/>
      <c r="I46" s="5">
        <f ca="1">RANK(I28,($E$24:$E$31,$G$24:$G$31,$I$24:$I$31,$K$24:$K$31,$M$24:$M$31,$O$24:$O$31),1)</f>
        <v>32</v>
      </c>
      <c r="J46" s="5"/>
      <c r="K46" s="5">
        <f ca="1">RANK(K28,($E$24:$E$31,$G$24:$G$31,$I$24:$I$31,$K$24:$K$31,$M$24:$M$31,$O$24:$O$31),1)</f>
        <v>40</v>
      </c>
      <c r="L46" s="5"/>
      <c r="M46" s="5">
        <f ca="1">RANK(M28,($E$24:$E$31,$G$24:$G$31,$I$24:$I$31,$K$24:$K$31,$M$24:$M$31,$O$24:$O$31),1)</f>
        <v>47</v>
      </c>
      <c r="N46" s="5"/>
      <c r="O46" s="5">
        <f ca="1">RANK(O28,($E$24:$E$31,$G$24:$G$31,$I$24:$I$31,$K$24:$K$31,$M$24:$M$31,$O$24:$O$31),1)</f>
        <v>48</v>
      </c>
    </row>
    <row r="47" spans="1:15" x14ac:dyDescent="0.4">
      <c r="A47" s="22"/>
      <c r="B47" s="22"/>
      <c r="C47" s="14" t="s">
        <v>8</v>
      </c>
      <c r="D47" s="5"/>
      <c r="E47" s="5">
        <f ca="1">RANK(E29,($E$24:$E$31,$G$24:$G$31,$I$24:$I$31,$K$24:$K$31,$M$24:$M$31,$O$24:$O$31),1)</f>
        <v>7</v>
      </c>
      <c r="F47" s="5"/>
      <c r="G47" s="5">
        <f ca="1">RANK(G29,($E$24:$E$31,$G$24:$G$31,$I$24:$I$31,$K$24:$K$31,$M$24:$M$31,$O$24:$O$31),1)</f>
        <v>14</v>
      </c>
      <c r="H47" s="5"/>
      <c r="I47" s="5">
        <f ca="1">RANK(I29,($E$24:$E$31,$G$24:$G$31,$I$24:$I$31,$K$24:$K$31,$M$24:$M$31,$O$24:$O$31),1)</f>
        <v>22</v>
      </c>
      <c r="J47" s="5"/>
      <c r="K47" s="5">
        <f ca="1">RANK(K29,($E$24:$E$31,$G$24:$G$31,$I$24:$I$31,$K$24:$K$31,$M$24:$M$31,$O$24:$O$31),1)</f>
        <v>30</v>
      </c>
      <c r="L47" s="5"/>
      <c r="M47" s="5">
        <f ca="1">RANK(M29,($E$24:$E$31,$G$24:$G$31,$I$24:$I$31,$K$24:$K$31,$M$24:$M$31,$O$24:$O$31),1)</f>
        <v>38</v>
      </c>
      <c r="N47" s="5"/>
      <c r="O47" s="5">
        <f ca="1">RANK(O29,($E$24:$E$31,$G$24:$G$31,$I$24:$I$31,$K$24:$K$31,$M$24:$M$31,$O$24:$O$31),1)</f>
        <v>46</v>
      </c>
    </row>
    <row r="48" spans="1:15" x14ac:dyDescent="0.4">
      <c r="A48" s="22"/>
      <c r="B48" s="22"/>
      <c r="C48" s="14" t="s">
        <v>7</v>
      </c>
      <c r="D48" s="5"/>
      <c r="E48" s="5">
        <f ca="1">RANK(E30,($E$24:$E$31,$G$24:$G$31,$I$24:$I$31,$K$24:$K$31,$M$24:$M$31,$O$24:$O$31),1)</f>
        <v>4</v>
      </c>
      <c r="F48" s="5"/>
      <c r="G48" s="5">
        <f ca="1">RANK(G30,($E$24:$E$31,$G$24:$G$31,$I$24:$I$31,$K$24:$K$31,$M$24:$M$31,$O$24:$O$31),1)</f>
        <v>11</v>
      </c>
      <c r="H48" s="5"/>
      <c r="I48" s="5">
        <f ca="1">RANK(I30,($E$24:$E$31,$G$24:$G$31,$I$24:$I$31,$K$24:$K$31,$M$24:$M$31,$O$24:$O$31),1)</f>
        <v>19</v>
      </c>
      <c r="J48" s="5"/>
      <c r="K48" s="5">
        <f ca="1">RANK(K30,($E$24:$E$31,$G$24:$G$31,$I$24:$I$31,$K$24:$K$31,$M$24:$M$31,$O$24:$O$31),1)</f>
        <v>27</v>
      </c>
      <c r="L48" s="5"/>
      <c r="M48" s="5">
        <f ca="1">RANK(M30,($E$24:$E$31,$G$24:$G$31,$I$24:$I$31,$K$24:$K$31,$M$24:$M$31,$O$24:$O$31),1)</f>
        <v>35</v>
      </c>
      <c r="N48" s="5"/>
      <c r="O48" s="5">
        <f ca="1">RANK(O30,($E$24:$E$31,$G$24:$G$31,$I$24:$I$31,$K$24:$K$31,$M$24:$M$31,$O$24:$O$31),1)</f>
        <v>43</v>
      </c>
    </row>
    <row r="49" spans="1:27" x14ac:dyDescent="0.4">
      <c r="A49" s="22"/>
      <c r="B49" s="22"/>
      <c r="C49" s="14" t="s">
        <v>9</v>
      </c>
      <c r="D49" s="5"/>
      <c r="E49" s="5">
        <f ca="1">RANK(E31,($E$24:$E$31,$G$24:$G$31,$I$24:$I$31,$K$24:$K$31,$M$24:$M$31,$O$24:$O$31),1)</f>
        <v>2</v>
      </c>
      <c r="F49" s="5"/>
      <c r="G49" s="5">
        <f ca="1">RANK(G31,($E$24:$E$31,$G$24:$G$31,$I$24:$I$31,$K$24:$K$31,$M$24:$M$31,$O$24:$O$31),1)</f>
        <v>9</v>
      </c>
      <c r="H49" s="5"/>
      <c r="I49" s="5">
        <f ca="1">RANK(I31,($E$24:$E$31,$G$24:$G$31,$I$24:$I$31,$K$24:$K$31,$M$24:$M$31,$O$24:$O$31),1)</f>
        <v>17</v>
      </c>
      <c r="J49" s="5"/>
      <c r="K49" s="5">
        <f ca="1">RANK(K31,($E$24:$E$31,$G$24:$G$31,$I$24:$I$31,$K$24:$K$31,$M$24:$M$31,$O$24:$O$31),1)</f>
        <v>25</v>
      </c>
      <c r="L49" s="5"/>
      <c r="M49" s="5">
        <f ca="1">RANK(M31,($E$24:$E$31,$G$24:$G$31,$I$24:$I$31,$K$24:$K$31,$M$24:$M$31,$O$24:$O$31),1)</f>
        <v>33</v>
      </c>
      <c r="N49" s="5"/>
      <c r="O49" s="5">
        <f ca="1">RANK(O31,($E$24:$E$31,$G$24:$G$31,$I$24:$I$31,$K$24:$K$31,$M$24:$M$31,$O$24:$O$31),1)</f>
        <v>41</v>
      </c>
    </row>
    <row r="50" spans="1:27" x14ac:dyDescent="0.4">
      <c r="A50" s="21"/>
      <c r="B50" s="21"/>
      <c r="C50" s="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27" x14ac:dyDescent="0.4">
      <c r="A51" s="22" t="s">
        <v>28</v>
      </c>
      <c r="B51" s="21"/>
      <c r="D51" s="23">
        <v>0</v>
      </c>
      <c r="E51" s="23"/>
      <c r="F51" s="23"/>
      <c r="G51" s="23"/>
      <c r="H51" s="23">
        <v>10</v>
      </c>
      <c r="I51" s="23"/>
      <c r="J51" s="23"/>
      <c r="K51" s="23"/>
      <c r="L51" s="23">
        <v>20</v>
      </c>
      <c r="M51" s="23"/>
      <c r="N51" s="23"/>
      <c r="O51" s="23"/>
      <c r="P51" s="23">
        <v>30</v>
      </c>
      <c r="Q51" s="23"/>
      <c r="R51" s="23"/>
      <c r="S51" s="23"/>
      <c r="T51" s="23">
        <v>40</v>
      </c>
      <c r="U51" s="23"/>
      <c r="V51" s="23"/>
      <c r="W51" s="23"/>
      <c r="X51" s="23">
        <v>50</v>
      </c>
      <c r="Y51" s="23"/>
      <c r="Z51" s="23"/>
      <c r="AA51" s="23"/>
    </row>
    <row r="52" spans="1:27" x14ac:dyDescent="0.4">
      <c r="A52" s="22"/>
      <c r="B52" s="21"/>
      <c r="D52" s="24" t="s">
        <v>0</v>
      </c>
      <c r="E52" s="24"/>
      <c r="F52" s="25" t="s">
        <v>1</v>
      </c>
      <c r="G52" s="25"/>
      <c r="H52" s="24" t="s">
        <v>0</v>
      </c>
      <c r="I52" s="24"/>
      <c r="J52" s="25" t="s">
        <v>1</v>
      </c>
      <c r="K52" s="25"/>
      <c r="L52" s="24" t="s">
        <v>0</v>
      </c>
      <c r="M52" s="24"/>
      <c r="N52" s="25" t="s">
        <v>1</v>
      </c>
      <c r="O52" s="25"/>
      <c r="P52" s="24" t="s">
        <v>0</v>
      </c>
      <c r="Q52" s="24"/>
      <c r="R52" s="25" t="s">
        <v>1</v>
      </c>
      <c r="S52" s="25"/>
      <c r="T52" s="24" t="s">
        <v>0</v>
      </c>
      <c r="U52" s="24"/>
      <c r="V52" s="25" t="s">
        <v>1</v>
      </c>
      <c r="W52" s="25"/>
      <c r="X52" s="24" t="s">
        <v>0</v>
      </c>
      <c r="Y52" s="24"/>
      <c r="Z52" s="25" t="s">
        <v>1</v>
      </c>
      <c r="AA52" s="25"/>
    </row>
    <row r="53" spans="1:27" x14ac:dyDescent="0.4">
      <c r="A53" s="22"/>
      <c r="B53" s="15" t="s">
        <v>29</v>
      </c>
      <c r="C53" s="5" t="str">
        <f>C15</f>
        <v>新温泉モデル</v>
      </c>
      <c r="D53" s="5">
        <f>D15</f>
        <v>3E-11</v>
      </c>
      <c r="E53" s="10">
        <v>7.8</v>
      </c>
      <c r="F53" s="5">
        <f>E15</f>
        <v>14.000000000029999</v>
      </c>
      <c r="G53" s="10">
        <f>E53-0.1</f>
        <v>7.7</v>
      </c>
      <c r="H53" s="5">
        <f ca="1">F15</f>
        <v>600.00000000003001</v>
      </c>
      <c r="I53" s="10">
        <f>E53</f>
        <v>7.8</v>
      </c>
      <c r="J53" s="5">
        <f ca="1">G15</f>
        <v>614.00000000003001</v>
      </c>
      <c r="K53" s="10">
        <f>G53-0.1</f>
        <v>7.6000000000000005</v>
      </c>
      <c r="L53" s="5">
        <f ca="1">H15</f>
        <v>1200.00000000003</v>
      </c>
      <c r="M53" s="10">
        <f>I53</f>
        <v>7.8</v>
      </c>
      <c r="N53" s="5">
        <f ca="1">I15</f>
        <v>1214.00000000003</v>
      </c>
      <c r="O53" s="10">
        <f>K53-0.1</f>
        <v>7.5000000000000009</v>
      </c>
      <c r="P53" s="5">
        <f ca="1">J15</f>
        <v>1800.00000000003</v>
      </c>
      <c r="Q53" s="10">
        <f>M53</f>
        <v>7.8</v>
      </c>
      <c r="R53" s="5">
        <f ca="1">K15</f>
        <v>1814.00000000003</v>
      </c>
      <c r="S53" s="10">
        <f>O53-0.1</f>
        <v>7.4000000000000012</v>
      </c>
      <c r="T53" s="5">
        <f ca="1">L15</f>
        <v>2400.00000000003</v>
      </c>
      <c r="U53" s="10">
        <f>Q53</f>
        <v>7.8</v>
      </c>
      <c r="V53" s="5">
        <f ca="1">M15</f>
        <v>2414.00000000003</v>
      </c>
      <c r="W53" s="10">
        <f>S53-0.1</f>
        <v>7.3000000000000016</v>
      </c>
      <c r="X53" s="5">
        <f ca="1">N15</f>
        <v>3000.00000000003</v>
      </c>
      <c r="Y53" s="10">
        <f>U53</f>
        <v>7.8</v>
      </c>
      <c r="Z53" s="5">
        <f ca="1">O15</f>
        <v>3014.00000000003</v>
      </c>
      <c r="AA53" s="10">
        <f>W53-0.1</f>
        <v>7.200000000000002</v>
      </c>
    </row>
    <row r="54" spans="1:27" x14ac:dyDescent="0.4">
      <c r="A54" s="22"/>
      <c r="B54" s="15" t="s">
        <v>30</v>
      </c>
      <c r="C54" s="5" t="str">
        <f>C24</f>
        <v>新温泉モデル</v>
      </c>
      <c r="D54" s="5">
        <f>D24</f>
        <v>14.000000000029999</v>
      </c>
      <c r="E54" s="10">
        <f>E53</f>
        <v>7.8</v>
      </c>
      <c r="F54" s="5">
        <f>E24</f>
        <v>98.000000000029999</v>
      </c>
      <c r="G54" s="10">
        <f>G53</f>
        <v>7.7</v>
      </c>
      <c r="H54" s="5">
        <f ca="1">F24</f>
        <v>614.00000000003001</v>
      </c>
      <c r="I54" s="10">
        <f>I53</f>
        <v>7.8</v>
      </c>
      <c r="J54" s="5">
        <f ca="1">G24</f>
        <v>698.00000000003001</v>
      </c>
      <c r="K54" s="10">
        <f>K53</f>
        <v>7.6000000000000005</v>
      </c>
      <c r="L54" s="5">
        <f ca="1">H24</f>
        <v>1214.00000000003</v>
      </c>
      <c r="M54" s="10">
        <f>M53</f>
        <v>7.8</v>
      </c>
      <c r="N54" s="5">
        <f ca="1">I24</f>
        <v>1298.00000000003</v>
      </c>
      <c r="O54" s="10">
        <f>O53</f>
        <v>7.5000000000000009</v>
      </c>
      <c r="P54" s="5">
        <f ca="1">J24</f>
        <v>1814.00000000003</v>
      </c>
      <c r="Q54" s="10">
        <f>Q53</f>
        <v>7.8</v>
      </c>
      <c r="R54" s="5">
        <f ca="1">K24</f>
        <v>1898.00000000003</v>
      </c>
      <c r="S54" s="10">
        <f>S53</f>
        <v>7.4000000000000012</v>
      </c>
      <c r="T54" s="5">
        <f ca="1">L24</f>
        <v>2414.00000000003</v>
      </c>
      <c r="U54" s="10">
        <f>U53</f>
        <v>7.8</v>
      </c>
      <c r="V54" s="5">
        <f ca="1">M24</f>
        <v>2498.00000000003</v>
      </c>
      <c r="W54" s="10">
        <f>W53</f>
        <v>7.3000000000000016</v>
      </c>
      <c r="X54" s="5">
        <f ca="1">N24</f>
        <v>3014.00000000003</v>
      </c>
      <c r="Y54" s="10">
        <f>Y53</f>
        <v>7.8</v>
      </c>
      <c r="Z54" s="5">
        <f ca="1">O24</f>
        <v>3098.00000000003</v>
      </c>
      <c r="AA54" s="10">
        <f>AA53</f>
        <v>7.200000000000002</v>
      </c>
    </row>
    <row r="55" spans="1:27" x14ac:dyDescent="0.4">
      <c r="A55" s="2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4">
      <c r="A56" s="22"/>
      <c r="B56" s="15" t="s">
        <v>29</v>
      </c>
      <c r="C56" s="5" t="str">
        <f>C16</f>
        <v>豊岡・養父モデル</v>
      </c>
      <c r="D56" s="5">
        <f>D16</f>
        <v>6E-11</v>
      </c>
      <c r="E56" s="10">
        <f>E53-1</f>
        <v>6.8</v>
      </c>
      <c r="F56" s="5">
        <f>E16</f>
        <v>41.000000000059998</v>
      </c>
      <c r="G56" s="10">
        <f>G53-1</f>
        <v>6.7</v>
      </c>
      <c r="H56" s="5">
        <f ca="1">F16</f>
        <v>600.00000000006003</v>
      </c>
      <c r="I56" s="10">
        <f>I53-1</f>
        <v>6.8</v>
      </c>
      <c r="J56" s="5">
        <f ca="1">G16</f>
        <v>641.00000000006003</v>
      </c>
      <c r="K56" s="10">
        <f>K53-1</f>
        <v>6.6000000000000005</v>
      </c>
      <c r="L56" s="5">
        <f ca="1">H16</f>
        <v>1200.00000000006</v>
      </c>
      <c r="M56" s="10">
        <f>M53-1</f>
        <v>6.8</v>
      </c>
      <c r="N56" s="5">
        <f ca="1">I16</f>
        <v>1241.00000000006</v>
      </c>
      <c r="O56" s="10">
        <f>O53-1</f>
        <v>6.5000000000000009</v>
      </c>
      <c r="P56" s="5">
        <f ca="1">J16</f>
        <v>1800.00000000006</v>
      </c>
      <c r="Q56" s="10">
        <f>Q53-1</f>
        <v>6.8</v>
      </c>
      <c r="R56" s="5">
        <f ca="1">K16</f>
        <v>1841.00000000006</v>
      </c>
      <c r="S56" s="10">
        <f>S53-1</f>
        <v>6.4000000000000012</v>
      </c>
      <c r="T56" s="5">
        <f ca="1">L16</f>
        <v>2400.00000000006</v>
      </c>
      <c r="U56" s="10">
        <f>U53-1</f>
        <v>6.8</v>
      </c>
      <c r="V56" s="5">
        <f ca="1">M16</f>
        <v>2441.00000000006</v>
      </c>
      <c r="W56" s="10">
        <f>W53-1</f>
        <v>6.3000000000000016</v>
      </c>
      <c r="X56" s="5">
        <f ca="1">N16</f>
        <v>3000.00000000006</v>
      </c>
      <c r="Y56" s="10">
        <f>Y53-1</f>
        <v>6.8</v>
      </c>
      <c r="Z56" s="5">
        <f ca="1">O16</f>
        <v>3041.00000000006</v>
      </c>
      <c r="AA56" s="10">
        <f>AA53-1</f>
        <v>6.200000000000002</v>
      </c>
    </row>
    <row r="57" spans="1:27" x14ac:dyDescent="0.4">
      <c r="A57" s="22"/>
      <c r="B57" s="15" t="s">
        <v>30</v>
      </c>
      <c r="C57" s="5" t="str">
        <f>C25</f>
        <v>豊岡・養父モデル</v>
      </c>
      <c r="D57" s="5">
        <f>D25</f>
        <v>41.000000000059998</v>
      </c>
      <c r="E57" s="10">
        <f>E56</f>
        <v>6.8</v>
      </c>
      <c r="F57" s="5">
        <f>E25</f>
        <v>282.00000000006003</v>
      </c>
      <c r="G57" s="10">
        <f>G56</f>
        <v>6.7</v>
      </c>
      <c r="H57" s="5">
        <f ca="1">F25</f>
        <v>641.00000000006003</v>
      </c>
      <c r="I57" s="10">
        <f>I56</f>
        <v>6.8</v>
      </c>
      <c r="J57" s="5">
        <f ca="1">G25</f>
        <v>882.00000000006003</v>
      </c>
      <c r="K57" s="10">
        <f>K56</f>
        <v>6.6000000000000005</v>
      </c>
      <c r="L57" s="5">
        <f ca="1">H25</f>
        <v>1241.00000000006</v>
      </c>
      <c r="M57" s="10">
        <f>M56</f>
        <v>6.8</v>
      </c>
      <c r="N57" s="5">
        <f ca="1">I25</f>
        <v>1482.00000000006</v>
      </c>
      <c r="O57" s="10">
        <f>O56</f>
        <v>6.5000000000000009</v>
      </c>
      <c r="P57" s="5">
        <f ca="1">J25</f>
        <v>1841.00000000006</v>
      </c>
      <c r="Q57" s="10">
        <f>Q56</f>
        <v>6.8</v>
      </c>
      <c r="R57" s="5">
        <f ca="1">K25</f>
        <v>2082.00000000006</v>
      </c>
      <c r="S57" s="10">
        <f>S56</f>
        <v>6.4000000000000012</v>
      </c>
      <c r="T57" s="5">
        <f ca="1">L25</f>
        <v>2441.00000000006</v>
      </c>
      <c r="U57" s="10">
        <f>U56</f>
        <v>6.8</v>
      </c>
      <c r="V57" s="5">
        <f ca="1">M25</f>
        <v>2682.00000000006</v>
      </c>
      <c r="W57" s="10">
        <f>W56</f>
        <v>6.3000000000000016</v>
      </c>
      <c r="X57" s="5">
        <f ca="1">N25</f>
        <v>3041.00000000006</v>
      </c>
      <c r="Y57" s="10">
        <f>Y56</f>
        <v>6.8</v>
      </c>
      <c r="Z57" s="5">
        <f ca="1">O25</f>
        <v>3282.00000000006</v>
      </c>
      <c r="AA57" s="10">
        <f>AA56</f>
        <v>6.200000000000002</v>
      </c>
    </row>
    <row r="58" spans="1:27" x14ac:dyDescent="0.4">
      <c r="A58" s="2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4">
      <c r="A59" s="22"/>
      <c r="B59" s="15" t="s">
        <v>29</v>
      </c>
      <c r="C59" s="5" t="str">
        <f>C17</f>
        <v>光都モデル</v>
      </c>
      <c r="D59" s="5">
        <f>D17</f>
        <v>9.9999999999999994E-12</v>
      </c>
      <c r="E59" s="10">
        <f>E56-1</f>
        <v>5.8</v>
      </c>
      <c r="F59" s="5">
        <f>E17</f>
        <v>12.000000000009999</v>
      </c>
      <c r="G59" s="10">
        <f>G56-1</f>
        <v>5.7</v>
      </c>
      <c r="H59" s="5">
        <f ca="1">F17</f>
        <v>600.00000000001</v>
      </c>
      <c r="I59" s="10">
        <f>I56-1</f>
        <v>5.8</v>
      </c>
      <c r="J59" s="5">
        <f ca="1">G17</f>
        <v>612.00000000001</v>
      </c>
      <c r="K59" s="10">
        <f>K56-1</f>
        <v>5.6000000000000005</v>
      </c>
      <c r="L59" s="5">
        <f ca="1">H17</f>
        <v>1200.00000000001</v>
      </c>
      <c r="M59" s="10">
        <f>M56-1</f>
        <v>5.8</v>
      </c>
      <c r="N59" s="5">
        <f ca="1">I17</f>
        <v>1212.00000000001</v>
      </c>
      <c r="O59" s="10">
        <f>O56-1</f>
        <v>5.5000000000000009</v>
      </c>
      <c r="P59" s="5">
        <f ca="1">J17</f>
        <v>1800.00000000001</v>
      </c>
      <c r="Q59" s="10">
        <f>Q56-1</f>
        <v>5.8</v>
      </c>
      <c r="R59" s="5">
        <f ca="1">K17</f>
        <v>1812.00000000001</v>
      </c>
      <c r="S59" s="10">
        <f>S56-1</f>
        <v>5.4000000000000012</v>
      </c>
      <c r="T59" s="5">
        <f ca="1">L17</f>
        <v>2400.00000000001</v>
      </c>
      <c r="U59" s="10">
        <f>U56-1</f>
        <v>5.8</v>
      </c>
      <c r="V59" s="5">
        <f ca="1">M17</f>
        <v>2412.00000000001</v>
      </c>
      <c r="W59" s="10">
        <f>W56-1</f>
        <v>5.3000000000000016</v>
      </c>
      <c r="X59" s="5">
        <f ca="1">N17</f>
        <v>3000.00000000001</v>
      </c>
      <c r="Y59" s="10">
        <f>Y56-1</f>
        <v>5.8</v>
      </c>
      <c r="Z59" s="5">
        <f ca="1">O17</f>
        <v>3012.00000000001</v>
      </c>
      <c r="AA59" s="10">
        <f>AA56-1</f>
        <v>5.200000000000002</v>
      </c>
    </row>
    <row r="60" spans="1:27" x14ac:dyDescent="0.4">
      <c r="A60" s="22"/>
      <c r="B60" s="15" t="s">
        <v>30</v>
      </c>
      <c r="C60" s="5" t="str">
        <f>C26</f>
        <v>光都モデル</v>
      </c>
      <c r="D60" s="5">
        <f>D26</f>
        <v>12.000000000009999</v>
      </c>
      <c r="E60" s="10">
        <f>E59</f>
        <v>5.8</v>
      </c>
      <c r="F60" s="5">
        <f>E26</f>
        <v>79.000000000010004</v>
      </c>
      <c r="G60" s="10">
        <f>G59</f>
        <v>5.7</v>
      </c>
      <c r="H60" s="5">
        <f ca="1">F26</f>
        <v>612.00000000001</v>
      </c>
      <c r="I60" s="10">
        <f>I59</f>
        <v>5.8</v>
      </c>
      <c r="J60" s="5">
        <f ca="1">G26</f>
        <v>679.00000000001</v>
      </c>
      <c r="K60" s="10">
        <f>K59</f>
        <v>5.6000000000000005</v>
      </c>
      <c r="L60" s="5">
        <f ca="1">H26</f>
        <v>1212.00000000001</v>
      </c>
      <c r="M60" s="10">
        <f>M59</f>
        <v>5.8</v>
      </c>
      <c r="N60" s="5">
        <f ca="1">I26</f>
        <v>1279.00000000001</v>
      </c>
      <c r="O60" s="10">
        <f>O59</f>
        <v>5.5000000000000009</v>
      </c>
      <c r="P60" s="5">
        <f ca="1">J26</f>
        <v>1812.00000000001</v>
      </c>
      <c r="Q60" s="10">
        <f>Q59</f>
        <v>5.8</v>
      </c>
      <c r="R60" s="5">
        <f ca="1">K26</f>
        <v>1879.00000000001</v>
      </c>
      <c r="S60" s="10">
        <f>S59</f>
        <v>5.4000000000000012</v>
      </c>
      <c r="T60" s="5">
        <f ca="1">L26</f>
        <v>2412.00000000001</v>
      </c>
      <c r="U60" s="10">
        <f>U59</f>
        <v>5.8</v>
      </c>
      <c r="V60" s="5">
        <f ca="1">M26</f>
        <v>2479.00000000001</v>
      </c>
      <c r="W60" s="10">
        <f>W59</f>
        <v>5.3000000000000016</v>
      </c>
      <c r="X60" s="5">
        <f ca="1">N26</f>
        <v>3012.00000000001</v>
      </c>
      <c r="Y60" s="10">
        <f>Y59</f>
        <v>5.8</v>
      </c>
      <c r="Z60" s="5">
        <f ca="1">O26</f>
        <v>3079.00000000001</v>
      </c>
      <c r="AA60" s="10">
        <f>AA59</f>
        <v>5.200000000000002</v>
      </c>
    </row>
    <row r="61" spans="1:27" x14ac:dyDescent="0.4">
      <c r="A61" s="2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4">
      <c r="A62" s="22"/>
      <c r="B62" s="15" t="s">
        <v>29</v>
      </c>
      <c r="C62" s="5" t="str">
        <f>C18</f>
        <v>姫路モデル</v>
      </c>
      <c r="D62" s="5">
        <f>D18</f>
        <v>5.0000000000000002E-11</v>
      </c>
      <c r="E62" s="10">
        <f>E59-1</f>
        <v>4.8</v>
      </c>
      <c r="F62" s="5">
        <f>E18</f>
        <v>27.000000000050001</v>
      </c>
      <c r="G62" s="10">
        <f>G59-1</f>
        <v>4.7</v>
      </c>
      <c r="H62" s="5">
        <f ca="1">F18</f>
        <v>600.00000000005002</v>
      </c>
      <c r="I62" s="10">
        <f>I59-1</f>
        <v>4.8</v>
      </c>
      <c r="J62" s="5">
        <f ca="1">G18</f>
        <v>627.00000000005002</v>
      </c>
      <c r="K62" s="10">
        <f>K59-1</f>
        <v>4.6000000000000005</v>
      </c>
      <c r="L62" s="5">
        <f ca="1">H18</f>
        <v>1200.00000000005</v>
      </c>
      <c r="M62" s="10">
        <f>M59-1</f>
        <v>4.8</v>
      </c>
      <c r="N62" s="5">
        <f ca="1">I18</f>
        <v>1227.00000000005</v>
      </c>
      <c r="O62" s="10">
        <f>O59-1</f>
        <v>4.5000000000000009</v>
      </c>
      <c r="P62" s="5">
        <f ca="1">J18</f>
        <v>1800.00000000005</v>
      </c>
      <c r="Q62" s="10">
        <f>Q59-1</f>
        <v>4.8</v>
      </c>
      <c r="R62" s="5">
        <f ca="1">K18</f>
        <v>1827.00000000005</v>
      </c>
      <c r="S62" s="10">
        <f>S59-1</f>
        <v>4.4000000000000012</v>
      </c>
      <c r="T62" s="5">
        <f ca="1">L18</f>
        <v>2400.00000000005</v>
      </c>
      <c r="U62" s="10">
        <f>U59-1</f>
        <v>4.8</v>
      </c>
      <c r="V62" s="5">
        <f ca="1">M18</f>
        <v>2427.00000000005</v>
      </c>
      <c r="W62" s="10">
        <f>W59-1</f>
        <v>4.3000000000000016</v>
      </c>
      <c r="X62" s="5">
        <f ca="1">N18</f>
        <v>3000.00000000005</v>
      </c>
      <c r="Y62" s="10">
        <f>Y59-1</f>
        <v>4.8</v>
      </c>
      <c r="Z62" s="5">
        <f ca="1">O18</f>
        <v>3027.00000000005</v>
      </c>
      <c r="AA62" s="10">
        <f>AA59-1</f>
        <v>4.200000000000002</v>
      </c>
    </row>
    <row r="63" spans="1:27" x14ac:dyDescent="0.4">
      <c r="A63" s="22"/>
      <c r="B63" s="15" t="s">
        <v>30</v>
      </c>
      <c r="C63" s="5" t="str">
        <f>C27</f>
        <v>姫路モデル</v>
      </c>
      <c r="D63" s="5">
        <f>D27</f>
        <v>27.000000000050001</v>
      </c>
      <c r="E63" s="10">
        <f>E62</f>
        <v>4.8</v>
      </c>
      <c r="F63" s="5">
        <f>E27</f>
        <v>186.00000000004999</v>
      </c>
      <c r="G63" s="10">
        <f>G62</f>
        <v>4.7</v>
      </c>
      <c r="H63" s="5">
        <f ca="1">F27</f>
        <v>627.00000000005002</v>
      </c>
      <c r="I63" s="10">
        <f>I62</f>
        <v>4.8</v>
      </c>
      <c r="J63" s="5">
        <f ca="1">G27</f>
        <v>786.00000000005002</v>
      </c>
      <c r="K63" s="10">
        <f>K62</f>
        <v>4.6000000000000005</v>
      </c>
      <c r="L63" s="5">
        <f ca="1">H27</f>
        <v>1227.00000000005</v>
      </c>
      <c r="M63" s="10">
        <f>M62</f>
        <v>4.8</v>
      </c>
      <c r="N63" s="5">
        <f ca="1">I27</f>
        <v>1386.00000000005</v>
      </c>
      <c r="O63" s="10">
        <f>O62</f>
        <v>4.5000000000000009</v>
      </c>
      <c r="P63" s="5">
        <f ca="1">J27</f>
        <v>1827.00000000005</v>
      </c>
      <c r="Q63" s="10">
        <f>Q62</f>
        <v>4.8</v>
      </c>
      <c r="R63" s="5">
        <f ca="1">K27</f>
        <v>1986.00000000005</v>
      </c>
      <c r="S63" s="10">
        <f>S62</f>
        <v>4.4000000000000012</v>
      </c>
      <c r="T63" s="5">
        <f ca="1">L27</f>
        <v>2427.00000000005</v>
      </c>
      <c r="U63" s="10">
        <f>U62</f>
        <v>4.8</v>
      </c>
      <c r="V63" s="5">
        <f ca="1">M27</f>
        <v>2586.00000000005</v>
      </c>
      <c r="W63" s="10">
        <f>W62</f>
        <v>4.3000000000000016</v>
      </c>
      <c r="X63" s="5">
        <f ca="1">N27</f>
        <v>3027.00000000005</v>
      </c>
      <c r="Y63" s="10">
        <f>Y62</f>
        <v>4.8</v>
      </c>
      <c r="Z63" s="5">
        <f ca="1">O27</f>
        <v>3186.00000000005</v>
      </c>
      <c r="AA63" s="10">
        <f>AA62</f>
        <v>4.200000000000002</v>
      </c>
    </row>
    <row r="64" spans="1:27" x14ac:dyDescent="0.4">
      <c r="A64" s="2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4">
      <c r="A65" s="22"/>
      <c r="B65" s="15" t="s">
        <v>29</v>
      </c>
      <c r="C65" s="5" t="str">
        <f>C19</f>
        <v>加古川モデル</v>
      </c>
      <c r="D65" s="5">
        <f>D19</f>
        <v>7.9999999999999995E-11</v>
      </c>
      <c r="E65" s="10">
        <f>E62-1</f>
        <v>3.8</v>
      </c>
      <c r="F65" s="5">
        <f>E19</f>
        <v>172.00000000008001</v>
      </c>
      <c r="G65" s="10">
        <f>G62-1</f>
        <v>3.7</v>
      </c>
      <c r="H65" s="5">
        <f ca="1">F19</f>
        <v>679.00000000001</v>
      </c>
      <c r="I65" s="10">
        <f>I62-1</f>
        <v>3.8</v>
      </c>
      <c r="J65" s="5">
        <f ca="1">G19</f>
        <v>851.00000000001</v>
      </c>
      <c r="K65" s="10">
        <f>K62-1</f>
        <v>3.6000000000000005</v>
      </c>
      <c r="L65" s="5">
        <f ca="1">H19</f>
        <v>1279.00000000001</v>
      </c>
      <c r="M65" s="10">
        <f>M62-1</f>
        <v>3.8</v>
      </c>
      <c r="N65" s="5">
        <f ca="1">I19</f>
        <v>1451.00000000001</v>
      </c>
      <c r="O65" s="10">
        <f>O62-1</f>
        <v>3.5000000000000009</v>
      </c>
      <c r="P65" s="5">
        <f ca="1">J19</f>
        <v>1882.00000000001</v>
      </c>
      <c r="Q65" s="10">
        <f>Q62-1</f>
        <v>3.8</v>
      </c>
      <c r="R65" s="5">
        <f ca="1">K19</f>
        <v>2054.00000000001</v>
      </c>
      <c r="S65" s="10">
        <f>S62-1</f>
        <v>3.4000000000000012</v>
      </c>
      <c r="T65" s="5">
        <f ca="1">L19</f>
        <v>2482.00000000001</v>
      </c>
      <c r="U65" s="10">
        <f>U62-1</f>
        <v>3.8</v>
      </c>
      <c r="V65" s="5">
        <f ca="1">M19</f>
        <v>2654.00000000001</v>
      </c>
      <c r="W65" s="10">
        <f>W62-1</f>
        <v>3.3000000000000016</v>
      </c>
      <c r="X65" s="5">
        <f ca="1">N19</f>
        <v>3085.00000000001</v>
      </c>
      <c r="Y65" s="10">
        <f>Y62-1</f>
        <v>3.8</v>
      </c>
      <c r="Z65" s="5">
        <f ca="1">O19</f>
        <v>3257.00000000001</v>
      </c>
      <c r="AA65" s="10">
        <f>AA62-1</f>
        <v>3.200000000000002</v>
      </c>
    </row>
    <row r="66" spans="1:27" x14ac:dyDescent="0.4">
      <c r="A66" s="22"/>
      <c r="B66" s="15" t="s">
        <v>30</v>
      </c>
      <c r="C66" s="5" t="str">
        <f>C28</f>
        <v>加古川モデル</v>
      </c>
      <c r="D66" s="5">
        <f>D28</f>
        <v>172.00000000008001</v>
      </c>
      <c r="E66" s="10">
        <f>E65</f>
        <v>3.8</v>
      </c>
      <c r="F66" s="5">
        <f>E28</f>
        <v>1203.00000000008</v>
      </c>
      <c r="G66" s="10">
        <f>G65</f>
        <v>3.7</v>
      </c>
      <c r="H66" s="5">
        <f ca="1">F28</f>
        <v>851.00000000001</v>
      </c>
      <c r="I66" s="10">
        <f>I65</f>
        <v>3.8</v>
      </c>
      <c r="J66" s="5">
        <f ca="1">G28</f>
        <v>1882.00000000001</v>
      </c>
      <c r="K66" s="10">
        <f>K65</f>
        <v>3.6000000000000005</v>
      </c>
      <c r="L66" s="5">
        <f ca="1">H28</f>
        <v>1451.00000000001</v>
      </c>
      <c r="M66" s="10">
        <f>M65</f>
        <v>3.8</v>
      </c>
      <c r="N66" s="5">
        <f ca="1">I28</f>
        <v>2482.00000000001</v>
      </c>
      <c r="O66" s="10">
        <f>O65</f>
        <v>3.5000000000000009</v>
      </c>
      <c r="P66" s="5">
        <f ca="1">J28</f>
        <v>2054.00000000001</v>
      </c>
      <c r="Q66" s="10">
        <f>Q65</f>
        <v>3.8</v>
      </c>
      <c r="R66" s="5">
        <f ca="1">K28</f>
        <v>3085.00000000001</v>
      </c>
      <c r="S66" s="10">
        <f>S65</f>
        <v>3.4000000000000012</v>
      </c>
      <c r="T66" s="5">
        <f ca="1">L28</f>
        <v>2654.00000000001</v>
      </c>
      <c r="U66" s="10">
        <f>U65</f>
        <v>3.8</v>
      </c>
      <c r="V66" s="5">
        <f ca="1">M28</f>
        <v>3685.00000000001</v>
      </c>
      <c r="W66" s="10">
        <f>W65</f>
        <v>3.3000000000000016</v>
      </c>
      <c r="X66" s="5">
        <f ca="1">N28</f>
        <v>3257.00000000001</v>
      </c>
      <c r="Y66" s="10">
        <f>Y65</f>
        <v>3.8</v>
      </c>
      <c r="Z66" s="5">
        <f ca="1">O28</f>
        <v>4288.00000000001</v>
      </c>
      <c r="AA66" s="10">
        <f>AA65</f>
        <v>3.200000000000002</v>
      </c>
    </row>
    <row r="67" spans="1:27" x14ac:dyDescent="0.4">
      <c r="A67" s="2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4">
      <c r="A68" s="22"/>
      <c r="B68" s="15" t="s">
        <v>29</v>
      </c>
      <c r="C68" s="5" t="str">
        <f>C20</f>
        <v>神戸・阪神モデル</v>
      </c>
      <c r="D68" s="5">
        <f>D20</f>
        <v>7.0000000000000004E-11</v>
      </c>
      <c r="E68" s="10">
        <f>E65-1</f>
        <v>2.8</v>
      </c>
      <c r="F68" s="5">
        <f>E20</f>
        <v>68.000000000070003</v>
      </c>
      <c r="G68" s="10">
        <f>G65-1</f>
        <v>2.7</v>
      </c>
      <c r="H68" s="5">
        <f ca="1">F20</f>
        <v>600.00000000007003</v>
      </c>
      <c r="I68" s="10">
        <f>I65-1</f>
        <v>2.8</v>
      </c>
      <c r="J68" s="5">
        <f ca="1">G20</f>
        <v>668.00000000007003</v>
      </c>
      <c r="K68" s="10">
        <f>K65-1</f>
        <v>2.6000000000000005</v>
      </c>
      <c r="L68" s="5">
        <f ca="1">H20</f>
        <v>1203.00000000008</v>
      </c>
      <c r="M68" s="10">
        <f>M65-1</f>
        <v>2.8</v>
      </c>
      <c r="N68" s="5">
        <f ca="1">I20</f>
        <v>1271.00000000008</v>
      </c>
      <c r="O68" s="10">
        <f>O65-1</f>
        <v>2.5000000000000009</v>
      </c>
      <c r="P68" s="5">
        <f ca="1">J20</f>
        <v>1879.00000000001</v>
      </c>
      <c r="Q68" s="10">
        <f>Q65-1</f>
        <v>2.8</v>
      </c>
      <c r="R68" s="5">
        <f ca="1">K20</f>
        <v>1947.00000000001</v>
      </c>
      <c r="S68" s="10">
        <f>S65-1</f>
        <v>2.4000000000000012</v>
      </c>
      <c r="T68" s="5">
        <f ca="1">L20</f>
        <v>2479.00000000001</v>
      </c>
      <c r="U68" s="10">
        <f>U65-1</f>
        <v>2.8</v>
      </c>
      <c r="V68" s="5">
        <f ca="1">M20</f>
        <v>2547.00000000001</v>
      </c>
      <c r="W68" s="10">
        <f>W65-1</f>
        <v>2.3000000000000016</v>
      </c>
      <c r="X68" s="5">
        <f ca="1">N20</f>
        <v>3079.00000000001</v>
      </c>
      <c r="Y68" s="10">
        <f>Y65-1</f>
        <v>2.8</v>
      </c>
      <c r="Z68" s="5">
        <f ca="1">O20</f>
        <v>3147.00000000001</v>
      </c>
      <c r="AA68" s="10">
        <f>AA65-1</f>
        <v>2.200000000000002</v>
      </c>
    </row>
    <row r="69" spans="1:27" x14ac:dyDescent="0.4">
      <c r="A69" s="22"/>
      <c r="B69" s="15" t="s">
        <v>30</v>
      </c>
      <c r="C69" s="5" t="str">
        <f>C29</f>
        <v>神戸・阪神モデル</v>
      </c>
      <c r="D69" s="5">
        <f>D29</f>
        <v>68.000000000070003</v>
      </c>
      <c r="E69" s="10">
        <f>E68</f>
        <v>2.8</v>
      </c>
      <c r="F69" s="5">
        <f>E29</f>
        <v>472.00000000007003</v>
      </c>
      <c r="G69" s="10">
        <f>G68</f>
        <v>2.7</v>
      </c>
      <c r="H69" s="5">
        <f ca="1">F29</f>
        <v>668.00000000007003</v>
      </c>
      <c r="I69" s="10">
        <f>I68</f>
        <v>2.8</v>
      </c>
      <c r="J69" s="5">
        <f ca="1">G29</f>
        <v>1072.00000000007</v>
      </c>
      <c r="K69" s="10">
        <f>K68</f>
        <v>2.6000000000000005</v>
      </c>
      <c r="L69" s="5">
        <f ca="1">H29</f>
        <v>1271.00000000008</v>
      </c>
      <c r="M69" s="10">
        <f>M68</f>
        <v>2.8</v>
      </c>
      <c r="N69" s="5">
        <f ca="1">I29</f>
        <v>1675.00000000008</v>
      </c>
      <c r="O69" s="10">
        <f>O68</f>
        <v>2.5000000000000009</v>
      </c>
      <c r="P69" s="5">
        <f ca="1">J29</f>
        <v>1947.00000000001</v>
      </c>
      <c r="Q69" s="10">
        <f>Q68</f>
        <v>2.8</v>
      </c>
      <c r="R69" s="5">
        <f ca="1">K29</f>
        <v>2351.00000000001</v>
      </c>
      <c r="S69" s="10">
        <f>S68</f>
        <v>2.4000000000000012</v>
      </c>
      <c r="T69" s="5">
        <f ca="1">L29</f>
        <v>2547.00000000001</v>
      </c>
      <c r="U69" s="10">
        <f>U68</f>
        <v>2.8</v>
      </c>
      <c r="V69" s="5">
        <f ca="1">M29</f>
        <v>2951.00000000001</v>
      </c>
      <c r="W69" s="10">
        <f>W68</f>
        <v>2.3000000000000016</v>
      </c>
      <c r="X69" s="5">
        <f ca="1">N29</f>
        <v>3147.00000000001</v>
      </c>
      <c r="Y69" s="10">
        <f>Y68</f>
        <v>2.8</v>
      </c>
      <c r="Z69" s="5">
        <f ca="1">O29</f>
        <v>3551.00000000001</v>
      </c>
      <c r="AA69" s="10">
        <f>AA68</f>
        <v>2.200000000000002</v>
      </c>
    </row>
    <row r="70" spans="1:27" x14ac:dyDescent="0.4">
      <c r="A70" s="2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4">
      <c r="A71" s="22"/>
      <c r="B71" s="15" t="s">
        <v>29</v>
      </c>
      <c r="C71" s="5" t="str">
        <f>C21</f>
        <v>竹田川モデル</v>
      </c>
      <c r="D71" s="5">
        <f>D21</f>
        <v>3.9999999999999998E-11</v>
      </c>
      <c r="E71" s="10">
        <f>E68-1</f>
        <v>1.7999999999999998</v>
      </c>
      <c r="F71" s="5">
        <f>E21</f>
        <v>18.00000000004</v>
      </c>
      <c r="G71" s="10">
        <f>G68-1</f>
        <v>1.7000000000000002</v>
      </c>
      <c r="H71" s="5">
        <f ca="1">F21</f>
        <v>600.00000000004002</v>
      </c>
      <c r="I71" s="10">
        <f>I68-1</f>
        <v>1.7999999999999998</v>
      </c>
      <c r="J71" s="5">
        <f ca="1">G21</f>
        <v>618.00000000004002</v>
      </c>
      <c r="K71" s="10">
        <f>K68-1</f>
        <v>1.6000000000000005</v>
      </c>
      <c r="L71" s="5">
        <f ca="1">H21</f>
        <v>1200.00000000004</v>
      </c>
      <c r="M71" s="10">
        <f>M68-1</f>
        <v>1.7999999999999998</v>
      </c>
      <c r="N71" s="5">
        <f ca="1">I21</f>
        <v>1218.00000000004</v>
      </c>
      <c r="O71" s="10">
        <f>O68-1</f>
        <v>1.5000000000000009</v>
      </c>
      <c r="P71" s="5">
        <f ca="1">J21</f>
        <v>1800.00000000004</v>
      </c>
      <c r="Q71" s="10">
        <f>Q68-1</f>
        <v>1.7999999999999998</v>
      </c>
      <c r="R71" s="5">
        <f ca="1">K21</f>
        <v>1818.00000000004</v>
      </c>
      <c r="S71" s="10">
        <f>S68-1</f>
        <v>1.4000000000000012</v>
      </c>
      <c r="T71" s="5">
        <f ca="1">L21</f>
        <v>2400.00000000004</v>
      </c>
      <c r="U71" s="10">
        <f>U68-1</f>
        <v>1.7999999999999998</v>
      </c>
      <c r="V71" s="5">
        <f ca="1">M21</f>
        <v>2418.00000000004</v>
      </c>
      <c r="W71" s="10">
        <f>W68-1</f>
        <v>1.3000000000000016</v>
      </c>
      <c r="X71" s="5">
        <f ca="1">N21</f>
        <v>3000.00000000004</v>
      </c>
      <c r="Y71" s="10">
        <f>Y68-1</f>
        <v>1.7999999999999998</v>
      </c>
      <c r="Z71" s="5">
        <f ca="1">O21</f>
        <v>3018.00000000004</v>
      </c>
      <c r="AA71" s="10">
        <f>AA68-1</f>
        <v>1.200000000000002</v>
      </c>
    </row>
    <row r="72" spans="1:27" x14ac:dyDescent="0.4">
      <c r="A72" s="22"/>
      <c r="B72" s="15" t="s">
        <v>30</v>
      </c>
      <c r="C72" s="5" t="str">
        <f>C30</f>
        <v>竹田川モデル</v>
      </c>
      <c r="D72" s="5">
        <f>D30</f>
        <v>18.00000000004</v>
      </c>
      <c r="E72" s="10">
        <f>E71</f>
        <v>1.7999999999999998</v>
      </c>
      <c r="F72" s="5">
        <f>E30</f>
        <v>124.00000000004</v>
      </c>
      <c r="G72" s="10">
        <f>G71</f>
        <v>1.7000000000000002</v>
      </c>
      <c r="H72" s="5">
        <f ca="1">F30</f>
        <v>618.00000000004002</v>
      </c>
      <c r="I72" s="10">
        <f>I71</f>
        <v>1.7999999999999998</v>
      </c>
      <c r="J72" s="5">
        <f ca="1">G30</f>
        <v>724.00000000004002</v>
      </c>
      <c r="K72" s="10">
        <f>K71</f>
        <v>1.6000000000000005</v>
      </c>
      <c r="L72" s="5">
        <f ca="1">H30</f>
        <v>1218.00000000004</v>
      </c>
      <c r="M72" s="10">
        <f>M71</f>
        <v>1.7999999999999998</v>
      </c>
      <c r="N72" s="5">
        <f ca="1">I30</f>
        <v>1324.00000000004</v>
      </c>
      <c r="O72" s="10">
        <f>O71</f>
        <v>1.5000000000000009</v>
      </c>
      <c r="P72" s="5">
        <f ca="1">J30</f>
        <v>1818.00000000004</v>
      </c>
      <c r="Q72" s="10">
        <f>Q71</f>
        <v>1.7999999999999998</v>
      </c>
      <c r="R72" s="5">
        <f ca="1">K30</f>
        <v>1924.00000000004</v>
      </c>
      <c r="S72" s="10">
        <f>S71</f>
        <v>1.4000000000000012</v>
      </c>
      <c r="T72" s="5">
        <f ca="1">L30</f>
        <v>2418.00000000004</v>
      </c>
      <c r="U72" s="10">
        <f>U71</f>
        <v>1.7999999999999998</v>
      </c>
      <c r="V72" s="5">
        <f ca="1">M30</f>
        <v>2524.00000000004</v>
      </c>
      <c r="W72" s="10">
        <f>W71</f>
        <v>1.3000000000000016</v>
      </c>
      <c r="X72" s="5">
        <f ca="1">N30</f>
        <v>3018.00000000004</v>
      </c>
      <c r="Y72" s="10">
        <f>Y71</f>
        <v>1.7999999999999998</v>
      </c>
      <c r="Z72" s="5">
        <f ca="1">O30</f>
        <v>3124.00000000004</v>
      </c>
      <c r="AA72" s="10">
        <f>AA71</f>
        <v>1.200000000000002</v>
      </c>
    </row>
    <row r="73" spans="1:27" x14ac:dyDescent="0.4">
      <c r="A73" s="2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4">
      <c r="A74" s="22"/>
      <c r="B74" s="15" t="s">
        <v>29</v>
      </c>
      <c r="C74" s="5" t="str">
        <f>C22</f>
        <v>淡路モデル</v>
      </c>
      <c r="D74" s="5">
        <f>D22</f>
        <v>1.9999999999999999E-11</v>
      </c>
      <c r="E74" s="10">
        <f>E71-1</f>
        <v>0.79999999999999982</v>
      </c>
      <c r="F74" s="5">
        <f>E22</f>
        <v>13.00000000002</v>
      </c>
      <c r="G74" s="10">
        <f>G71-1</f>
        <v>0.70000000000000018</v>
      </c>
      <c r="H74" s="5">
        <f ca="1">F22</f>
        <v>600.00000000002001</v>
      </c>
      <c r="I74" s="10">
        <f>I71-1</f>
        <v>0.79999999999999982</v>
      </c>
      <c r="J74" s="5">
        <f ca="1">G22</f>
        <v>613.00000000002001</v>
      </c>
      <c r="K74" s="10">
        <f>K71-1</f>
        <v>0.60000000000000053</v>
      </c>
      <c r="L74" s="5">
        <f ca="1">H22</f>
        <v>1200.00000000002</v>
      </c>
      <c r="M74" s="10">
        <f>M71-1</f>
        <v>0.79999999999999982</v>
      </c>
      <c r="N74" s="5">
        <f ca="1">I22</f>
        <v>1213.00000000002</v>
      </c>
      <c r="O74" s="10">
        <f>O71-1</f>
        <v>0.50000000000000089</v>
      </c>
      <c r="P74" s="5">
        <f ca="1">J22</f>
        <v>1800.00000000002</v>
      </c>
      <c r="Q74" s="10">
        <f>Q71-1</f>
        <v>0.79999999999999982</v>
      </c>
      <c r="R74" s="5">
        <f ca="1">K22</f>
        <v>1813.00000000002</v>
      </c>
      <c r="S74" s="10">
        <f>S71-1</f>
        <v>0.40000000000000124</v>
      </c>
      <c r="T74" s="5">
        <f ca="1">L22</f>
        <v>2400.00000000002</v>
      </c>
      <c r="U74" s="10">
        <f>U71-1</f>
        <v>0.79999999999999982</v>
      </c>
      <c r="V74" s="5">
        <f ca="1">M22</f>
        <v>2413.00000000002</v>
      </c>
      <c r="W74" s="10">
        <f>W71-1</f>
        <v>0.3000000000000016</v>
      </c>
      <c r="X74" s="5">
        <f ca="1">N22</f>
        <v>3000.00000000002</v>
      </c>
      <c r="Y74" s="10">
        <f>Y71-1</f>
        <v>0.79999999999999982</v>
      </c>
      <c r="Z74" s="5">
        <f ca="1">O22</f>
        <v>3013.00000000002</v>
      </c>
      <c r="AA74" s="10">
        <f>AA71-1</f>
        <v>0.20000000000000195</v>
      </c>
    </row>
    <row r="75" spans="1:27" x14ac:dyDescent="0.4">
      <c r="A75" s="22"/>
      <c r="B75" s="15" t="s">
        <v>30</v>
      </c>
      <c r="C75" s="5" t="str">
        <f>C31</f>
        <v>淡路モデル</v>
      </c>
      <c r="D75" s="5">
        <f>D31</f>
        <v>13.00000000002</v>
      </c>
      <c r="E75" s="10">
        <f>E74</f>
        <v>0.79999999999999982</v>
      </c>
      <c r="F75" s="5">
        <f>E31</f>
        <v>87.000000000019995</v>
      </c>
      <c r="G75" s="10">
        <f>G74</f>
        <v>0.70000000000000018</v>
      </c>
      <c r="H75" s="5">
        <f ca="1">F31</f>
        <v>613.00000000002001</v>
      </c>
      <c r="I75" s="10">
        <f>I74</f>
        <v>0.79999999999999982</v>
      </c>
      <c r="J75" s="5">
        <f ca="1">G31</f>
        <v>687.00000000002001</v>
      </c>
      <c r="K75" s="10">
        <f>K74</f>
        <v>0.60000000000000053</v>
      </c>
      <c r="L75" s="5">
        <f ca="1">H31</f>
        <v>1213.00000000002</v>
      </c>
      <c r="M75" s="10">
        <f>M74</f>
        <v>0.79999999999999982</v>
      </c>
      <c r="N75" s="5">
        <f ca="1">I31</f>
        <v>1287.00000000002</v>
      </c>
      <c r="O75" s="10">
        <f>O74</f>
        <v>0.50000000000000089</v>
      </c>
      <c r="P75" s="5">
        <f ca="1">J31</f>
        <v>1813.00000000002</v>
      </c>
      <c r="Q75" s="10">
        <f>Q74</f>
        <v>0.79999999999999982</v>
      </c>
      <c r="R75" s="5">
        <f ca="1">K31</f>
        <v>1887.00000000002</v>
      </c>
      <c r="S75" s="10">
        <f>S74</f>
        <v>0.40000000000000124</v>
      </c>
      <c r="T75" s="5">
        <f ca="1">L31</f>
        <v>2413.00000000002</v>
      </c>
      <c r="U75" s="10">
        <f>U74</f>
        <v>0.79999999999999982</v>
      </c>
      <c r="V75" s="5">
        <f ca="1">M31</f>
        <v>2487.00000000002</v>
      </c>
      <c r="W75" s="10">
        <f>W74</f>
        <v>0.3000000000000016</v>
      </c>
      <c r="X75" s="5">
        <f ca="1">N31</f>
        <v>3013.00000000002</v>
      </c>
      <c r="Y75" s="10">
        <f>Y74</f>
        <v>0.79999999999999982</v>
      </c>
      <c r="Z75" s="5">
        <f ca="1">O31</f>
        <v>3087.00000000002</v>
      </c>
      <c r="AA75" s="10">
        <f>AA74</f>
        <v>0.20000000000000195</v>
      </c>
    </row>
    <row r="76" spans="1:27" x14ac:dyDescent="0.4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27" x14ac:dyDescent="0.4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27" x14ac:dyDescent="0.4">
      <c r="C78" s="5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x14ac:dyDescent="0.4"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x14ac:dyDescent="0.4">
      <c r="D80" s="24"/>
      <c r="E80" s="24"/>
      <c r="F80" s="25"/>
      <c r="G80" s="25"/>
      <c r="H80" s="24"/>
      <c r="I80" s="24"/>
      <c r="J80" s="25"/>
      <c r="K80" s="25"/>
      <c r="L80" s="24"/>
      <c r="M80" s="24"/>
      <c r="N80" s="25"/>
      <c r="O80" s="25"/>
      <c r="P80" s="24"/>
      <c r="Q80" s="24"/>
      <c r="R80" s="25"/>
      <c r="S80" s="25"/>
      <c r="T80" s="24"/>
      <c r="U80" s="24"/>
      <c r="V80" s="25"/>
      <c r="W80" s="25"/>
      <c r="X80" s="24"/>
      <c r="Y80" s="24"/>
      <c r="Z80" s="25"/>
      <c r="AA80" s="25"/>
    </row>
    <row r="81" spans="4:27" x14ac:dyDescent="0.4">
      <c r="D81" s="4"/>
      <c r="F81" s="5"/>
      <c r="H81" s="6"/>
      <c r="J81" s="5"/>
      <c r="L81" s="6"/>
      <c r="N81" s="5"/>
      <c r="P81" s="6"/>
      <c r="R81" s="5"/>
      <c r="T81" s="6"/>
      <c r="V81" s="5"/>
      <c r="X81" s="6"/>
      <c r="Z81" s="5"/>
    </row>
    <row r="82" spans="4:27" x14ac:dyDescent="0.4">
      <c r="D82" s="6"/>
      <c r="F82" s="6"/>
      <c r="H82" s="6"/>
      <c r="J82" s="6"/>
      <c r="L82" s="6"/>
      <c r="N82" s="6"/>
      <c r="P82" s="6"/>
      <c r="R82" s="6"/>
      <c r="T82" s="6"/>
      <c r="V82" s="6"/>
      <c r="X82" s="6"/>
      <c r="Z82" s="6"/>
    </row>
    <row r="83" spans="4:27" ht="18.75" x14ac:dyDescent="0.4">
      <c r="F83" s="6"/>
      <c r="G83" s="5"/>
      <c r="I83" s="5"/>
      <c r="J83" s="5"/>
      <c r="L83" s="5"/>
      <c r="M83" s="5"/>
      <c r="O83" s="5"/>
      <c r="P83" s="5"/>
      <c r="Z83"/>
      <c r="AA83"/>
    </row>
    <row r="84" spans="4:27" x14ac:dyDescent="0.4">
      <c r="D84" s="4"/>
      <c r="F84" s="5"/>
      <c r="H84" s="6"/>
      <c r="J84" s="5"/>
      <c r="L84" s="6"/>
      <c r="N84" s="5"/>
      <c r="P84" s="6"/>
      <c r="R84" s="5"/>
      <c r="T84" s="6"/>
      <c r="V84" s="5"/>
      <c r="X84" s="6"/>
      <c r="Z84" s="5"/>
    </row>
    <row r="85" spans="4:27" x14ac:dyDescent="0.4">
      <c r="D85" s="6"/>
      <c r="F85" s="6"/>
      <c r="H85" s="6"/>
      <c r="J85" s="6"/>
      <c r="L85" s="6"/>
      <c r="N85" s="6"/>
      <c r="P85" s="6"/>
      <c r="R85" s="6"/>
      <c r="T85" s="6"/>
      <c r="V85" s="6"/>
      <c r="X85" s="6"/>
      <c r="Z85" s="6"/>
    </row>
    <row r="86" spans="4:27" ht="18.75" x14ac:dyDescent="0.4">
      <c r="I86" s="5"/>
      <c r="J86" s="5"/>
      <c r="L86" s="5"/>
      <c r="M86" s="5"/>
      <c r="O86" s="5"/>
      <c r="P86" s="5"/>
      <c r="Z86"/>
      <c r="AA86"/>
    </row>
    <row r="87" spans="4:27" x14ac:dyDescent="0.4">
      <c r="D87" s="4"/>
      <c r="F87" s="5"/>
      <c r="H87" s="6"/>
      <c r="J87" s="5"/>
      <c r="L87" s="6"/>
      <c r="N87" s="5"/>
      <c r="P87" s="6"/>
      <c r="R87" s="5"/>
      <c r="T87" s="6"/>
      <c r="V87" s="5"/>
      <c r="X87" s="6"/>
      <c r="Z87" s="5"/>
    </row>
    <row r="88" spans="4:27" x14ac:dyDescent="0.4">
      <c r="D88" s="6"/>
      <c r="F88" s="6"/>
      <c r="H88" s="6"/>
      <c r="J88" s="6"/>
      <c r="L88" s="6"/>
      <c r="N88" s="6"/>
      <c r="P88" s="6"/>
      <c r="R88" s="6"/>
      <c r="T88" s="6"/>
      <c r="V88" s="6"/>
      <c r="X88" s="6"/>
      <c r="Z88" s="6"/>
    </row>
    <row r="89" spans="4:27" ht="18.75" x14ac:dyDescent="0.4">
      <c r="I89" s="5"/>
      <c r="J89" s="5"/>
      <c r="L89" s="5"/>
      <c r="M89" s="5"/>
      <c r="O89" s="5"/>
      <c r="P89" s="5"/>
      <c r="Z89"/>
      <c r="AA89"/>
    </row>
    <row r="90" spans="4:27" x14ac:dyDescent="0.4">
      <c r="D90" s="4"/>
      <c r="F90" s="5"/>
      <c r="H90" s="6"/>
      <c r="J90" s="5"/>
      <c r="L90" s="6"/>
      <c r="N90" s="5"/>
      <c r="P90" s="6"/>
      <c r="R90" s="5"/>
      <c r="T90" s="6"/>
      <c r="V90" s="5"/>
      <c r="X90" s="6"/>
      <c r="Z90" s="5"/>
    </row>
    <row r="91" spans="4:27" x14ac:dyDescent="0.4">
      <c r="D91" s="6"/>
      <c r="F91" s="6"/>
      <c r="H91" s="6"/>
      <c r="J91" s="6"/>
      <c r="L91" s="6"/>
      <c r="N91" s="6"/>
      <c r="P91" s="6"/>
      <c r="R91" s="6"/>
      <c r="T91" s="6"/>
      <c r="V91" s="6"/>
      <c r="X91" s="6"/>
      <c r="Z91" s="6"/>
    </row>
    <row r="92" spans="4:27" ht="18.75" x14ac:dyDescent="0.4">
      <c r="I92" s="5"/>
      <c r="J92" s="5"/>
      <c r="L92" s="5"/>
      <c r="M92" s="5"/>
      <c r="O92" s="5"/>
      <c r="P92" s="5"/>
      <c r="Z92"/>
      <c r="AA92"/>
    </row>
    <row r="93" spans="4:27" x14ac:dyDescent="0.4">
      <c r="D93" s="4"/>
      <c r="F93" s="5"/>
      <c r="H93" s="6"/>
      <c r="J93" s="5"/>
      <c r="L93" s="6"/>
      <c r="N93" s="5"/>
      <c r="P93" s="6"/>
      <c r="R93" s="5"/>
      <c r="T93" s="6"/>
      <c r="V93" s="5"/>
      <c r="X93" s="6"/>
      <c r="Z93" s="5"/>
    </row>
    <row r="94" spans="4:27" x14ac:dyDescent="0.4">
      <c r="D94" s="6"/>
      <c r="F94" s="6"/>
      <c r="H94" s="6"/>
      <c r="J94" s="6"/>
      <c r="L94" s="6"/>
      <c r="N94" s="6"/>
      <c r="P94" s="6"/>
      <c r="R94" s="6"/>
      <c r="T94" s="6"/>
      <c r="V94" s="6"/>
      <c r="X94" s="6"/>
      <c r="Z94" s="6"/>
    </row>
    <row r="95" spans="4:27" ht="18.75" x14ac:dyDescent="0.4">
      <c r="I95" s="5"/>
      <c r="J95" s="5"/>
      <c r="L95" s="5"/>
      <c r="M95" s="5"/>
      <c r="O95" s="5"/>
      <c r="P95" s="5"/>
      <c r="Z95"/>
      <c r="AA95"/>
    </row>
    <row r="96" spans="4:27" x14ac:dyDescent="0.4">
      <c r="D96" s="4"/>
      <c r="F96" s="5"/>
      <c r="H96" s="6"/>
      <c r="J96" s="5"/>
      <c r="L96" s="6"/>
      <c r="N96" s="5"/>
      <c r="P96" s="6"/>
      <c r="R96" s="5"/>
      <c r="T96" s="6"/>
      <c r="V96" s="5"/>
      <c r="X96" s="6"/>
      <c r="Z96" s="5"/>
    </row>
    <row r="97" spans="4:27" x14ac:dyDescent="0.4">
      <c r="D97" s="6"/>
      <c r="F97" s="6"/>
      <c r="H97" s="6"/>
      <c r="J97" s="6"/>
      <c r="L97" s="6"/>
      <c r="N97" s="6"/>
      <c r="P97" s="6"/>
      <c r="R97" s="6"/>
      <c r="T97" s="6"/>
      <c r="V97" s="6"/>
      <c r="X97" s="6"/>
      <c r="Z97" s="6"/>
    </row>
    <row r="98" spans="4:27" ht="18.75" x14ac:dyDescent="0.4">
      <c r="I98" s="5"/>
      <c r="J98" s="5"/>
      <c r="L98" s="5"/>
      <c r="M98" s="5"/>
      <c r="O98" s="5"/>
      <c r="P98" s="5"/>
      <c r="Z98"/>
      <c r="AA98"/>
    </row>
    <row r="99" spans="4:27" x14ac:dyDescent="0.4">
      <c r="D99" s="4"/>
      <c r="F99" s="5"/>
      <c r="H99" s="6"/>
      <c r="J99" s="5"/>
      <c r="L99" s="6"/>
      <c r="N99" s="5"/>
      <c r="P99" s="6"/>
      <c r="R99" s="5"/>
      <c r="T99" s="6"/>
      <c r="V99" s="5"/>
      <c r="X99" s="6"/>
      <c r="Z99" s="5"/>
    </row>
    <row r="100" spans="4:27" x14ac:dyDescent="0.4">
      <c r="D100" s="6"/>
      <c r="F100" s="6"/>
      <c r="H100" s="6"/>
      <c r="J100" s="6"/>
      <c r="L100" s="6"/>
      <c r="N100" s="6"/>
      <c r="P100" s="6"/>
      <c r="R100" s="6"/>
      <c r="T100" s="6"/>
      <c r="V100" s="6"/>
      <c r="X100" s="6"/>
      <c r="Z100" s="6"/>
    </row>
    <row r="101" spans="4:27" ht="18.75" x14ac:dyDescent="0.4">
      <c r="I101" s="5"/>
      <c r="J101" s="5"/>
      <c r="L101" s="5"/>
      <c r="M101" s="5"/>
      <c r="O101" s="5"/>
      <c r="P101" s="5"/>
      <c r="Z101"/>
      <c r="AA101"/>
    </row>
    <row r="102" spans="4:27" x14ac:dyDescent="0.4">
      <c r="D102" s="4"/>
      <c r="F102" s="5"/>
      <c r="H102" s="6"/>
      <c r="J102" s="5"/>
      <c r="L102" s="6"/>
      <c r="N102" s="5"/>
      <c r="P102" s="6"/>
      <c r="R102" s="5"/>
      <c r="T102" s="6"/>
      <c r="V102" s="5"/>
      <c r="X102" s="6"/>
      <c r="Z102" s="5"/>
    </row>
    <row r="103" spans="4:27" x14ac:dyDescent="0.4">
      <c r="D103" s="6"/>
      <c r="F103" s="6"/>
      <c r="H103" s="6"/>
      <c r="J103" s="6"/>
      <c r="L103" s="6"/>
      <c r="N103" s="6"/>
      <c r="P103" s="6"/>
      <c r="R103" s="6"/>
      <c r="T103" s="6"/>
      <c r="V103" s="6"/>
      <c r="X103" s="6"/>
      <c r="Z103" s="6"/>
    </row>
    <row r="104" spans="4:27" ht="18.75" x14ac:dyDescent="0.4"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4:27" ht="18.75" x14ac:dyDescent="0.4"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4:27" ht="18.75" x14ac:dyDescent="0.4"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4:27" ht="18.75" x14ac:dyDescent="0.4"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4:27" ht="18.75" x14ac:dyDescent="0.4"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4:27" ht="18.75" x14ac:dyDescent="0.4"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4:27" ht="18.75" x14ac:dyDescent="0.4"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4:27" ht="18.75" x14ac:dyDescent="0.4"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4:27" ht="18.75" x14ac:dyDescent="0.4"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4:27" ht="18.75" x14ac:dyDescent="0.4"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4:27" ht="18.75" x14ac:dyDescent="0.4"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4:27" ht="18.75" x14ac:dyDescent="0.4"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4:27" ht="18.75" x14ac:dyDescent="0.4"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4:27" ht="18.75" x14ac:dyDescent="0.4"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4:27" ht="18.75" x14ac:dyDescent="0.4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</sheetData>
  <mergeCells count="48">
    <mergeCell ref="Z80:AA80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X80:Y80"/>
    <mergeCell ref="X79:AA79"/>
    <mergeCell ref="D78:G78"/>
    <mergeCell ref="H78:K78"/>
    <mergeCell ref="L78:O78"/>
    <mergeCell ref="P78:S78"/>
    <mergeCell ref="T78:W78"/>
    <mergeCell ref="X78:AA78"/>
    <mergeCell ref="D79:G79"/>
    <mergeCell ref="H79:K79"/>
    <mergeCell ref="L79:O79"/>
    <mergeCell ref="P79:S79"/>
    <mergeCell ref="T79:W79"/>
    <mergeCell ref="X51:AA51"/>
    <mergeCell ref="T51:W51"/>
    <mergeCell ref="Z52:AA52"/>
    <mergeCell ref="T52:U52"/>
    <mergeCell ref="V52:W52"/>
    <mergeCell ref="X52:Y52"/>
    <mergeCell ref="A13:A49"/>
    <mergeCell ref="B15:B22"/>
    <mergeCell ref="B24:B31"/>
    <mergeCell ref="B33:B40"/>
    <mergeCell ref="B42:B49"/>
    <mergeCell ref="A51:A75"/>
    <mergeCell ref="D51:G51"/>
    <mergeCell ref="H51:K51"/>
    <mergeCell ref="L51:O51"/>
    <mergeCell ref="P51:S51"/>
    <mergeCell ref="D52:E52"/>
    <mergeCell ref="F52:G52"/>
    <mergeCell ref="H52:I52"/>
    <mergeCell ref="L52:M52"/>
    <mergeCell ref="N52:O52"/>
    <mergeCell ref="P52:Q52"/>
    <mergeCell ref="R52:S52"/>
    <mergeCell ref="J52:K5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20mmスカラ×</vt:lpstr>
      <vt:lpstr>20mmベクトル○</vt:lpstr>
      <vt:lpstr>100mmベクトル×</vt:lpstr>
      <vt:lpstr>20mmベクトル+加古川100mm×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近者敦彦</dc:creator>
  <cp:lastModifiedBy>崔 国慶</cp:lastModifiedBy>
  <dcterms:created xsi:type="dcterms:W3CDTF">2020-11-05T08:49:14Z</dcterms:created>
  <dcterms:modified xsi:type="dcterms:W3CDTF">2021-01-22T08:59:03Z</dcterms:modified>
</cp:coreProperties>
</file>