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035" windowHeight="7725" firstSheet="2" activeTab="6"/>
  </bookViews>
  <sheets>
    <sheet name="JUBILEE HOUSE, KUMASI" sheetId="1" r:id="rId1"/>
    <sheet name="SUNYANI COCOA HOUSE" sheetId="2" r:id="rId2"/>
    <sheet name="LAKE ROAD, KUMASI" sheetId="3" r:id="rId3"/>
    <sheet name="Others" sheetId="5" r:id="rId4"/>
    <sheet name="COCOA HOUSE, ACCRA" sheetId="6" r:id="rId5"/>
    <sheet name="LBCs" sheetId="8" r:id="rId6"/>
    <sheet name="COCOA HOUSE ANNEX, ACCRA" sheetId="9" r:id="rId7"/>
  </sheets>
  <definedNames>
    <definedName name="_xlnm.Print_Titles" localSheetId="1">'SUNYANI COCOA HOUSE'!$1:$1</definedName>
  </definedNames>
  <calcPr calcId="145621"/>
</workbook>
</file>

<file path=xl/calcChain.xml><?xml version="1.0" encoding="utf-8"?>
<calcChain xmlns="http://schemas.openxmlformats.org/spreadsheetml/2006/main">
  <c r="E63" i="9" l="1"/>
  <c r="G62" i="9"/>
  <c r="G61" i="9"/>
  <c r="G60" i="9"/>
  <c r="G63" i="9" s="1"/>
  <c r="G58" i="9"/>
  <c r="F47" i="9"/>
  <c r="E47" i="9"/>
  <c r="G46" i="9"/>
  <c r="G45" i="9"/>
  <c r="G41" i="9"/>
  <c r="G40" i="9"/>
  <c r="G38" i="9"/>
  <c r="G36" i="9"/>
  <c r="G47" i="9" s="1"/>
  <c r="F30" i="9"/>
  <c r="E30" i="9"/>
  <c r="E64" i="9" s="1"/>
  <c r="G28" i="9"/>
  <c r="G23" i="9"/>
  <c r="G21" i="9"/>
  <c r="G18" i="9"/>
  <c r="G16" i="9"/>
  <c r="G15" i="9"/>
  <c r="G14" i="9"/>
  <c r="G13" i="9"/>
  <c r="G10" i="9"/>
  <c r="G8" i="9"/>
  <c r="G7" i="9"/>
  <c r="G6" i="9"/>
  <c r="G5" i="9"/>
  <c r="G4" i="9"/>
  <c r="G30" i="9" s="1"/>
  <c r="G64" i="9" l="1"/>
  <c r="H116" i="8" l="1"/>
  <c r="G116" i="8"/>
  <c r="I98" i="8"/>
  <c r="I97" i="8"/>
  <c r="I96" i="8"/>
  <c r="I95" i="8"/>
  <c r="I94" i="8"/>
  <c r="I93" i="8"/>
  <c r="G93" i="8"/>
  <c r="I92" i="8"/>
  <c r="G92" i="8"/>
  <c r="I76" i="8"/>
  <c r="I75" i="8"/>
  <c r="I65" i="8"/>
  <c r="I64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4" i="8"/>
  <c r="I116" i="8" s="1"/>
  <c r="P30" i="3" l="1"/>
  <c r="P22" i="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3" i="2"/>
  <c r="O30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2" i="3"/>
  <c r="O23" i="3"/>
  <c r="O24" i="3"/>
  <c r="O25" i="3"/>
  <c r="O26" i="3"/>
  <c r="O27" i="3"/>
  <c r="O28" i="3"/>
  <c r="O29" i="3"/>
  <c r="O2" i="3"/>
  <c r="G2" i="6" l="1"/>
  <c r="I30" i="1" l="1"/>
  <c r="L53" i="2"/>
  <c r="N30" i="3"/>
  <c r="F3" i="5"/>
  <c r="F4" i="5"/>
  <c r="F5" i="5"/>
  <c r="F6" i="5"/>
  <c r="F7" i="5"/>
  <c r="F8" i="5"/>
  <c r="F9" i="5"/>
  <c r="F2" i="5"/>
  <c r="P27" i="3" l="1"/>
  <c r="P28" i="3"/>
  <c r="P29" i="3"/>
  <c r="P26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3" i="3"/>
  <c r="P24" i="3"/>
  <c r="P25" i="3"/>
  <c r="P2" i="3"/>
  <c r="M30" i="3"/>
  <c r="K5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2" i="2"/>
  <c r="M3" i="2"/>
  <c r="K30" i="3"/>
  <c r="I30" i="3"/>
  <c r="H26" i="3"/>
  <c r="J26" i="3" s="1"/>
  <c r="L26" i="3" s="1"/>
  <c r="H25" i="3"/>
  <c r="J25" i="3" s="1"/>
  <c r="L25" i="3" s="1"/>
  <c r="H24" i="3"/>
  <c r="J24" i="3" s="1"/>
  <c r="H23" i="3"/>
  <c r="J23" i="3" s="1"/>
  <c r="L23" i="3" s="1"/>
  <c r="H22" i="3"/>
  <c r="J22" i="3" s="1"/>
  <c r="L22" i="3" s="1"/>
  <c r="H21" i="3"/>
  <c r="J21" i="3" s="1"/>
  <c r="J20" i="3"/>
  <c r="L20" i="3" s="1"/>
  <c r="H20" i="3"/>
  <c r="H19" i="3"/>
  <c r="J19" i="3" s="1"/>
  <c r="L19" i="3" s="1"/>
  <c r="L18" i="3"/>
  <c r="H18" i="3"/>
  <c r="J17" i="3"/>
  <c r="L17" i="3" s="1"/>
  <c r="H17" i="3"/>
  <c r="H16" i="3"/>
  <c r="J16" i="3" s="1"/>
  <c r="L16" i="3" s="1"/>
  <c r="J15" i="3"/>
  <c r="L15" i="3" s="1"/>
  <c r="H15" i="3"/>
  <c r="H14" i="3"/>
  <c r="J14" i="3" s="1"/>
  <c r="L14" i="3" s="1"/>
  <c r="H13" i="3"/>
  <c r="J13" i="3" s="1"/>
  <c r="H12" i="3"/>
  <c r="J12" i="3" s="1"/>
  <c r="J11" i="3"/>
  <c r="L11" i="3" s="1"/>
  <c r="H11" i="3"/>
  <c r="J10" i="3"/>
  <c r="H10" i="3"/>
  <c r="J9" i="3"/>
  <c r="H9" i="3"/>
  <c r="J8" i="3"/>
  <c r="H8" i="3"/>
  <c r="J7" i="3"/>
  <c r="H7" i="3"/>
  <c r="J6" i="3"/>
  <c r="H6" i="3"/>
  <c r="H5" i="3"/>
  <c r="J5" i="3" s="1"/>
  <c r="L5" i="3" s="1"/>
  <c r="J4" i="3"/>
  <c r="L4" i="3" s="1"/>
  <c r="H4" i="3"/>
  <c r="H3" i="3"/>
  <c r="J3" i="3" s="1"/>
  <c r="L3" i="3" s="1"/>
  <c r="J2" i="3"/>
  <c r="J30" i="3" s="1"/>
  <c r="H2" i="3"/>
  <c r="H30" i="3" s="1"/>
  <c r="J60" i="2"/>
  <c r="J59" i="2"/>
  <c r="J58" i="2"/>
  <c r="J57" i="2"/>
  <c r="J56" i="2"/>
  <c r="E53" i="2"/>
  <c r="D53" i="2"/>
  <c r="G48" i="2"/>
  <c r="J48" i="2" s="1"/>
  <c r="G47" i="2"/>
  <c r="J47" i="2" s="1"/>
  <c r="J46" i="2"/>
  <c r="J45" i="2"/>
  <c r="G45" i="2"/>
  <c r="J44" i="2"/>
  <c r="G43" i="2"/>
  <c r="J43" i="2" s="1"/>
  <c r="G40" i="2"/>
  <c r="J40" i="2" s="1"/>
  <c r="G39" i="2"/>
  <c r="J39" i="2" s="1"/>
  <c r="G38" i="2"/>
  <c r="J38" i="2" s="1"/>
  <c r="G37" i="2"/>
  <c r="J37" i="2" s="1"/>
  <c r="G36" i="2"/>
  <c r="J36" i="2" s="1"/>
  <c r="G33" i="2"/>
  <c r="J33" i="2" s="1"/>
  <c r="G32" i="2"/>
  <c r="J32" i="2" s="1"/>
  <c r="G31" i="2"/>
  <c r="J31" i="2" s="1"/>
  <c r="J30" i="2"/>
  <c r="J29" i="2"/>
  <c r="G29" i="2"/>
  <c r="J28" i="2"/>
  <c r="G28" i="2"/>
  <c r="J27" i="2"/>
  <c r="G27" i="2"/>
  <c r="J26" i="2"/>
  <c r="G26" i="2"/>
  <c r="J23" i="2"/>
  <c r="G23" i="2"/>
  <c r="J22" i="2"/>
  <c r="M22" i="2" s="1"/>
  <c r="G22" i="2"/>
  <c r="J21" i="2"/>
  <c r="G21" i="2"/>
  <c r="J20" i="2"/>
  <c r="G20" i="2"/>
  <c r="J19" i="2"/>
  <c r="G19" i="2"/>
  <c r="J18" i="2"/>
  <c r="G18" i="2"/>
  <c r="J17" i="2"/>
  <c r="G17" i="2"/>
  <c r="J16" i="2"/>
  <c r="G16" i="2"/>
  <c r="J15" i="2"/>
  <c r="G15" i="2"/>
  <c r="J12" i="2"/>
  <c r="G12" i="2"/>
  <c r="J11" i="2"/>
  <c r="G11" i="2"/>
  <c r="J8" i="2"/>
  <c r="G8" i="2"/>
  <c r="J7" i="2"/>
  <c r="G7" i="2"/>
  <c r="J6" i="2"/>
  <c r="G6" i="2"/>
  <c r="J5" i="2"/>
  <c r="G5" i="2"/>
  <c r="J4" i="2"/>
  <c r="G4" i="2"/>
  <c r="G3" i="2"/>
  <c r="J3" i="2" s="1"/>
  <c r="M53" i="2" l="1"/>
  <c r="L2" i="3"/>
  <c r="L30" i="3" s="1"/>
  <c r="J53" i="2"/>
  <c r="H30" i="1" l="1"/>
  <c r="G30" i="1"/>
  <c r="F30" i="1"/>
  <c r="E30" i="1"/>
  <c r="D30" i="1"/>
  <c r="C29" i="1"/>
  <c r="J28" i="1"/>
  <c r="J27" i="1"/>
  <c r="C24" i="1"/>
  <c r="C30" i="1" s="1"/>
  <c r="J23" i="1"/>
  <c r="J22" i="1"/>
  <c r="J21" i="1"/>
  <c r="C18" i="1"/>
  <c r="J17" i="1"/>
  <c r="J16" i="1"/>
  <c r="J15" i="1"/>
  <c r="J14" i="1"/>
  <c r="J13" i="1"/>
  <c r="J8" i="1"/>
  <c r="J7" i="1"/>
  <c r="J6" i="1"/>
  <c r="J5" i="1"/>
  <c r="J4" i="1"/>
  <c r="J3" i="1"/>
  <c r="J30" i="1" l="1"/>
</calcChain>
</file>

<file path=xl/sharedStrings.xml><?xml version="1.0" encoding="utf-8"?>
<sst xmlns="http://schemas.openxmlformats.org/spreadsheetml/2006/main" count="1007" uniqueCount="455">
  <si>
    <t>No.</t>
  </si>
  <si>
    <t>COMPANY</t>
  </si>
  <si>
    <r>
      <t>AREA [m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]</t>
    </r>
  </si>
  <si>
    <t>2020 ANNUAL RENT [GH¢]</t>
  </si>
  <si>
    <t>2021 ANNUAL RENT [GH¢]</t>
  </si>
  <si>
    <t>PAYMENTS 2020</t>
  </si>
  <si>
    <t>OUTSTANDING AS AT DEC. 2020</t>
  </si>
  <si>
    <t>OUTSTANDING AS AT 01/01/2021</t>
  </si>
  <si>
    <t xml:space="preserve">PAYMENTS 2021 [GH¢] </t>
  </si>
  <si>
    <t>GROUND FLOOR</t>
  </si>
  <si>
    <t>Donewell Life company Limited</t>
  </si>
  <si>
    <t>Prudential Bank</t>
  </si>
  <si>
    <t>Yapan</t>
  </si>
  <si>
    <t>National Insurance Commission</t>
  </si>
  <si>
    <t>Cocoa Processing Company</t>
  </si>
  <si>
    <t>ATM Space</t>
  </si>
  <si>
    <t xml:space="preserve">          FIRST FLOOR</t>
  </si>
  <si>
    <t>Donewell Insurance Company Limited</t>
  </si>
  <si>
    <t>New Generation Investment Services</t>
  </si>
  <si>
    <t>Public Utilities Regulatory Comm.</t>
  </si>
  <si>
    <t>Star Assurance Company</t>
  </si>
  <si>
    <t>Unique Insurance Company</t>
  </si>
  <si>
    <t xml:space="preserve">           THIRD FLOOR</t>
  </si>
  <si>
    <t>Ghana News Agency</t>
  </si>
  <si>
    <t>First Choice</t>
  </si>
  <si>
    <t>Empretec Gh Limited</t>
  </si>
  <si>
    <t xml:space="preserve">            FOURTH FLOOR</t>
  </si>
  <si>
    <t>Osei Owusu-Ansah &amp; Associates</t>
  </si>
  <si>
    <t>Hippo Limited</t>
  </si>
  <si>
    <t>TOTAL</t>
  </si>
  <si>
    <t>NO.</t>
  </si>
  <si>
    <t>TENANT</t>
  </si>
  <si>
    <t>ROOM NOS.</t>
  </si>
  <si>
    <t>AREA (m2)</t>
  </si>
  <si>
    <t>ANNUAL RENT 2018/2019 [GH¢] p.a.</t>
  </si>
  <si>
    <t>PAYMENTS</t>
  </si>
  <si>
    <t xml:space="preserve">OUTSTANDING AS AT 2019 [GH¢] </t>
  </si>
  <si>
    <t>2020 PAYMENTS MADE</t>
  </si>
  <si>
    <t>OUTSTANDING AS AT DEC. 2020 [GH¢]</t>
  </si>
  <si>
    <t>REMARKS</t>
  </si>
  <si>
    <t>Farmers Super Market</t>
  </si>
  <si>
    <t>GF1</t>
  </si>
  <si>
    <t>Achivera</t>
  </si>
  <si>
    <t>GF2</t>
  </si>
  <si>
    <t>Star Assurance Ent.</t>
  </si>
  <si>
    <t>GF3</t>
  </si>
  <si>
    <t>House of Gifts</t>
  </si>
  <si>
    <t>GF4</t>
  </si>
  <si>
    <t>Nsoatreman Rural Bank</t>
  </si>
  <si>
    <t>GF5</t>
  </si>
  <si>
    <t>Seewell Optical</t>
  </si>
  <si>
    <t>GF6</t>
  </si>
  <si>
    <r>
      <t>2</t>
    </r>
    <r>
      <rPr>
        <b/>
        <vertAlign val="superscript"/>
        <sz val="10"/>
        <color theme="1"/>
        <rFont val="Arial Narrow"/>
        <family val="2"/>
      </rPr>
      <t>ND</t>
    </r>
    <r>
      <rPr>
        <b/>
        <sz val="10"/>
        <color theme="1"/>
        <rFont val="Arial Narrow"/>
        <family val="2"/>
      </rPr>
      <t xml:space="preserve"> FLOOR</t>
    </r>
  </si>
  <si>
    <t>NAGRAT</t>
  </si>
  <si>
    <t>PBC</t>
  </si>
  <si>
    <r>
      <t>3</t>
    </r>
    <r>
      <rPr>
        <b/>
        <vertAlign val="superscript"/>
        <sz val="10"/>
        <color theme="1"/>
        <rFont val="Arial Narrow"/>
        <family val="2"/>
      </rPr>
      <t>RD</t>
    </r>
    <r>
      <rPr>
        <b/>
        <sz val="10"/>
        <color theme="1"/>
        <rFont val="Arial Narrow"/>
        <family val="2"/>
      </rPr>
      <t xml:space="preserve"> FLOOR</t>
    </r>
  </si>
  <si>
    <t>Nkrabea Chamber</t>
  </si>
  <si>
    <t>301-307</t>
  </si>
  <si>
    <t>DHL</t>
  </si>
  <si>
    <t>Life Saving Finance Co.</t>
  </si>
  <si>
    <t>Bediako &amp; Associates</t>
  </si>
  <si>
    <t>312-313</t>
  </si>
  <si>
    <t xml:space="preserve">Dawud - Mark </t>
  </si>
  <si>
    <t>Marco Construction</t>
  </si>
  <si>
    <t>ICU</t>
  </si>
  <si>
    <t>Standard Authorty</t>
  </si>
  <si>
    <t>321-322</t>
  </si>
  <si>
    <t>Obeng Manu Consult</t>
  </si>
  <si>
    <t>323-325</t>
  </si>
  <si>
    <r>
      <t>4</t>
    </r>
    <r>
      <rPr>
        <b/>
        <vertAlign val="superscript"/>
        <sz val="10"/>
        <color theme="1"/>
        <rFont val="Arial Narrow"/>
        <family val="2"/>
      </rPr>
      <t>TH</t>
    </r>
    <r>
      <rPr>
        <b/>
        <sz val="10"/>
        <color theme="1"/>
        <rFont val="Arial Narrow"/>
        <family val="2"/>
      </rPr>
      <t xml:space="preserve"> FLOOR</t>
    </r>
  </si>
  <si>
    <t>Gab investment</t>
  </si>
  <si>
    <t>401-403 &amp; 407</t>
  </si>
  <si>
    <t>Twumasi &amp; Associate</t>
  </si>
  <si>
    <t>404-406 &amp; 409</t>
  </si>
  <si>
    <t>Graphic Communication</t>
  </si>
  <si>
    <t>410-412</t>
  </si>
  <si>
    <t>Ghana Mine Workers</t>
  </si>
  <si>
    <t>413-414</t>
  </si>
  <si>
    <t>Feng Tech Co.</t>
  </si>
  <si>
    <t>Delta Remorge &amp; Dei</t>
  </si>
  <si>
    <t>Geodicon Ltd.</t>
  </si>
  <si>
    <t>Adom Legal Consult</t>
  </si>
  <si>
    <t>418-424</t>
  </si>
  <si>
    <r>
      <t>5</t>
    </r>
    <r>
      <rPr>
        <b/>
        <vertAlign val="superscript"/>
        <sz val="10"/>
        <color theme="1"/>
        <rFont val="Arial Narrow"/>
        <family val="2"/>
      </rPr>
      <t>TH</t>
    </r>
    <r>
      <rPr>
        <b/>
        <sz val="10"/>
        <color theme="1"/>
        <rFont val="Arial Narrow"/>
        <family val="2"/>
      </rPr>
      <t xml:space="preserve"> FLOOR</t>
    </r>
  </si>
  <si>
    <t>Redmptioin Care Int.</t>
  </si>
  <si>
    <t>501-503</t>
  </si>
  <si>
    <t>Apex ARB Bank (Association)</t>
  </si>
  <si>
    <t>504-506</t>
  </si>
  <si>
    <t>Ben &amp; Ben Options Limited</t>
  </si>
  <si>
    <t>Dzill Solutions</t>
  </si>
  <si>
    <t>508-511</t>
  </si>
  <si>
    <t>Innerjoy Digital System</t>
  </si>
  <si>
    <r>
      <t>6</t>
    </r>
    <r>
      <rPr>
        <b/>
        <vertAlign val="superscript"/>
        <sz val="10"/>
        <color theme="1"/>
        <rFont val="Arial Narrow"/>
        <family val="2"/>
      </rPr>
      <t>TH</t>
    </r>
    <r>
      <rPr>
        <b/>
        <sz val="10"/>
        <color theme="1"/>
        <rFont val="Arial Narrow"/>
        <family val="2"/>
      </rPr>
      <t xml:space="preserve"> FLOOR</t>
    </r>
  </si>
  <si>
    <t>Sky Broadcating Ltd</t>
  </si>
  <si>
    <t>601-605</t>
  </si>
  <si>
    <t>Community Ent. Develop</t>
  </si>
  <si>
    <t>606-607</t>
  </si>
  <si>
    <t>Daily Guide [Western Pub.]</t>
  </si>
  <si>
    <t>608-609</t>
  </si>
  <si>
    <t>610-611</t>
  </si>
  <si>
    <t>Metro Tv</t>
  </si>
  <si>
    <t>Stephen Asare Ent</t>
  </si>
  <si>
    <t>Adom K. Consult</t>
  </si>
  <si>
    <t>Osei Kofi Legal Consult</t>
  </si>
  <si>
    <t>Nyaniba Health Assistance</t>
  </si>
  <si>
    <t>HOT &amp; COLD ENTERPRISE</t>
  </si>
  <si>
    <t>SHED</t>
  </si>
  <si>
    <t>TENANTS</t>
  </si>
  <si>
    <t>CAPACITY    [TONNAGE]</t>
  </si>
  <si>
    <t>2018 RENT [GH¢]</t>
  </si>
  <si>
    <t>OUTSTANDING RENT AS AT 2018 [GH¢]</t>
  </si>
  <si>
    <t>2019 RENT [GH¢]</t>
  </si>
  <si>
    <t>OUTSTANDING AS AT 2019 [GH¢]</t>
  </si>
  <si>
    <t>ANNUAL RENT 2020 [GH¢]</t>
  </si>
  <si>
    <t>TOTAL AMOUNT PAYABLE [GH¢]</t>
  </si>
  <si>
    <t>2020 PAYMENTS</t>
  </si>
  <si>
    <t>KINGS PLASTIC AND NAILS LTD.</t>
  </si>
  <si>
    <t>Apr - Mar</t>
  </si>
  <si>
    <t>SHOW BEST COMPANY LTD.</t>
  </si>
  <si>
    <t>Jan-Dec</t>
  </si>
  <si>
    <t>QUALITY STORES</t>
  </si>
  <si>
    <t>300/100</t>
  </si>
  <si>
    <t>SIX FLAGS ENTERPRISE</t>
  </si>
  <si>
    <t>BIMAPET ENTERPRISE</t>
  </si>
  <si>
    <t>AWUDU MORDERN ENTERPRISE</t>
  </si>
  <si>
    <t>M. MEMUNA ENTERPRISE</t>
  </si>
  <si>
    <t>OPOKU AMANKWAA ENTERPRISE</t>
  </si>
  <si>
    <t>ANGELA YAA ASOKWA ENTERPRISE</t>
  </si>
  <si>
    <t>WAKEFIELD AGENCIES</t>
  </si>
  <si>
    <t>MADSON JAPAN ENG. [GH] LTD.</t>
  </si>
  <si>
    <t>June-May</t>
  </si>
  <si>
    <t>MARICON ENGINEERING WORKS</t>
  </si>
  <si>
    <t>MILLANS ENTERPRISE</t>
  </si>
  <si>
    <t>CHINESE WOMAN AGRO CHEMICALS</t>
  </si>
  <si>
    <t>OFFBEN ENTERPRISE</t>
  </si>
  <si>
    <t>May-April</t>
  </si>
  <si>
    <t>JABAH ENTERPRISE</t>
  </si>
  <si>
    <t>Mar-Feb</t>
  </si>
  <si>
    <t>SEFA &amp; JANE AGRO CHEMICAL LTD.</t>
  </si>
  <si>
    <t>1000/500</t>
  </si>
  <si>
    <t>ODENEHO BAWAUH ENTERPRISE</t>
  </si>
  <si>
    <t>KWASI KYEREMATENG</t>
  </si>
  <si>
    <t>DASIMAH COMPANY LIMITED</t>
  </si>
  <si>
    <t xml:space="preserve"> </t>
  </si>
  <si>
    <t>KO-AD INVESTMENT</t>
  </si>
  <si>
    <t>ADDAI CUTLASS</t>
  </si>
  <si>
    <t>Jan - Dec</t>
  </si>
  <si>
    <t>OSACHAW VENTURES LIMITED</t>
  </si>
  <si>
    <t>Old Carpentry Shop</t>
  </si>
  <si>
    <t>Aug - Jul</t>
  </si>
  <si>
    <t>P. M. AGYEMANG ENTERPRISE</t>
  </si>
  <si>
    <t xml:space="preserve">space </t>
  </si>
  <si>
    <t>LOCATION</t>
  </si>
  <si>
    <t>2021/22 ANNUAL RENT [GH¢]</t>
  </si>
  <si>
    <t>PAYMENTS FOR 2021/22 [GH¢]</t>
  </si>
  <si>
    <t>COCOA HOUSE ANNEX, ACCRA</t>
  </si>
  <si>
    <t>ANNUAL RENT 2021 [GH¢]</t>
  </si>
  <si>
    <t>2021 PAYMENTS [GH¢]</t>
  </si>
  <si>
    <t>OUTSTANDING RENT AS AT 05/07/21</t>
  </si>
  <si>
    <t>paid on 20/4/21</t>
  </si>
  <si>
    <t>paid on 25/5/21</t>
  </si>
  <si>
    <t>paid on 17/5/21</t>
  </si>
  <si>
    <t>J. K. AGYEMANG &amp; SONS COMP. LTD.</t>
  </si>
  <si>
    <t>paid on 27/1/21</t>
  </si>
  <si>
    <t>OUTSTANDING AS AT 05/07/21 [GH¢]</t>
  </si>
  <si>
    <t>part pyt 2/7/21</t>
  </si>
  <si>
    <t>part pyt 02-07-2021</t>
  </si>
  <si>
    <t>pd 21/5/21</t>
  </si>
  <si>
    <t>paid on 26/5/21</t>
  </si>
  <si>
    <t>pd 28/5/21</t>
  </si>
  <si>
    <t>OUTSTANDING AS AT JULY 2021 [GH¢]</t>
  </si>
  <si>
    <t>begins 1/7/21</t>
  </si>
  <si>
    <t>begins 1/6/21</t>
  </si>
  <si>
    <t>LEE'S KITCHEN</t>
  </si>
  <si>
    <t>KAASE</t>
  </si>
  <si>
    <t>ATWIMA COMMERCIAL VENTURES</t>
  </si>
  <si>
    <t>ABUAKWA DEPOT</t>
  </si>
  <si>
    <t>TENANCY</t>
  </si>
  <si>
    <t>210-214, 219-231</t>
  </si>
  <si>
    <t>7,000.00  - 9-07-21</t>
  </si>
  <si>
    <t>COCOA PROCESSING COMPANY</t>
  </si>
  <si>
    <t>ARB APEX BANK LIMITED</t>
  </si>
  <si>
    <t>ETHIOPIAN AIRLINES</t>
  </si>
  <si>
    <r>
      <t>AREA [m</t>
    </r>
    <r>
      <rPr>
        <b/>
        <vertAlign val="superscript"/>
        <sz val="10"/>
        <color theme="1"/>
        <rFont val="Arial Narrow"/>
        <family val="2"/>
      </rPr>
      <t>2</t>
    </r>
    <r>
      <rPr>
        <b/>
        <sz val="10"/>
        <color theme="1"/>
        <rFont val="Arial Narrow"/>
        <family val="2"/>
      </rPr>
      <t>]</t>
    </r>
  </si>
  <si>
    <t>15% rent tax paid to GRAfor year 2020</t>
  </si>
  <si>
    <t>paid on 21/7/21</t>
  </si>
  <si>
    <t>AMOUNT PAYABLE AS AT AUGUST 2021 [GH¢]</t>
  </si>
  <si>
    <t>RENT PAYABLE AS AT 18/8/21</t>
  </si>
  <si>
    <t>OUTSTANDING RENT AS AT DEC. 2020</t>
  </si>
  <si>
    <t xml:space="preserve"> TENANCY TERM</t>
  </si>
  <si>
    <t>RENT PAYABLE AS AT 16/8/21</t>
  </si>
  <si>
    <t>LIST OF COCOBOD PROPERTIES OCCUPIED BY LBC's</t>
  </si>
  <si>
    <t>S/N</t>
  </si>
  <si>
    <t>DESCRIPTION OF PROPERTY</t>
  </si>
  <si>
    <t>REGION</t>
  </si>
  <si>
    <t>OCCUPANT/COMPANY</t>
  </si>
  <si>
    <r>
      <t>ANNUAL RENT PAYABLE  [GH</t>
    </r>
    <r>
      <rPr>
        <b/>
        <sz val="11"/>
        <color theme="1"/>
        <rFont val="Calibri"/>
        <family val="2"/>
      </rPr>
      <t>₵</t>
    </r>
    <r>
      <rPr>
        <b/>
        <sz val="10.55"/>
        <color theme="1"/>
        <rFont val="Calibri"/>
        <family val="2"/>
      </rPr>
      <t>]</t>
    </r>
  </si>
  <si>
    <r>
      <t>OUTSTANDING AS AT JAN. 2021 [GH</t>
    </r>
    <r>
      <rPr>
        <b/>
        <sz val="11"/>
        <color theme="1"/>
        <rFont val="Calibri"/>
        <family val="2"/>
      </rPr>
      <t>₵</t>
    </r>
    <r>
      <rPr>
        <b/>
        <sz val="10.55"/>
        <color theme="1"/>
        <rFont val="Calibri"/>
        <family val="2"/>
      </rPr>
      <t>]</t>
    </r>
  </si>
  <si>
    <t xml:space="preserve">2021 PAYMENT </t>
  </si>
  <si>
    <t>OUTSTANDING BALANCE AS AT JUNE 2021</t>
  </si>
  <si>
    <r>
      <t xml:space="preserve">Office </t>
    </r>
    <r>
      <rPr>
        <sz val="11"/>
        <color theme="1"/>
        <rFont val="Calibri"/>
        <family val="2"/>
      </rPr>
      <t>№ 18, LBC Block</t>
    </r>
  </si>
  <si>
    <t>COCOBOD Warehouse Complex, kejebril</t>
  </si>
  <si>
    <t>Western</t>
  </si>
  <si>
    <t>Royal Commodities Limited</t>
  </si>
  <si>
    <t>-</t>
  </si>
  <si>
    <t>Outstanding balance include rent period for 03/2020 to 02/2021 and 03/2021 to 02/2022</t>
  </si>
  <si>
    <t>300-ton shed</t>
  </si>
  <si>
    <t>Dunkwa on Offin</t>
  </si>
  <si>
    <t xml:space="preserve">Central </t>
  </si>
  <si>
    <t>Royal Commodities Limited *</t>
  </si>
  <si>
    <t>Twifo Praso</t>
  </si>
  <si>
    <t>1,000-ton shed</t>
  </si>
  <si>
    <t>Bekwai</t>
  </si>
  <si>
    <t>Ashanti</t>
  </si>
  <si>
    <t>Oda</t>
  </si>
  <si>
    <t>Eastern</t>
  </si>
  <si>
    <t>250-ton shed</t>
  </si>
  <si>
    <t>Atonsu</t>
  </si>
  <si>
    <t>300-ton shed with Quarters</t>
  </si>
  <si>
    <t>Poase Cement</t>
  </si>
  <si>
    <t>Oti</t>
  </si>
  <si>
    <t>Agroecom Ghana Limited</t>
  </si>
  <si>
    <t>Tenancy to expire on 31/10/2021</t>
  </si>
  <si>
    <r>
      <t xml:space="preserve">Room </t>
    </r>
    <r>
      <rPr>
        <sz val="11"/>
        <color theme="1"/>
        <rFont val="Calibri"/>
        <family val="2"/>
      </rPr>
      <t>№ 16, LBC Block</t>
    </r>
  </si>
  <si>
    <t>Federated Commodities Limited</t>
  </si>
  <si>
    <t>Total payment made included GH17,820.00 being previous arrears</t>
  </si>
  <si>
    <t>Nkwaeso</t>
  </si>
  <si>
    <t>Bono</t>
  </si>
  <si>
    <t>Nyinahin</t>
  </si>
  <si>
    <t>500-ton shed with Quarters</t>
  </si>
  <si>
    <t>Woramoso</t>
  </si>
  <si>
    <t>500-ton shed</t>
  </si>
  <si>
    <t>Nsoatre</t>
  </si>
  <si>
    <t>Dantano</t>
  </si>
  <si>
    <t>400-ton iron clad shed with Quarters</t>
  </si>
  <si>
    <t>Anyinam opposite  Post Office</t>
  </si>
  <si>
    <t>100-ton sandcrete shed with Quarters</t>
  </si>
  <si>
    <t>Oda Railway</t>
  </si>
  <si>
    <t>Kwamfifi</t>
  </si>
  <si>
    <t>300-ton sandcrete shed with Quarters</t>
  </si>
  <si>
    <t>Asikasu neea Mosque</t>
  </si>
  <si>
    <r>
      <t xml:space="preserve">1,000-ton shed </t>
    </r>
    <r>
      <rPr>
        <sz val="11"/>
        <color theme="1"/>
        <rFont val="Calibri"/>
        <family val="2"/>
      </rPr>
      <t>№ 7</t>
    </r>
  </si>
  <si>
    <t>Kade</t>
  </si>
  <si>
    <t>Amanfrom</t>
  </si>
  <si>
    <t>Manfo</t>
  </si>
  <si>
    <t>1,000-ton shed with Quarters</t>
  </si>
  <si>
    <t>Bekwai [Lorry Station]</t>
  </si>
  <si>
    <t>Juaso</t>
  </si>
  <si>
    <t>300-ton zinc shed</t>
  </si>
  <si>
    <t>Konongo</t>
  </si>
  <si>
    <t xml:space="preserve">Tafo </t>
  </si>
  <si>
    <t>150-ton shed with Quarters</t>
  </si>
  <si>
    <t>Sefwi Wiawso</t>
  </si>
  <si>
    <t>Western North</t>
  </si>
  <si>
    <t>Abura Dunkwa</t>
  </si>
  <si>
    <t xml:space="preserve">Upper Bobikuma </t>
  </si>
  <si>
    <t>Lower Bobikuma</t>
  </si>
  <si>
    <t>500-ton iron clad shed</t>
  </si>
  <si>
    <t>Assin Fosu Railway Station</t>
  </si>
  <si>
    <t>Dominase Denkyira</t>
  </si>
  <si>
    <t>Akrokerri</t>
  </si>
  <si>
    <t>Transroyal (Gh.) Limited</t>
  </si>
  <si>
    <t xml:space="preserve">Outstanding rent is for the period 1/01/2021 to 31/12/2021 </t>
  </si>
  <si>
    <t>Akroso</t>
  </si>
  <si>
    <t>Attakrom</t>
  </si>
  <si>
    <t>200-ton shed with Quarters</t>
  </si>
  <si>
    <t>Aboso</t>
  </si>
  <si>
    <t>800-ton shed [5]</t>
  </si>
  <si>
    <t>Tanoso</t>
  </si>
  <si>
    <t>Bibiani</t>
  </si>
  <si>
    <t>Kofikrom</t>
  </si>
  <si>
    <t xml:space="preserve">1,000-ton sandcrete shed [3] </t>
  </si>
  <si>
    <t>Achiase near Jungle Warfare</t>
  </si>
  <si>
    <t>Ntafrewaso</t>
  </si>
  <si>
    <t>150-ton shed</t>
  </si>
  <si>
    <t>Nyonkopa Cocoa Buying Limited</t>
  </si>
  <si>
    <t>1,000-ton sandcrete shed with Quarters</t>
  </si>
  <si>
    <t>Sefwi Bekwai A [Awaso]</t>
  </si>
  <si>
    <t>500-ton sandcrete shed with Quarters</t>
  </si>
  <si>
    <t>Sefwi Bekwai B [Awaso]</t>
  </si>
  <si>
    <t>300-ton sandcrete shed</t>
  </si>
  <si>
    <t>Sefwi Bekwai C [Awaso]</t>
  </si>
  <si>
    <t>Lake Road , Kumasi</t>
  </si>
  <si>
    <t>Office, LBC Block</t>
  </si>
  <si>
    <t>Tepa</t>
  </si>
  <si>
    <t>Sunyani</t>
  </si>
  <si>
    <t>Bogoso</t>
  </si>
  <si>
    <r>
      <t xml:space="preserve">Anyinamso </t>
    </r>
    <r>
      <rPr>
        <sz val="11"/>
        <color theme="1"/>
        <rFont val="Calibri"/>
        <family val="2"/>
      </rPr>
      <t>№ 2</t>
    </r>
  </si>
  <si>
    <t>300-ton iron clad shed without Quarters</t>
  </si>
  <si>
    <t>Acherensua Nkwanta</t>
  </si>
  <si>
    <t>Ahafo</t>
  </si>
  <si>
    <t>Nhyira Dua Ghana Limited</t>
  </si>
  <si>
    <t>Tenancy expired on 31/03/2020*</t>
  </si>
  <si>
    <r>
      <t xml:space="preserve">Office </t>
    </r>
    <r>
      <rPr>
        <sz val="11"/>
        <color theme="1"/>
        <rFont val="Calibri"/>
        <family val="2"/>
      </rPr>
      <t>№. 105, Warehouse Complex</t>
    </r>
  </si>
  <si>
    <t>Dzata-Bu</t>
  </si>
  <si>
    <t>Greater Accra</t>
  </si>
  <si>
    <t xml:space="preserve">First Sky Commodities </t>
  </si>
  <si>
    <t>Office №. 7, Warehouse Complex</t>
  </si>
  <si>
    <t>Kejebril</t>
  </si>
  <si>
    <t>Western Region</t>
  </si>
  <si>
    <t>300 Ton Zinc Shed</t>
  </si>
  <si>
    <t>Kuapa Kokoo Limited</t>
  </si>
  <si>
    <t>Juansa</t>
  </si>
  <si>
    <t>300 Ton Zinc Shed with Quarters</t>
  </si>
  <si>
    <t>Kentinkyire</t>
  </si>
  <si>
    <t>1000 Ton Shed</t>
  </si>
  <si>
    <t>Insu Siding</t>
  </si>
  <si>
    <t>200 Ton Shed</t>
  </si>
  <si>
    <t>Juaben</t>
  </si>
  <si>
    <t>Akim Oda</t>
  </si>
  <si>
    <t xml:space="preserve">Eastern </t>
  </si>
  <si>
    <t>300 Ton Shed</t>
  </si>
  <si>
    <t>Akyem Aduasa</t>
  </si>
  <si>
    <t>500 Ton Shed</t>
  </si>
  <si>
    <t>Wamfie</t>
  </si>
  <si>
    <t>1000 Ton Iron Clad Shed</t>
  </si>
  <si>
    <t>Nkwakaw</t>
  </si>
  <si>
    <t>Jasikan</t>
  </si>
  <si>
    <t>Volta</t>
  </si>
  <si>
    <t>Kumankoma Company</t>
  </si>
  <si>
    <t>Office Space Warehouse Complex</t>
  </si>
  <si>
    <t>Takoradi</t>
  </si>
  <si>
    <t>Dzata-Bu, Accra.</t>
  </si>
  <si>
    <t>150 Ton Zinc Shed without Quarters</t>
  </si>
  <si>
    <t>Adwumapa Buyers</t>
  </si>
  <si>
    <t>1000 Ton Shed without Quarters</t>
  </si>
  <si>
    <t>Asankare</t>
  </si>
  <si>
    <t>300 Tons Sancrete Shed</t>
  </si>
  <si>
    <t>300 Ton Sancrete Shed with Quarters</t>
  </si>
  <si>
    <t>Nkawie</t>
  </si>
  <si>
    <t>Nkrankwanta</t>
  </si>
  <si>
    <t>Asamankese</t>
  </si>
  <si>
    <t>Bunso/Ayinam</t>
  </si>
  <si>
    <t>Nkasiem/Goaso</t>
  </si>
  <si>
    <t>Nkum/ A. Swedru</t>
  </si>
  <si>
    <t>300-Ton Shed</t>
  </si>
  <si>
    <t>Wisiwisi</t>
  </si>
  <si>
    <t>Office-Space Warehouse Complex</t>
  </si>
  <si>
    <t>1000-Ton Shed</t>
  </si>
  <si>
    <t>Tolaram &amp; Com. Ghana Limited</t>
  </si>
  <si>
    <t>200-Ton Shed with Quarters</t>
  </si>
  <si>
    <t>Cocoa Merchants Ghana Limited</t>
  </si>
  <si>
    <t>1000-Ton Shed with Quarters</t>
  </si>
  <si>
    <t>Omanduaye</t>
  </si>
  <si>
    <t>500-Tons Sancrete Shed</t>
  </si>
  <si>
    <t>Sefwi Asawinso</t>
  </si>
  <si>
    <t>1500-Ton Shed</t>
  </si>
  <si>
    <t>Anyinam</t>
  </si>
  <si>
    <t>Occupies one-half of 1500-Ton Shed. Payment made was for the period 1/09/2020 to 31/08/2022</t>
  </si>
  <si>
    <t>1,000-ton sandcrete shed without Quarters</t>
  </si>
  <si>
    <t>Asakere</t>
  </si>
  <si>
    <t>Olam Ghana Limited</t>
  </si>
  <si>
    <r>
      <t>Olam Ghana Limited requested for their outstanding rent [for occupation of COCOBOD sheds at various locations] amounting to</t>
    </r>
    <r>
      <rPr>
        <b/>
        <sz val="11"/>
        <color theme="1"/>
        <rFont val="Calibri"/>
        <family val="2"/>
        <scheme val="minor"/>
      </rPr>
      <t xml:space="preserve"> GH</t>
    </r>
    <r>
      <rPr>
        <b/>
        <sz val="11"/>
        <color theme="1"/>
        <rFont val="Calibri"/>
        <family val="2"/>
      </rPr>
      <t>₵</t>
    </r>
    <r>
      <rPr>
        <b/>
        <sz val="11"/>
        <color theme="1"/>
        <rFont val="Calibri"/>
        <family val="2"/>
        <scheme val="minor"/>
      </rPr>
      <t>26,731.00</t>
    </r>
    <r>
      <rPr>
        <sz val="11"/>
        <color theme="1"/>
        <rFont val="Calibri"/>
        <family val="2"/>
        <scheme val="minor"/>
      </rPr>
      <t xml:space="preserve"> to be deducted from their outstatnding CTOs with COCOBOD as per letter No. </t>
    </r>
    <r>
      <rPr>
        <b/>
        <sz val="11"/>
        <color theme="1"/>
        <rFont val="Calibri"/>
        <family val="2"/>
        <scheme val="minor"/>
      </rPr>
      <t>ED/GCB/OLAM/LBC/V.2/30</t>
    </r>
  </si>
  <si>
    <t>500-Ton Sancrete Shed with Quarters</t>
  </si>
  <si>
    <t>Asamankama</t>
  </si>
  <si>
    <t>250-Ton Shed with Quarters</t>
  </si>
  <si>
    <t>Bodomase/Mampong</t>
  </si>
  <si>
    <t>100-Ton Shed</t>
  </si>
  <si>
    <t>Nkawie Panin</t>
  </si>
  <si>
    <t xml:space="preserve">1500-ton sandcrete shed </t>
  </si>
  <si>
    <t>Awaso</t>
  </si>
  <si>
    <t>Nkawkaw</t>
  </si>
  <si>
    <t>400-Ton Shed</t>
  </si>
  <si>
    <t>500-Ton Shed</t>
  </si>
  <si>
    <t>Achiase</t>
  </si>
  <si>
    <t>Sunkrum</t>
  </si>
  <si>
    <t>150-Ton Shed</t>
  </si>
  <si>
    <t>Nandom</t>
  </si>
  <si>
    <t>Upper West</t>
  </si>
  <si>
    <t>Basa Company Limited</t>
  </si>
  <si>
    <t>500-Ton Sancrete Shed</t>
  </si>
  <si>
    <t>Yapei</t>
  </si>
  <si>
    <t>Savannah</t>
  </si>
  <si>
    <t>Adom Mbroso Coldstore</t>
  </si>
  <si>
    <t>[2 years advance payment]</t>
  </si>
  <si>
    <t xml:space="preserve">1000-Ton Shed </t>
  </si>
  <si>
    <t>Nyohini-Tamale</t>
  </si>
  <si>
    <t>Nothern</t>
  </si>
  <si>
    <t>Ghacem Limited</t>
  </si>
  <si>
    <t>Bawku</t>
  </si>
  <si>
    <t>Upper East</t>
  </si>
  <si>
    <t>Quality Medical Center</t>
  </si>
  <si>
    <t>Have not paid rent since 2017</t>
  </si>
  <si>
    <t>ROOM NO.</t>
  </si>
  <si>
    <t>AREA [m2]</t>
  </si>
  <si>
    <t>RENT- 2021 [GH¢]</t>
  </si>
  <si>
    <t xml:space="preserve"> RENT  BALANCE AS @ 2020 [GH¢]</t>
  </si>
  <si>
    <t xml:space="preserve"> TOTAL OUTSTANDING RENT DUE  AS @ JULY 2021 [GH¢]</t>
  </si>
  <si>
    <t xml:space="preserve">PERIOD OF INDEBTEDNESS </t>
  </si>
  <si>
    <t>Aggie Ankama Impex</t>
  </si>
  <si>
    <t>2021</t>
  </si>
  <si>
    <t xml:space="preserve">Hightech </t>
  </si>
  <si>
    <t>2019/2020/2021</t>
  </si>
  <si>
    <t>Seljoy</t>
  </si>
  <si>
    <t>2020/2021</t>
  </si>
  <si>
    <t>Masters Concepts</t>
  </si>
  <si>
    <t>PC Depot</t>
  </si>
  <si>
    <t>Johnny Boat Ent.</t>
  </si>
  <si>
    <t>26/27</t>
  </si>
  <si>
    <t>Rosina My Shop</t>
  </si>
  <si>
    <t>I.T Now</t>
  </si>
  <si>
    <t>Pennymart</t>
  </si>
  <si>
    <t>2026</t>
  </si>
  <si>
    <t>Denet Solutions</t>
  </si>
  <si>
    <t>19 &amp;20</t>
  </si>
  <si>
    <t>Belma Enterprise</t>
  </si>
  <si>
    <t>Dimie Computers</t>
  </si>
  <si>
    <t>Assured I.T</t>
  </si>
  <si>
    <t>Brynest Solutions</t>
  </si>
  <si>
    <t>Frederick Eyecare</t>
  </si>
  <si>
    <t>KES Forex Bureau</t>
  </si>
  <si>
    <t>Godspros 1,2&amp;3</t>
  </si>
  <si>
    <t>Afomat Technologies Limited</t>
  </si>
  <si>
    <t>17/18/21</t>
  </si>
  <si>
    <t>Kaballah Enterprise</t>
  </si>
  <si>
    <t>JCL Services Ltd.</t>
  </si>
  <si>
    <t xml:space="preserve">Prudential Bank </t>
  </si>
  <si>
    <t>none</t>
  </si>
  <si>
    <t>Anrich Computers</t>
  </si>
  <si>
    <t>Kenny Gee</t>
  </si>
  <si>
    <t>19/2020/2021</t>
  </si>
  <si>
    <t>Photobooth Services</t>
  </si>
  <si>
    <t xml:space="preserve"> Open</t>
  </si>
  <si>
    <t>oct 2020 to sept 2021</t>
  </si>
  <si>
    <t>GROUND FLOOR EXTENSION</t>
  </si>
  <si>
    <t>Naknas Snack Bar</t>
  </si>
  <si>
    <t>OPEN</t>
  </si>
  <si>
    <t>2019/20</t>
  </si>
  <si>
    <t xml:space="preserve">Soho Solutions </t>
  </si>
  <si>
    <t>X-ceed Grafic</t>
  </si>
  <si>
    <t>Computer Pitstop</t>
  </si>
  <si>
    <t>2020</t>
  </si>
  <si>
    <t>Hamlet Pro. Solutions</t>
  </si>
  <si>
    <t>20</t>
  </si>
  <si>
    <t>Word World Solutions</t>
  </si>
  <si>
    <t>Swanzy Medical Center</t>
  </si>
  <si>
    <t>Trippleseas Tech. 2</t>
  </si>
  <si>
    <t>Frontier Capital</t>
  </si>
  <si>
    <t>Swanzy Arcade Barbering</t>
  </si>
  <si>
    <t>20/21</t>
  </si>
  <si>
    <t>FIRST FLOOR EXTENSION</t>
  </si>
  <si>
    <t>Tripplesea Technologies</t>
  </si>
  <si>
    <t>Dacnef</t>
  </si>
  <si>
    <t>CONSIKA</t>
  </si>
  <si>
    <t>Oldgate Resources Ltd.</t>
  </si>
  <si>
    <t>13A</t>
  </si>
  <si>
    <t xml:space="preserve">SWQ Consulting Ltd     </t>
  </si>
  <si>
    <t>July 2018 to June, 2020</t>
  </si>
  <si>
    <t>Afrodan</t>
  </si>
  <si>
    <t>ABI CONSULT</t>
  </si>
  <si>
    <t>Property Solutions models</t>
  </si>
  <si>
    <t>Twumasi &amp; Associates</t>
  </si>
  <si>
    <t xml:space="preserve">                                                                                                                                                     </t>
  </si>
  <si>
    <t>TOTAL SUM</t>
  </si>
  <si>
    <r>
      <t xml:space="preserve">Manyame 1 </t>
    </r>
    <r>
      <rPr>
        <sz val="11"/>
        <rFont val="Calibri"/>
        <family val="2"/>
      </rPr>
      <t>&amp;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</si>
</sst>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name val="Arial Narrow"/>
      <family val="2"/>
    </font>
    <font>
      <b/>
      <vertAlign val="superscript"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Arial Narrow"/>
      <family val="2"/>
    </font>
    <font>
      <b/>
      <i/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i/>
      <sz val="9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1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.55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lbertus Extra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8">
    <xf numFmtId="0" fontId="0" fillId="0" borderId="0" xfId="0"/>
    <xf numFmtId="0" fontId="3" fillId="0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3" fontId="3" fillId="0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43" fontId="7" fillId="0" borderId="2" xfId="1" applyFont="1" applyBorder="1"/>
    <xf numFmtId="0" fontId="7" fillId="0" borderId="2" xfId="0" applyFont="1" applyBorder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43" fontId="7" fillId="0" borderId="2" xfId="0" applyNumberFormat="1" applyFont="1" applyBorder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/>
    <xf numFmtId="43" fontId="7" fillId="2" borderId="2" xfId="1" applyFont="1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43" fontId="10" fillId="0" borderId="2" xfId="1" applyFont="1" applyBorder="1"/>
    <xf numFmtId="43" fontId="10" fillId="0" borderId="2" xfId="0" applyNumberFormat="1" applyFont="1" applyBorder="1"/>
    <xf numFmtId="0" fontId="9" fillId="2" borderId="2" xfId="0" applyFont="1" applyFill="1" applyBorder="1" applyAlignment="1">
      <alignment horizontal="center"/>
    </xf>
    <xf numFmtId="43" fontId="10" fillId="2" borderId="2" xfId="1" applyFont="1" applyFill="1" applyBorder="1"/>
    <xf numFmtId="43" fontId="10" fillId="2" borderId="2" xfId="0" applyNumberFormat="1" applyFont="1" applyFill="1" applyBorder="1"/>
    <xf numFmtId="43" fontId="7" fillId="2" borderId="2" xfId="0" applyNumberFormat="1" applyFont="1" applyFill="1" applyBorder="1"/>
    <xf numFmtId="43" fontId="11" fillId="0" borderId="2" xfId="1" applyFont="1" applyBorder="1"/>
    <xf numFmtId="0" fontId="12" fillId="0" borderId="2" xfId="0" applyFont="1" applyFill="1" applyBorder="1" applyAlignment="1">
      <alignment horizontal="right"/>
    </xf>
    <xf numFmtId="43" fontId="6" fillId="0" borderId="2" xfId="1" applyFont="1" applyBorder="1"/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vertical="top"/>
    </xf>
    <xf numFmtId="43" fontId="7" fillId="0" borderId="2" xfId="1" applyFont="1" applyBorder="1" applyAlignment="1">
      <alignment vertical="top"/>
    </xf>
    <xf numFmtId="43" fontId="6" fillId="0" borderId="2" xfId="1" applyFont="1" applyBorder="1" applyAlignment="1">
      <alignment vertical="top"/>
    </xf>
    <xf numFmtId="0" fontId="6" fillId="0" borderId="2" xfId="0" applyFont="1" applyBorder="1"/>
    <xf numFmtId="0" fontId="12" fillId="0" borderId="2" xfId="0" applyFont="1" applyFill="1" applyBorder="1" applyAlignment="1">
      <alignment horizontal="right" vertical="top"/>
    </xf>
    <xf numFmtId="43" fontId="6" fillId="0" borderId="2" xfId="0" applyNumberFormat="1" applyFont="1" applyBorder="1"/>
    <xf numFmtId="0" fontId="3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4" fillId="2" borderId="2" xfId="0" applyFont="1" applyFill="1" applyBorder="1" applyAlignment="1">
      <alignment horizontal="center"/>
    </xf>
    <xf numFmtId="43" fontId="7" fillId="2" borderId="2" xfId="1" applyFont="1" applyFill="1" applyBorder="1" applyAlignment="1"/>
    <xf numFmtId="0" fontId="7" fillId="0" borderId="2" xfId="0" applyFont="1" applyFill="1" applyBorder="1" applyAlignment="1">
      <alignment wrapText="1"/>
    </xf>
    <xf numFmtId="43" fontId="7" fillId="0" borderId="2" xfId="1" applyFont="1" applyFill="1" applyBorder="1"/>
    <xf numFmtId="0" fontId="7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horizontal="center" vertical="top"/>
    </xf>
    <xf numFmtId="0" fontId="15" fillId="2" borderId="2" xfId="0" applyFont="1" applyFill="1" applyBorder="1"/>
    <xf numFmtId="0" fontId="16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/>
    <xf numFmtId="43" fontId="11" fillId="0" borderId="2" xfId="0" applyNumberFormat="1" applyFont="1" applyBorder="1"/>
    <xf numFmtId="0" fontId="14" fillId="0" borderId="0" xfId="0" applyFont="1"/>
    <xf numFmtId="43" fontId="14" fillId="0" borderId="0" xfId="1" applyFont="1"/>
    <xf numFmtId="43" fontId="14" fillId="0" borderId="0" xfId="0" applyNumberFormat="1" applyFont="1"/>
    <xf numFmtId="0" fontId="7" fillId="0" borderId="0" xfId="0" applyFont="1"/>
    <xf numFmtId="43" fontId="0" fillId="0" borderId="0" xfId="1" applyFont="1"/>
    <xf numFmtId="43" fontId="0" fillId="0" borderId="0" xfId="0" applyNumberFormat="1"/>
    <xf numFmtId="0" fontId="3" fillId="0" borderId="2" xfId="0" applyFont="1" applyBorder="1" applyAlignment="1">
      <alignment horizontal="left" vertical="top"/>
    </xf>
    <xf numFmtId="43" fontId="3" fillId="2" borderId="2" xfId="1" applyFont="1" applyFill="1" applyBorder="1" applyAlignment="1">
      <alignment horizontal="center" vertical="top" wrapText="1"/>
    </xf>
    <xf numFmtId="0" fontId="14" fillId="2" borderId="2" xfId="0" applyFont="1" applyFill="1" applyBorder="1"/>
    <xf numFmtId="0" fontId="17" fillId="2" borderId="2" xfId="0" applyFont="1" applyFill="1" applyBorder="1"/>
    <xf numFmtId="43" fontId="7" fillId="2" borderId="2" xfId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/>
    </xf>
    <xf numFmtId="43" fontId="6" fillId="2" borderId="2" xfId="1" applyFont="1" applyFill="1" applyBorder="1"/>
    <xf numFmtId="0" fontId="18" fillId="2" borderId="2" xfId="0" applyFont="1" applyFill="1" applyBorder="1"/>
    <xf numFmtId="0" fontId="0" fillId="0" borderId="0" xfId="0" applyAlignment="1">
      <alignment vertical="top"/>
    </xf>
    <xf numFmtId="0" fontId="16" fillId="2" borderId="2" xfId="0" applyFont="1" applyFill="1" applyBorder="1" applyAlignment="1"/>
    <xf numFmtId="0" fontId="0" fillId="0" borderId="0" xfId="0" applyAlignment="1">
      <alignment horizontal="center"/>
    </xf>
    <xf numFmtId="0" fontId="19" fillId="2" borderId="2" xfId="0" applyFont="1" applyFill="1" applyBorder="1"/>
    <xf numFmtId="0" fontId="20" fillId="0" borderId="0" xfId="0" applyFont="1"/>
    <xf numFmtId="0" fontId="21" fillId="0" borderId="2" xfId="0" applyFont="1" applyBorder="1"/>
    <xf numFmtId="14" fontId="21" fillId="0" borderId="2" xfId="0" applyNumberFormat="1" applyFont="1" applyBorder="1"/>
    <xf numFmtId="0" fontId="21" fillId="2" borderId="2" xfId="0" applyFont="1" applyFill="1" applyBorder="1"/>
    <xf numFmtId="0" fontId="22" fillId="0" borderId="0" xfId="0" applyFont="1"/>
    <xf numFmtId="0" fontId="19" fillId="2" borderId="2" xfId="0" applyFont="1" applyFill="1" applyBorder="1" applyAlignment="1">
      <alignment horizontal="center"/>
    </xf>
    <xf numFmtId="43" fontId="19" fillId="2" borderId="2" xfId="1" applyFont="1" applyFill="1" applyBorder="1"/>
    <xf numFmtId="0" fontId="23" fillId="2" borderId="2" xfId="0" applyFont="1" applyFill="1" applyBorder="1"/>
    <xf numFmtId="14" fontId="22" fillId="0" borderId="0" xfId="0" applyNumberFormat="1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43" fontId="17" fillId="0" borderId="0" xfId="1" applyFont="1"/>
    <xf numFmtId="0" fontId="14" fillId="0" borderId="2" xfId="0" applyFont="1" applyBorder="1"/>
    <xf numFmtId="0" fontId="14" fillId="0" borderId="2" xfId="0" applyFont="1" applyBorder="1" applyAlignment="1">
      <alignment horizontal="center" vertical="top"/>
    </xf>
    <xf numFmtId="0" fontId="14" fillId="0" borderId="2" xfId="0" applyFont="1" applyBorder="1" applyAlignment="1">
      <alignment vertical="top" wrapText="1"/>
    </xf>
    <xf numFmtId="43" fontId="14" fillId="0" borderId="2" xfId="1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2" xfId="0" applyFont="1" applyBorder="1" applyAlignment="1">
      <alignment horizontal="center"/>
    </xf>
    <xf numFmtId="43" fontId="14" fillId="0" borderId="2" xfId="1" applyFont="1" applyBorder="1"/>
    <xf numFmtId="43" fontId="3" fillId="0" borderId="2" xfId="1" applyFont="1" applyBorder="1" applyAlignment="1">
      <alignment vertical="top" wrapText="1"/>
    </xf>
    <xf numFmtId="0" fontId="14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24" fillId="0" borderId="2" xfId="0" applyFont="1" applyBorder="1" applyAlignment="1">
      <alignment vertical="top" wrapText="1"/>
    </xf>
    <xf numFmtId="0" fontId="25" fillId="0" borderId="2" xfId="0" applyFont="1" applyBorder="1" applyAlignment="1">
      <alignment horizontal="right" vertical="top" wrapText="1"/>
    </xf>
    <xf numFmtId="43" fontId="21" fillId="2" borderId="2" xfId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3" fillId="0" borderId="5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/>
    <xf numFmtId="43" fontId="7" fillId="3" borderId="2" xfId="1" applyFont="1" applyFill="1" applyBorder="1"/>
    <xf numFmtId="43" fontId="7" fillId="3" borderId="2" xfId="0" applyNumberFormat="1" applyFont="1" applyFill="1" applyBorder="1"/>
    <xf numFmtId="0" fontId="22" fillId="3" borderId="0" xfId="0" applyFont="1" applyFill="1"/>
    <xf numFmtId="0" fontId="0" fillId="3" borderId="0" xfId="0" applyFill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/>
    </xf>
    <xf numFmtId="0" fontId="12" fillId="0" borderId="4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/>
    </xf>
    <xf numFmtId="0" fontId="12" fillId="0" borderId="4" xfId="2" applyFont="1" applyFill="1" applyBorder="1" applyAlignment="1">
      <alignment horizontal="center"/>
    </xf>
    <xf numFmtId="0" fontId="12" fillId="0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center" vertical="top" wrapText="1"/>
    </xf>
    <xf numFmtId="0" fontId="0" fillId="0" borderId="0" xfId="0" applyFont="1"/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top"/>
    </xf>
    <xf numFmtId="43" fontId="27" fillId="0" borderId="2" xfId="1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43" fontId="0" fillId="0" borderId="2" xfId="1" applyFont="1" applyBorder="1" applyAlignment="1">
      <alignment vertical="top"/>
    </xf>
    <xf numFmtId="0" fontId="0" fillId="0" borderId="2" xfId="0" quotePrefix="1" applyFont="1" applyBorder="1" applyAlignment="1">
      <alignment horizontal="center" vertical="top"/>
    </xf>
    <xf numFmtId="43" fontId="0" fillId="0" borderId="2" xfId="0" applyNumberFormat="1" applyFont="1" applyBorder="1" applyAlignment="1">
      <alignment horizontal="center" vertical="top"/>
    </xf>
    <xf numFmtId="4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43" fontId="0" fillId="0" borderId="2" xfId="1" applyFont="1" applyBorder="1"/>
    <xf numFmtId="0" fontId="0" fillId="0" borderId="6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43" fontId="0" fillId="0" borderId="2" xfId="1" quotePrefix="1" applyFont="1" applyBorder="1" applyAlignment="1">
      <alignment horizontal="center" vertical="top"/>
    </xf>
    <xf numFmtId="4" fontId="0" fillId="0" borderId="2" xfId="0" quotePrefix="1" applyNumberFormat="1" applyFont="1" applyBorder="1" applyAlignment="1">
      <alignment horizontal="center" vertical="top"/>
    </xf>
    <xf numFmtId="0" fontId="0" fillId="0" borderId="7" xfId="0" applyFont="1" applyBorder="1" applyAlignment="1">
      <alignment vertical="top"/>
    </xf>
    <xf numFmtId="4" fontId="0" fillId="0" borderId="2" xfId="0" applyNumberFormat="1" applyFont="1" applyBorder="1" applyAlignment="1">
      <alignment horizontal="right" vertical="top"/>
    </xf>
    <xf numFmtId="0" fontId="0" fillId="0" borderId="2" xfId="0" quotePrefix="1" applyFont="1" applyBorder="1" applyAlignment="1">
      <alignment horizontal="center"/>
    </xf>
    <xf numFmtId="43" fontId="0" fillId="0" borderId="2" xfId="1" quotePrefix="1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3" fontId="0" fillId="0" borderId="2" xfId="1" applyFont="1" applyBorder="1" applyAlignment="1">
      <alignment horizontal="center"/>
    </xf>
    <xf numFmtId="43" fontId="0" fillId="0" borderId="2" xfId="0" applyNumberFormat="1" applyFont="1" applyBorder="1" applyAlignment="1">
      <alignment horizontal="center"/>
    </xf>
    <xf numFmtId="43" fontId="0" fillId="0" borderId="2" xfId="0" applyNumberFormat="1" applyFont="1" applyBorder="1"/>
    <xf numFmtId="0" fontId="26" fillId="0" borderId="2" xfId="0" applyFont="1" applyBorder="1"/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43" fontId="27" fillId="0" borderId="2" xfId="0" applyNumberFormat="1" applyFont="1" applyBorder="1"/>
    <xf numFmtId="43" fontId="27" fillId="0" borderId="2" xfId="1" applyFont="1" applyBorder="1"/>
    <xf numFmtId="43" fontId="27" fillId="0" borderId="2" xfId="0" applyNumberFormat="1" applyFont="1" applyBorder="1" applyAlignment="1">
      <alignment horizontal="center"/>
    </xf>
    <xf numFmtId="0" fontId="32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/>
    </xf>
    <xf numFmtId="0" fontId="32" fillId="4" borderId="2" xfId="0" applyFont="1" applyFill="1" applyBorder="1" applyAlignment="1"/>
    <xf numFmtId="0" fontId="33" fillId="4" borderId="2" xfId="0" applyFont="1" applyFill="1" applyBorder="1"/>
    <xf numFmtId="0" fontId="33" fillId="4" borderId="2" xfId="0" applyFont="1" applyFill="1" applyBorder="1" applyAlignment="1">
      <alignment horizontal="left"/>
    </xf>
    <xf numFmtId="0" fontId="33" fillId="4" borderId="2" xfId="0" applyFont="1" applyFill="1" applyBorder="1" applyAlignment="1">
      <alignment horizontal="center"/>
    </xf>
    <xf numFmtId="0" fontId="33" fillId="2" borderId="2" xfId="0" applyFont="1" applyFill="1" applyBorder="1"/>
    <xf numFmtId="49" fontId="32" fillId="2" borderId="2" xfId="0" applyNumberFormat="1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/>
    </xf>
    <xf numFmtId="0" fontId="33" fillId="2" borderId="2" xfId="0" applyFont="1" applyFill="1" applyBorder="1" applyAlignment="1">
      <alignment horizontal="left"/>
    </xf>
    <xf numFmtId="4" fontId="33" fillId="2" borderId="2" xfId="0" applyNumberFormat="1" applyFont="1" applyFill="1" applyBorder="1" applyAlignment="1">
      <alignment horizontal="right" vertical="center"/>
    </xf>
    <xf numFmtId="0" fontId="33" fillId="2" borderId="0" xfId="0" applyFont="1" applyFill="1"/>
    <xf numFmtId="4" fontId="32" fillId="2" borderId="2" xfId="0" applyNumberFormat="1" applyFont="1" applyFill="1" applyBorder="1" applyAlignment="1">
      <alignment horizontal="right" vertical="center"/>
    </xf>
    <xf numFmtId="49" fontId="33" fillId="2" borderId="2" xfId="1" applyNumberFormat="1" applyFont="1" applyFill="1" applyBorder="1" applyAlignment="1">
      <alignment horizontal="right"/>
    </xf>
    <xf numFmtId="4" fontId="33" fillId="2" borderId="2" xfId="0" applyNumberFormat="1" applyFont="1" applyFill="1" applyBorder="1"/>
    <xf numFmtId="4" fontId="33" fillId="0" borderId="2" xfId="0" applyNumberFormat="1" applyFont="1" applyBorder="1"/>
    <xf numFmtId="4" fontId="32" fillId="0" borderId="2" xfId="0" applyNumberFormat="1" applyFont="1" applyBorder="1"/>
    <xf numFmtId="49" fontId="33" fillId="2" borderId="2" xfId="0" applyNumberFormat="1" applyFont="1" applyFill="1" applyBorder="1" applyAlignment="1">
      <alignment horizontal="right"/>
    </xf>
    <xf numFmtId="4" fontId="32" fillId="0" borderId="0" xfId="0" applyNumberFormat="1" applyFont="1"/>
    <xf numFmtId="4" fontId="32" fillId="2" borderId="2" xfId="0" applyNumberFormat="1" applyFont="1" applyFill="1" applyBorder="1" applyAlignment="1"/>
    <xf numFmtId="4" fontId="32" fillId="2" borderId="2" xfId="0" applyNumberFormat="1" applyFont="1" applyFill="1" applyBorder="1"/>
    <xf numFmtId="4" fontId="0" fillId="2" borderId="2" xfId="0" applyNumberFormat="1" applyFont="1" applyFill="1" applyBorder="1"/>
    <xf numFmtId="4" fontId="27" fillId="2" borderId="2" xfId="0" applyNumberFormat="1" applyFont="1" applyFill="1" applyBorder="1"/>
    <xf numFmtId="43" fontId="33" fillId="2" borderId="2" xfId="1" applyFont="1" applyFill="1" applyBorder="1"/>
    <xf numFmtId="43" fontId="32" fillId="2" borderId="2" xfId="1" applyFont="1" applyFill="1" applyBorder="1"/>
    <xf numFmtId="4" fontId="33" fillId="0" borderId="3" xfId="0" applyNumberFormat="1" applyFont="1" applyBorder="1"/>
    <xf numFmtId="4" fontId="33" fillId="2" borderId="3" xfId="0" applyNumberFormat="1" applyFont="1" applyFill="1" applyBorder="1"/>
    <xf numFmtId="4" fontId="33" fillId="0" borderId="0" xfId="0" applyNumberFormat="1" applyFont="1"/>
    <xf numFmtId="8" fontId="33" fillId="2" borderId="2" xfId="1" applyNumberFormat="1" applyFont="1" applyFill="1" applyBorder="1" applyAlignment="1">
      <alignment horizontal="center"/>
    </xf>
    <xf numFmtId="43" fontId="33" fillId="2" borderId="2" xfId="1" applyNumberFormat="1" applyFont="1" applyFill="1" applyBorder="1" applyAlignment="1">
      <alignment horizontal="center"/>
    </xf>
    <xf numFmtId="8" fontId="32" fillId="2" borderId="2" xfId="1" applyNumberFormat="1" applyFont="1" applyFill="1" applyBorder="1" applyAlignment="1">
      <alignment horizontal="right"/>
    </xf>
    <xf numFmtId="43" fontId="32" fillId="2" borderId="2" xfId="1" applyFont="1" applyFill="1" applyBorder="1" applyAlignment="1">
      <alignment horizontal="right"/>
    </xf>
    <xf numFmtId="43" fontId="33" fillId="2" borderId="2" xfId="0" applyNumberFormat="1" applyFont="1" applyFill="1" applyBorder="1"/>
    <xf numFmtId="0" fontId="33" fillId="0" borderId="2" xfId="0" applyFont="1" applyBorder="1"/>
    <xf numFmtId="43" fontId="32" fillId="2" borderId="2" xfId="0" applyNumberFormat="1" applyFont="1" applyFill="1" applyBorder="1"/>
    <xf numFmtId="49" fontId="33" fillId="2" borderId="2" xfId="0" applyNumberFormat="1" applyFont="1" applyFill="1" applyBorder="1" applyAlignment="1">
      <alignment horizontal="center" wrapText="1"/>
    </xf>
    <xf numFmtId="0" fontId="32" fillId="2" borderId="2" xfId="0" applyFont="1" applyFill="1" applyBorder="1"/>
    <xf numFmtId="0" fontId="33" fillId="2" borderId="0" xfId="0" applyFont="1" applyFill="1" applyBorder="1"/>
    <xf numFmtId="0" fontId="33" fillId="2" borderId="0" xfId="0" applyFont="1" applyFill="1" applyAlignment="1">
      <alignment horizontal="left"/>
    </xf>
    <xf numFmtId="0" fontId="33" fillId="2" borderId="9" xfId="0" applyFont="1" applyFill="1" applyBorder="1"/>
    <xf numFmtId="0" fontId="35" fillId="2" borderId="9" xfId="0" applyFont="1" applyFill="1" applyBorder="1" applyAlignment="1"/>
    <xf numFmtId="0" fontId="35" fillId="2" borderId="9" xfId="0" applyFont="1" applyFill="1" applyBorder="1" applyAlignment="1">
      <alignment horizontal="left"/>
    </xf>
    <xf numFmtId="0" fontId="33" fillId="2" borderId="4" xfId="0" applyFont="1" applyFill="1" applyBorder="1"/>
    <xf numFmtId="0" fontId="33" fillId="2" borderId="2" xfId="0" applyNumberFormat="1" applyFont="1" applyFill="1" applyBorder="1"/>
    <xf numFmtId="43" fontId="33" fillId="2" borderId="2" xfId="1" applyFont="1" applyFill="1" applyBorder="1" applyAlignment="1">
      <alignment horizontal="center" vertical="top"/>
    </xf>
    <xf numFmtId="43" fontId="32" fillId="2" borderId="2" xfId="1" applyFont="1" applyFill="1" applyBorder="1" applyAlignment="1">
      <alignment horizontal="center" vertical="top"/>
    </xf>
    <xf numFmtId="49" fontId="33" fillId="2" borderId="2" xfId="1" applyNumberFormat="1" applyFont="1" applyFill="1" applyBorder="1" applyAlignment="1">
      <alignment horizontal="right" vertical="top"/>
    </xf>
    <xf numFmtId="0" fontId="33" fillId="2" borderId="2" xfId="0" applyFont="1" applyFill="1" applyBorder="1" applyAlignment="1">
      <alignment wrapText="1"/>
    </xf>
    <xf numFmtId="164" fontId="33" fillId="0" borderId="2" xfId="0" applyNumberFormat="1" applyFont="1" applyBorder="1"/>
    <xf numFmtId="43" fontId="32" fillId="0" borderId="0" xfId="0" applyNumberFormat="1" applyFont="1"/>
    <xf numFmtId="164" fontId="32" fillId="0" borderId="2" xfId="0" applyNumberFormat="1" applyFont="1" applyBorder="1"/>
    <xf numFmtId="164" fontId="32" fillId="0" borderId="3" xfId="0" applyNumberFormat="1" applyFont="1" applyBorder="1"/>
    <xf numFmtId="43" fontId="32" fillId="2" borderId="2" xfId="1" applyNumberFormat="1" applyFont="1" applyFill="1" applyBorder="1" applyAlignment="1">
      <alignment horizontal="center"/>
    </xf>
    <xf numFmtId="43" fontId="33" fillId="2" borderId="4" xfId="1" applyFont="1" applyFill="1" applyBorder="1" applyAlignment="1">
      <alignment horizontal="center" vertical="top"/>
    </xf>
    <xf numFmtId="43" fontId="33" fillId="2" borderId="4" xfId="1" applyNumberFormat="1" applyFont="1" applyFill="1" applyBorder="1" applyAlignment="1">
      <alignment horizontal="center"/>
    </xf>
    <xf numFmtId="164" fontId="32" fillId="2" borderId="2" xfId="0" applyNumberFormat="1" applyFont="1" applyFill="1" applyBorder="1"/>
    <xf numFmtId="0" fontId="32" fillId="2" borderId="0" xfId="0" applyFont="1" applyFill="1" applyBorder="1"/>
    <xf numFmtId="0" fontId="33" fillId="2" borderId="0" xfId="0" applyFont="1" applyFill="1" applyBorder="1" applyAlignment="1">
      <alignment horizontal="left"/>
    </xf>
    <xf numFmtId="0" fontId="33" fillId="2" borderId="0" xfId="0" applyFont="1" applyFill="1" applyBorder="1" applyAlignment="1">
      <alignment horizontal="center"/>
    </xf>
    <xf numFmtId="43" fontId="33" fillId="2" borderId="0" xfId="1" applyFont="1" applyFill="1" applyBorder="1" applyAlignment="1">
      <alignment horizontal="center" vertical="top"/>
    </xf>
    <xf numFmtId="43" fontId="33" fillId="2" borderId="10" xfId="1" applyFont="1" applyFill="1" applyBorder="1" applyAlignment="1">
      <alignment horizontal="center" vertical="top"/>
    </xf>
    <xf numFmtId="43" fontId="32" fillId="2" borderId="11" xfId="1" applyFont="1" applyFill="1" applyBorder="1" applyAlignment="1">
      <alignment horizontal="center" vertical="top"/>
    </xf>
    <xf numFmtId="49" fontId="33" fillId="2" borderId="0" xfId="1" applyNumberFormat="1" applyFont="1" applyFill="1" applyBorder="1" applyAlignment="1">
      <alignment horizontal="right" vertical="top"/>
    </xf>
    <xf numFmtId="0" fontId="35" fillId="2" borderId="0" xfId="0" applyFont="1" applyFill="1" applyBorder="1" applyAlignment="1">
      <alignment horizontal="center"/>
    </xf>
    <xf numFmtId="0" fontId="35" fillId="2" borderId="8" xfId="0" applyFont="1" applyFill="1" applyBorder="1" applyAlignment="1">
      <alignment horizontal="left"/>
    </xf>
    <xf numFmtId="0" fontId="33" fillId="2" borderId="2" xfId="0" applyFont="1" applyFill="1" applyBorder="1" applyAlignment="1">
      <alignment vertical="center"/>
    </xf>
    <xf numFmtId="0" fontId="33" fillId="2" borderId="2" xfId="0" applyFont="1" applyFill="1" applyBorder="1" applyAlignment="1">
      <alignment horizontal="left" vertical="center"/>
    </xf>
    <xf numFmtId="0" fontId="33" fillId="2" borderId="2" xfId="0" applyFont="1" applyFill="1" applyBorder="1" applyAlignment="1">
      <alignment horizontal="center" vertical="center"/>
    </xf>
    <xf numFmtId="43" fontId="33" fillId="2" borderId="2" xfId="1" applyNumberFormat="1" applyFont="1" applyFill="1" applyBorder="1" applyAlignment="1">
      <alignment horizontal="center" vertical="center"/>
    </xf>
    <xf numFmtId="43" fontId="33" fillId="0" borderId="2" xfId="1" applyFont="1" applyBorder="1" applyAlignment="1">
      <alignment vertical="center"/>
    </xf>
    <xf numFmtId="43" fontId="33" fillId="0" borderId="2" xfId="0" applyNumberFormat="1" applyFont="1" applyBorder="1" applyAlignment="1">
      <alignment vertical="center"/>
    </xf>
    <xf numFmtId="0" fontId="33" fillId="2" borderId="2" xfId="0" applyFont="1" applyFill="1" applyBorder="1" applyAlignment="1">
      <alignment horizontal="left" wrapText="1"/>
    </xf>
    <xf numFmtId="0" fontId="33" fillId="2" borderId="6" xfId="0" applyFont="1" applyFill="1" applyBorder="1"/>
    <xf numFmtId="0" fontId="33" fillId="2" borderId="6" xfId="0" applyFont="1" applyFill="1" applyBorder="1" applyAlignment="1">
      <alignment horizontal="left"/>
    </xf>
    <xf numFmtId="0" fontId="33" fillId="2" borderId="6" xfId="0" applyFont="1" applyFill="1" applyBorder="1" applyAlignment="1">
      <alignment horizontal="center"/>
    </xf>
    <xf numFmtId="43" fontId="33" fillId="2" borderId="6" xfId="1" applyNumberFormat="1" applyFont="1" applyFill="1" applyBorder="1" applyAlignment="1">
      <alignment horizontal="center"/>
    </xf>
    <xf numFmtId="43" fontId="33" fillId="0" borderId="2" xfId="0" applyNumberFormat="1" applyFont="1" applyBorder="1"/>
    <xf numFmtId="49" fontId="33" fillId="2" borderId="6" xfId="1" applyNumberFormat="1" applyFont="1" applyFill="1" applyBorder="1" applyAlignment="1">
      <alignment horizontal="right"/>
    </xf>
    <xf numFmtId="43" fontId="33" fillId="0" borderId="2" xfId="1" applyFont="1" applyBorder="1"/>
    <xf numFmtId="43" fontId="32" fillId="0" borderId="2" xfId="0" applyNumberFormat="1" applyFont="1" applyBorder="1"/>
    <xf numFmtId="0" fontId="33" fillId="0" borderId="2" xfId="0" applyFont="1" applyBorder="1" applyAlignment="1">
      <alignment horizontal="right"/>
    </xf>
    <xf numFmtId="0" fontId="27" fillId="0" borderId="2" xfId="0" applyFont="1" applyBorder="1"/>
    <xf numFmtId="43" fontId="27" fillId="0" borderId="2" xfId="0" applyNumberFormat="1" applyFont="1" applyBorder="1" applyAlignment="1">
      <alignment horizontal="left"/>
    </xf>
    <xf numFmtId="164" fontId="32" fillId="0" borderId="0" xfId="0" applyNumberFormat="1" applyFont="1"/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view="pageLayout" topLeftCell="A28" zoomScaleNormal="100" workbookViewId="0">
      <selection activeCell="B44" sqref="B44"/>
    </sheetView>
  </sheetViews>
  <sheetFormatPr defaultRowHeight="15"/>
  <cols>
    <col min="1" max="1" width="5.5703125" customWidth="1"/>
    <col min="2" max="2" width="31.5703125" customWidth="1"/>
    <col min="3" max="3" width="14.7109375" customWidth="1"/>
    <col min="4" max="4" width="11.140625" hidden="1" customWidth="1"/>
    <col min="5" max="5" width="14" customWidth="1"/>
    <col min="6" max="6" width="11.140625" customWidth="1"/>
    <col min="7" max="7" width="12.5703125" customWidth="1"/>
    <col min="8" max="8" width="12.85546875" hidden="1" customWidth="1"/>
    <col min="9" max="9" width="14.42578125" customWidth="1"/>
    <col min="10" max="10" width="16" customWidth="1"/>
    <col min="11" max="11" width="13.5703125" style="79" customWidth="1"/>
  </cols>
  <sheetData>
    <row r="1" spans="1:11" ht="3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186</v>
      </c>
    </row>
    <row r="2" spans="1:11" ht="16.5">
      <c r="A2" s="108" t="s">
        <v>9</v>
      </c>
      <c r="B2" s="109"/>
      <c r="C2" s="6"/>
      <c r="D2" s="6"/>
      <c r="E2" s="7"/>
      <c r="F2" s="7"/>
      <c r="G2" s="7"/>
      <c r="H2" s="7"/>
      <c r="I2" s="6"/>
      <c r="J2" s="7"/>
    </row>
    <row r="3" spans="1:11" ht="16.5">
      <c r="A3" s="8">
        <v>1</v>
      </c>
      <c r="B3" s="9" t="s">
        <v>10</v>
      </c>
      <c r="C3" s="6">
        <v>277.5</v>
      </c>
      <c r="D3" s="10">
        <v>19873</v>
      </c>
      <c r="E3" s="10">
        <v>19873</v>
      </c>
      <c r="F3" s="10">
        <v>19873</v>
      </c>
      <c r="G3" s="10"/>
      <c r="H3" s="10">
        <v>19873</v>
      </c>
      <c r="I3" s="6"/>
      <c r="J3" s="10">
        <f>H3-I3</f>
        <v>19873</v>
      </c>
    </row>
    <row r="4" spans="1:11" ht="16.5">
      <c r="A4" s="8">
        <v>2</v>
      </c>
      <c r="B4" s="9" t="s">
        <v>11</v>
      </c>
      <c r="C4" s="6">
        <v>214.51</v>
      </c>
      <c r="D4" s="10">
        <v>15015.7</v>
      </c>
      <c r="E4" s="10">
        <v>15015.7</v>
      </c>
      <c r="F4" s="10">
        <v>15015.7</v>
      </c>
      <c r="G4" s="10"/>
      <c r="H4" s="10">
        <v>15015.7</v>
      </c>
      <c r="I4" s="6">
        <v>15015.7</v>
      </c>
      <c r="J4" s="10">
        <f t="shared" ref="J4:J28" si="0">H4-I4</f>
        <v>0</v>
      </c>
    </row>
    <row r="5" spans="1:11" ht="16.5">
      <c r="A5" s="11">
        <v>3</v>
      </c>
      <c r="B5" s="12" t="s">
        <v>12</v>
      </c>
      <c r="C5" s="6">
        <v>26.84</v>
      </c>
      <c r="D5" s="10">
        <v>1878.8</v>
      </c>
      <c r="E5" s="10">
        <v>1878.8</v>
      </c>
      <c r="F5" s="10">
        <v>1878.8</v>
      </c>
      <c r="G5" s="10"/>
      <c r="H5" s="10">
        <v>1859.61</v>
      </c>
      <c r="I5" s="6">
        <v>1878.8</v>
      </c>
      <c r="J5" s="10">
        <f t="shared" si="0"/>
        <v>-19.190000000000055</v>
      </c>
    </row>
    <row r="6" spans="1:11" ht="16.5">
      <c r="A6" s="11">
        <v>4</v>
      </c>
      <c r="B6" s="12" t="s">
        <v>13</v>
      </c>
      <c r="C6" s="13">
        <v>179.62</v>
      </c>
      <c r="D6" s="10">
        <v>12573.4</v>
      </c>
      <c r="E6" s="10">
        <v>12573.4</v>
      </c>
      <c r="F6" s="10">
        <v>12573.4</v>
      </c>
      <c r="G6" s="10"/>
      <c r="H6" s="10">
        <v>12573.4</v>
      </c>
      <c r="I6" s="6"/>
      <c r="J6" s="10">
        <f t="shared" si="0"/>
        <v>12573.4</v>
      </c>
      <c r="K6" s="79" t="s">
        <v>171</v>
      </c>
    </row>
    <row r="7" spans="1:11" ht="16.5">
      <c r="A7" s="14">
        <v>5</v>
      </c>
      <c r="B7" s="15" t="s">
        <v>14</v>
      </c>
      <c r="C7" s="13">
        <v>52.99</v>
      </c>
      <c r="D7" s="10">
        <v>3709.3</v>
      </c>
      <c r="E7" s="10">
        <v>3709.3</v>
      </c>
      <c r="F7" s="10">
        <v>3709.3</v>
      </c>
      <c r="G7" s="10"/>
      <c r="H7" s="10">
        <v>3709.1</v>
      </c>
      <c r="I7" s="6">
        <v>3709.1</v>
      </c>
      <c r="J7" s="10">
        <f t="shared" si="0"/>
        <v>0</v>
      </c>
      <c r="K7" s="83">
        <v>44403</v>
      </c>
    </row>
    <row r="8" spans="1:11" ht="16.5">
      <c r="A8" s="16">
        <v>6</v>
      </c>
      <c r="B8" s="17" t="s">
        <v>11</v>
      </c>
      <c r="C8" s="18" t="s">
        <v>15</v>
      </c>
      <c r="D8" s="19">
        <v>12000</v>
      </c>
      <c r="E8" s="19">
        <v>12000</v>
      </c>
      <c r="F8" s="19">
        <v>12000</v>
      </c>
      <c r="G8" s="19"/>
      <c r="H8" s="19">
        <v>12000</v>
      </c>
      <c r="I8" s="6"/>
      <c r="J8" s="10">
        <f t="shared" si="0"/>
        <v>12000</v>
      </c>
      <c r="K8" s="79" t="s">
        <v>172</v>
      </c>
    </row>
    <row r="9" spans="1:11" ht="16.5">
      <c r="A9" s="20"/>
      <c r="B9" s="15"/>
      <c r="C9" s="21"/>
      <c r="D9" s="22"/>
      <c r="E9" s="22"/>
      <c r="F9" s="22"/>
      <c r="G9" s="22"/>
      <c r="H9" s="22"/>
      <c r="I9" s="13"/>
      <c r="J9" s="23"/>
    </row>
    <row r="10" spans="1:11" ht="16.5">
      <c r="A10" s="16"/>
      <c r="B10" s="9"/>
      <c r="C10" s="24"/>
      <c r="D10" s="19"/>
      <c r="E10" s="19"/>
      <c r="F10" s="19"/>
      <c r="G10" s="19"/>
      <c r="H10" s="19"/>
      <c r="I10" s="6"/>
      <c r="J10" s="10"/>
    </row>
    <row r="11" spans="1:11" ht="16.5">
      <c r="A11" s="8"/>
      <c r="B11" s="9"/>
      <c r="C11" s="6"/>
      <c r="D11" s="10"/>
      <c r="E11" s="10"/>
      <c r="F11" s="10"/>
      <c r="G11" s="10"/>
      <c r="H11" s="10"/>
      <c r="I11" s="6"/>
      <c r="J11" s="10"/>
    </row>
    <row r="12" spans="1:11" ht="16.5">
      <c r="A12" s="110" t="s">
        <v>16</v>
      </c>
      <c r="B12" s="111"/>
      <c r="C12" s="6"/>
      <c r="D12" s="10"/>
      <c r="E12" s="10"/>
      <c r="F12" s="10"/>
      <c r="G12" s="10"/>
      <c r="H12" s="10"/>
      <c r="I12" s="6"/>
      <c r="J12" s="10"/>
    </row>
    <row r="13" spans="1:11" ht="16.5">
      <c r="A13" s="8">
        <v>1</v>
      </c>
      <c r="B13" s="9" t="s">
        <v>17</v>
      </c>
      <c r="C13" s="6">
        <v>161.27000000000001</v>
      </c>
      <c r="D13" s="10">
        <v>11288.9</v>
      </c>
      <c r="E13" s="10">
        <v>11288.9</v>
      </c>
      <c r="F13" s="10"/>
      <c r="G13" s="10">
        <v>11288.9</v>
      </c>
      <c r="H13" s="10">
        <v>22577.8</v>
      </c>
      <c r="I13" s="6">
        <v>22577.8</v>
      </c>
      <c r="J13" s="10">
        <f t="shared" si="0"/>
        <v>0</v>
      </c>
    </row>
    <row r="14" spans="1:11" ht="16.5">
      <c r="A14" s="8">
        <v>2</v>
      </c>
      <c r="B14" s="9" t="s">
        <v>18</v>
      </c>
      <c r="C14" s="6">
        <v>79.069999999999993</v>
      </c>
      <c r="D14" s="10">
        <v>5534.9</v>
      </c>
      <c r="E14" s="10">
        <v>5534.9</v>
      </c>
      <c r="F14" s="10">
        <v>5534.9</v>
      </c>
      <c r="G14" s="10"/>
      <c r="H14" s="10">
        <v>5535.8</v>
      </c>
      <c r="I14" s="6">
        <v>5535.8</v>
      </c>
      <c r="J14" s="10">
        <f t="shared" si="0"/>
        <v>0</v>
      </c>
    </row>
    <row r="15" spans="1:11" ht="16.5">
      <c r="A15" s="8">
        <v>3</v>
      </c>
      <c r="B15" s="9" t="s">
        <v>19</v>
      </c>
      <c r="C15" s="6">
        <v>84.66</v>
      </c>
      <c r="D15" s="10">
        <v>5926.2</v>
      </c>
      <c r="E15" s="10">
        <v>5926.2</v>
      </c>
      <c r="F15" s="10">
        <v>5926.2</v>
      </c>
      <c r="G15" s="10"/>
      <c r="H15" s="10">
        <v>5926.6</v>
      </c>
      <c r="I15" s="6"/>
      <c r="J15" s="10">
        <f t="shared" si="0"/>
        <v>5926.6</v>
      </c>
    </row>
    <row r="16" spans="1:11" ht="16.5">
      <c r="A16" s="8">
        <v>4</v>
      </c>
      <c r="B16" s="9" t="s">
        <v>20</v>
      </c>
      <c r="C16" s="6">
        <v>214.51</v>
      </c>
      <c r="D16" s="10">
        <v>15015.7</v>
      </c>
      <c r="E16" s="10">
        <v>15015.7</v>
      </c>
      <c r="F16" s="10"/>
      <c r="G16" s="10">
        <v>15015.7</v>
      </c>
      <c r="H16" s="10">
        <v>30031.4</v>
      </c>
      <c r="I16" s="6">
        <v>30031.4</v>
      </c>
      <c r="J16" s="10">
        <f t="shared" si="0"/>
        <v>0</v>
      </c>
      <c r="K16" s="83">
        <v>44393</v>
      </c>
    </row>
    <row r="17" spans="1:11" ht="16.5">
      <c r="A17" s="8">
        <v>5</v>
      </c>
      <c r="B17" s="9" t="s">
        <v>21</v>
      </c>
      <c r="C17" s="6">
        <v>234.1</v>
      </c>
      <c r="D17" s="10">
        <v>16387</v>
      </c>
      <c r="E17" s="10">
        <v>16387</v>
      </c>
      <c r="F17" s="10">
        <v>16387</v>
      </c>
      <c r="G17" s="10"/>
      <c r="H17" s="10">
        <v>16387</v>
      </c>
      <c r="I17" s="6">
        <v>16387</v>
      </c>
      <c r="J17" s="10">
        <f t="shared" si="0"/>
        <v>0</v>
      </c>
    </row>
    <row r="18" spans="1:11" ht="16.5">
      <c r="A18" s="8"/>
      <c r="B18" s="25"/>
      <c r="C18" s="26">
        <f>SUM(C13:C17)</f>
        <v>773.61</v>
      </c>
      <c r="D18" s="10"/>
      <c r="E18" s="10"/>
      <c r="F18" s="10"/>
      <c r="G18" s="10"/>
      <c r="H18" s="10"/>
      <c r="I18" s="6"/>
      <c r="J18" s="10"/>
    </row>
    <row r="19" spans="1:11" ht="16.5">
      <c r="A19" s="8"/>
      <c r="B19" s="25"/>
      <c r="C19" s="6"/>
      <c r="D19" s="10"/>
      <c r="E19" s="10"/>
      <c r="F19" s="10"/>
      <c r="G19" s="10"/>
      <c r="H19" s="10"/>
      <c r="I19" s="6"/>
      <c r="J19" s="10"/>
    </row>
    <row r="20" spans="1:11" ht="16.5">
      <c r="A20" s="112" t="s">
        <v>22</v>
      </c>
      <c r="B20" s="113"/>
      <c r="C20" s="6"/>
      <c r="D20" s="10"/>
      <c r="E20" s="10"/>
      <c r="F20" s="10"/>
      <c r="G20" s="10"/>
      <c r="H20" s="10"/>
      <c r="I20" s="6"/>
      <c r="J20" s="10"/>
    </row>
    <row r="21" spans="1:11" s="107" customFormat="1" ht="16.5">
      <c r="A21" s="102">
        <v>1</v>
      </c>
      <c r="B21" s="103" t="s">
        <v>23</v>
      </c>
      <c r="C21" s="104"/>
      <c r="D21" s="105"/>
      <c r="E21" s="105"/>
      <c r="F21" s="105"/>
      <c r="G21" s="105">
        <v>87130.83</v>
      </c>
      <c r="H21" s="105">
        <v>102146.53</v>
      </c>
      <c r="I21" s="104"/>
      <c r="J21" s="105">
        <f t="shared" si="0"/>
        <v>102146.53</v>
      </c>
      <c r="K21" s="106"/>
    </row>
    <row r="22" spans="1:11" ht="16.5">
      <c r="A22" s="8">
        <v>2</v>
      </c>
      <c r="B22" s="9" t="s">
        <v>24</v>
      </c>
      <c r="C22" s="6">
        <v>101.1</v>
      </c>
      <c r="D22" s="10">
        <v>7077</v>
      </c>
      <c r="E22" s="10">
        <v>7077</v>
      </c>
      <c r="F22" s="10">
        <v>7077</v>
      </c>
      <c r="G22" s="10"/>
      <c r="H22" s="10">
        <v>11399</v>
      </c>
      <c r="I22" s="6">
        <v>7000</v>
      </c>
      <c r="J22" s="10">
        <f t="shared" si="0"/>
        <v>4399</v>
      </c>
      <c r="K22" s="83" t="s">
        <v>179</v>
      </c>
    </row>
    <row r="23" spans="1:11" ht="16.5">
      <c r="A23" s="14">
        <v>3</v>
      </c>
      <c r="B23" s="15" t="s">
        <v>25</v>
      </c>
      <c r="C23" s="13">
        <v>52.8</v>
      </c>
      <c r="D23" s="23">
        <v>2990.8</v>
      </c>
      <c r="E23" s="23">
        <v>2990.8</v>
      </c>
      <c r="F23" s="23">
        <v>2990.8</v>
      </c>
      <c r="G23" s="23"/>
      <c r="H23" s="23">
        <v>12355.2</v>
      </c>
      <c r="I23" s="6"/>
      <c r="J23" s="10">
        <f t="shared" si="0"/>
        <v>12355.2</v>
      </c>
    </row>
    <row r="24" spans="1:11" ht="16.5">
      <c r="A24" s="8"/>
      <c r="B24" s="25"/>
      <c r="C24" s="26">
        <f>SUM(C21:C23)</f>
        <v>153.89999999999998</v>
      </c>
      <c r="D24" s="10"/>
      <c r="E24" s="10"/>
      <c r="F24" s="10"/>
      <c r="G24" s="10"/>
      <c r="H24" s="10"/>
      <c r="I24" s="6"/>
      <c r="J24" s="10"/>
    </row>
    <row r="25" spans="1:11" ht="16.5">
      <c r="A25" s="8"/>
      <c r="B25" s="25"/>
      <c r="C25" s="6"/>
      <c r="D25" s="10"/>
      <c r="E25" s="10"/>
      <c r="F25" s="10"/>
      <c r="G25" s="10"/>
      <c r="H25" s="10"/>
      <c r="I25" s="6"/>
      <c r="J25" s="10"/>
    </row>
    <row r="26" spans="1:11" ht="16.5">
      <c r="A26" s="114" t="s">
        <v>26</v>
      </c>
      <c r="B26" s="114"/>
      <c r="C26" s="6"/>
      <c r="D26" s="10"/>
      <c r="E26" s="10"/>
      <c r="F26" s="10"/>
      <c r="G26" s="10"/>
      <c r="H26" s="10"/>
      <c r="I26" s="6"/>
      <c r="J26" s="10"/>
    </row>
    <row r="27" spans="1:11" ht="16.5">
      <c r="A27" s="27">
        <v>1</v>
      </c>
      <c r="B27" s="28" t="s">
        <v>27</v>
      </c>
      <c r="C27" s="29">
        <v>243.66</v>
      </c>
      <c r="D27" s="10">
        <v>17056.2</v>
      </c>
      <c r="E27" s="10">
        <v>17056.2</v>
      </c>
      <c r="F27" s="10">
        <v>17056.2</v>
      </c>
      <c r="G27" s="10"/>
      <c r="H27" s="10">
        <v>17056.2</v>
      </c>
      <c r="I27" s="6">
        <v>17056.2</v>
      </c>
      <c r="J27" s="10">
        <f t="shared" si="0"/>
        <v>0</v>
      </c>
    </row>
    <row r="28" spans="1:11" ht="16.5">
      <c r="A28" s="27">
        <v>2</v>
      </c>
      <c r="B28" s="28" t="s">
        <v>28</v>
      </c>
      <c r="C28" s="29">
        <v>270.56</v>
      </c>
      <c r="D28" s="10">
        <v>18939.89</v>
      </c>
      <c r="E28" s="10">
        <v>18939.89</v>
      </c>
      <c r="F28" s="10">
        <v>18939.89</v>
      </c>
      <c r="G28" s="10"/>
      <c r="H28" s="10">
        <v>18940.78</v>
      </c>
      <c r="I28" s="6">
        <v>18940.78</v>
      </c>
      <c r="J28" s="10">
        <f t="shared" si="0"/>
        <v>0</v>
      </c>
    </row>
    <row r="29" spans="1:11" ht="16.5">
      <c r="A29" s="27"/>
      <c r="B29" s="28"/>
      <c r="C29" s="30">
        <f>SUM(C27:C28)</f>
        <v>514.22</v>
      </c>
      <c r="D29" s="10"/>
      <c r="E29" s="10"/>
      <c r="F29" s="10"/>
      <c r="G29" s="10"/>
      <c r="H29" s="10"/>
      <c r="I29" s="6"/>
      <c r="J29" s="10"/>
    </row>
    <row r="30" spans="1:11" ht="16.5">
      <c r="A30" s="31"/>
      <c r="B30" s="32" t="s">
        <v>29</v>
      </c>
      <c r="C30" s="33">
        <f>C29+C24+C18+C10</f>
        <v>1441.73</v>
      </c>
      <c r="D30" s="33">
        <f>SUM(D3:D28)</f>
        <v>165266.78999999998</v>
      </c>
      <c r="E30" s="33">
        <f>SUM(E3:E28)</f>
        <v>165266.78999999998</v>
      </c>
      <c r="F30" s="33">
        <f>SUM(F3:F28)</f>
        <v>138962.19</v>
      </c>
      <c r="G30" s="33">
        <f>SUM(G3:G29)</f>
        <v>113435.43</v>
      </c>
      <c r="H30" s="33">
        <f>SUM(H3:H29)</f>
        <v>307387.12</v>
      </c>
      <c r="I30" s="26">
        <f>SUM(I3:I29)</f>
        <v>138132.58000000002</v>
      </c>
      <c r="J30" s="33">
        <f>SUM(J3:J29)</f>
        <v>169254.54</v>
      </c>
    </row>
  </sheetData>
  <mergeCells count="4">
    <mergeCell ref="A2:B2"/>
    <mergeCell ref="A12:B12"/>
    <mergeCell ref="A20:B20"/>
    <mergeCell ref="A26:B26"/>
  </mergeCells>
  <pageMargins left="0.7" right="0.7" top="0.75" bottom="0.75" header="0.3" footer="0.3"/>
  <pageSetup orientation="landscape" horizontalDpi="4294967295" verticalDpi="4294967295" r:id="rId1"/>
  <headerFooter>
    <oddHeader>&amp;C&amp;"-,Bold"&amp;12JUBILEE HOUSE, KUMASI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view="pageLayout" topLeftCell="A33" zoomScaleNormal="100" workbookViewId="0">
      <selection activeCell="D1" sqref="D1:D50"/>
    </sheetView>
  </sheetViews>
  <sheetFormatPr defaultRowHeight="15"/>
  <cols>
    <col min="1" max="1" width="6.28515625" customWidth="1"/>
    <col min="2" max="2" width="21.7109375" customWidth="1"/>
    <col min="3" max="3" width="14.42578125" customWidth="1"/>
    <col min="4" max="4" width="12.28515625" customWidth="1"/>
    <col min="5" max="5" width="13.85546875" hidden="1" customWidth="1"/>
    <col min="6" max="6" width="11.140625" hidden="1" customWidth="1"/>
    <col min="7" max="7" width="12.140625" hidden="1" customWidth="1"/>
    <col min="8" max="8" width="14.7109375" hidden="1" customWidth="1"/>
    <col min="9" max="9" width="10.5703125" hidden="1" customWidth="1"/>
    <col min="10" max="10" width="14.5703125" customWidth="1"/>
    <col min="11" max="12" width="12.140625" customWidth="1"/>
    <col min="13" max="14" width="13.85546875" customWidth="1"/>
    <col min="15" max="15" width="14.42578125" customWidth="1"/>
  </cols>
  <sheetData>
    <row r="1" spans="1:15" ht="38.25">
      <c r="A1" s="34" t="s">
        <v>30</v>
      </c>
      <c r="B1" s="35" t="s">
        <v>31</v>
      </c>
      <c r="C1" s="36" t="s">
        <v>32</v>
      </c>
      <c r="D1" s="36" t="s">
        <v>33</v>
      </c>
      <c r="E1" s="36" t="s">
        <v>34</v>
      </c>
      <c r="F1" s="36" t="s">
        <v>35</v>
      </c>
      <c r="G1" s="37" t="s">
        <v>36</v>
      </c>
      <c r="H1" s="37" t="s">
        <v>3</v>
      </c>
      <c r="I1" s="37" t="s">
        <v>37</v>
      </c>
      <c r="J1" s="37" t="s">
        <v>38</v>
      </c>
      <c r="K1" s="37" t="s">
        <v>153</v>
      </c>
      <c r="L1" s="37" t="s">
        <v>154</v>
      </c>
      <c r="M1" s="37" t="s">
        <v>164</v>
      </c>
      <c r="N1" s="37" t="s">
        <v>190</v>
      </c>
      <c r="O1" s="38" t="s">
        <v>39</v>
      </c>
    </row>
    <row r="2" spans="1:15" ht="16.5">
      <c r="A2" s="39"/>
      <c r="B2" s="40" t="s">
        <v>9</v>
      </c>
      <c r="C2" s="36"/>
      <c r="D2" s="36"/>
      <c r="E2" s="36"/>
      <c r="F2" s="36"/>
      <c r="G2" s="6"/>
      <c r="H2" s="6"/>
      <c r="I2" s="6"/>
      <c r="J2" s="6"/>
      <c r="K2" s="6"/>
      <c r="L2" s="6"/>
      <c r="M2" s="6"/>
      <c r="N2" s="6"/>
      <c r="O2" s="76"/>
    </row>
    <row r="3" spans="1:15" ht="16.5">
      <c r="A3" s="39">
        <v>1</v>
      </c>
      <c r="B3" s="41" t="s">
        <v>40</v>
      </c>
      <c r="C3" s="42" t="s">
        <v>41</v>
      </c>
      <c r="D3" s="41">
        <v>200.67</v>
      </c>
      <c r="E3" s="13">
        <v>14737.2</v>
      </c>
      <c r="F3" s="13">
        <v>14737.2</v>
      </c>
      <c r="G3" s="6">
        <f t="shared" ref="G3:G29" si="0">E3-F3</f>
        <v>0</v>
      </c>
      <c r="H3" s="13">
        <v>14737.2</v>
      </c>
      <c r="I3" s="13">
        <v>14737.2</v>
      </c>
      <c r="J3" s="13">
        <f t="shared" ref="J3:J48" si="1">(G3+H3)-I3</f>
        <v>0</v>
      </c>
      <c r="K3" s="13">
        <v>14737.2</v>
      </c>
      <c r="L3" s="13"/>
      <c r="M3" s="13">
        <f>(J3+K3)-L3</f>
        <v>14737.2</v>
      </c>
      <c r="N3" s="13">
        <f>(J3+K3)-L3</f>
        <v>14737.2</v>
      </c>
      <c r="O3" s="76"/>
    </row>
    <row r="4" spans="1:15" ht="16.5">
      <c r="A4" s="39">
        <v>2</v>
      </c>
      <c r="B4" s="41" t="s">
        <v>42</v>
      </c>
      <c r="C4" s="42" t="s">
        <v>43</v>
      </c>
      <c r="D4" s="41">
        <v>35.22</v>
      </c>
      <c r="E4" s="13">
        <v>2586</v>
      </c>
      <c r="F4" s="13">
        <v>1000</v>
      </c>
      <c r="G4" s="6">
        <f t="shared" si="0"/>
        <v>1586</v>
      </c>
      <c r="H4" s="13">
        <v>2586</v>
      </c>
      <c r="I4" s="13">
        <v>2586</v>
      </c>
      <c r="J4" s="13">
        <f t="shared" si="1"/>
        <v>1586</v>
      </c>
      <c r="K4" s="13">
        <v>2586</v>
      </c>
      <c r="L4" s="13">
        <v>1000</v>
      </c>
      <c r="M4" s="13">
        <f t="shared" ref="M4:M52" si="2">(J4+K4)-L4</f>
        <v>3172</v>
      </c>
      <c r="N4" s="13">
        <f t="shared" ref="N4:N53" si="3">(J4+K4)-L4</f>
        <v>3172</v>
      </c>
      <c r="O4" s="77" t="s">
        <v>166</v>
      </c>
    </row>
    <row r="5" spans="1:15" ht="16.5">
      <c r="A5" s="39">
        <v>3</v>
      </c>
      <c r="B5" s="41" t="s">
        <v>44</v>
      </c>
      <c r="C5" s="42" t="s">
        <v>45</v>
      </c>
      <c r="D5" s="41">
        <v>173.36</v>
      </c>
      <c r="E5" s="13">
        <v>12730</v>
      </c>
      <c r="F5" s="13">
        <v>12730</v>
      </c>
      <c r="G5" s="6">
        <f t="shared" si="0"/>
        <v>0</v>
      </c>
      <c r="H5" s="13">
        <v>12730</v>
      </c>
      <c r="I5" s="13">
        <v>12730</v>
      </c>
      <c r="J5" s="13">
        <f t="shared" si="1"/>
        <v>0</v>
      </c>
      <c r="K5" s="13">
        <v>12730</v>
      </c>
      <c r="L5" s="13">
        <v>12730</v>
      </c>
      <c r="M5" s="13">
        <f t="shared" si="2"/>
        <v>0</v>
      </c>
      <c r="N5" s="13">
        <f t="shared" si="3"/>
        <v>0</v>
      </c>
      <c r="O5" s="76" t="s">
        <v>168</v>
      </c>
    </row>
    <row r="6" spans="1:15" ht="16.5">
      <c r="A6" s="39">
        <v>4</v>
      </c>
      <c r="B6" s="41" t="s">
        <v>46</v>
      </c>
      <c r="C6" s="42" t="s">
        <v>47</v>
      </c>
      <c r="D6" s="41">
        <v>23.5</v>
      </c>
      <c r="E6" s="13">
        <v>1700</v>
      </c>
      <c r="F6" s="13">
        <v>1700</v>
      </c>
      <c r="G6" s="6">
        <f t="shared" si="0"/>
        <v>0</v>
      </c>
      <c r="H6" s="13">
        <v>1700</v>
      </c>
      <c r="I6" s="13"/>
      <c r="J6" s="13">
        <f t="shared" si="1"/>
        <v>1700</v>
      </c>
      <c r="K6" s="13">
        <v>1700</v>
      </c>
      <c r="L6" s="13">
        <v>1700</v>
      </c>
      <c r="M6" s="13">
        <f t="shared" si="2"/>
        <v>1700</v>
      </c>
      <c r="N6" s="13">
        <f t="shared" si="3"/>
        <v>1700</v>
      </c>
      <c r="O6" s="76" t="s">
        <v>169</v>
      </c>
    </row>
    <row r="7" spans="1:15" ht="16.5">
      <c r="A7" s="39">
        <v>5</v>
      </c>
      <c r="B7" s="41" t="s">
        <v>48</v>
      </c>
      <c r="C7" s="42" t="s">
        <v>49</v>
      </c>
      <c r="D7" s="41">
        <v>222.31</v>
      </c>
      <c r="E7" s="13">
        <v>16326</v>
      </c>
      <c r="F7" s="13">
        <v>16326</v>
      </c>
      <c r="G7" s="6">
        <f t="shared" si="0"/>
        <v>0</v>
      </c>
      <c r="H7" s="13">
        <v>16326</v>
      </c>
      <c r="I7" s="13">
        <v>16326</v>
      </c>
      <c r="J7" s="13">
        <f t="shared" si="1"/>
        <v>0</v>
      </c>
      <c r="K7" s="13">
        <v>16326</v>
      </c>
      <c r="L7" s="13"/>
      <c r="M7" s="13">
        <f t="shared" si="2"/>
        <v>16326</v>
      </c>
      <c r="N7" s="13">
        <f t="shared" si="3"/>
        <v>16326</v>
      </c>
      <c r="O7" s="76"/>
    </row>
    <row r="8" spans="1:15" ht="16.5">
      <c r="A8" s="39">
        <v>6</v>
      </c>
      <c r="B8" s="41" t="s">
        <v>50</v>
      </c>
      <c r="C8" s="42" t="s">
        <v>51</v>
      </c>
      <c r="D8" s="41">
        <v>14.82</v>
      </c>
      <c r="E8" s="13">
        <v>1100</v>
      </c>
      <c r="F8" s="13">
        <v>0</v>
      </c>
      <c r="G8" s="6">
        <f t="shared" si="0"/>
        <v>1100</v>
      </c>
      <c r="H8" s="13">
        <v>1100</v>
      </c>
      <c r="I8" s="13">
        <v>1100</v>
      </c>
      <c r="J8" s="13">
        <f t="shared" si="1"/>
        <v>1100</v>
      </c>
      <c r="K8" s="13">
        <v>1100</v>
      </c>
      <c r="L8" s="13">
        <v>1100</v>
      </c>
      <c r="M8" s="13">
        <f t="shared" si="2"/>
        <v>1100</v>
      </c>
      <c r="N8" s="13">
        <f t="shared" si="3"/>
        <v>1100</v>
      </c>
      <c r="O8" s="76" t="s">
        <v>169</v>
      </c>
    </row>
    <row r="9" spans="1:15" ht="16.5">
      <c r="A9" s="39"/>
      <c r="B9" s="41"/>
      <c r="C9" s="42"/>
      <c r="D9" s="41"/>
      <c r="E9" s="13"/>
      <c r="F9" s="13"/>
      <c r="G9" s="6"/>
      <c r="H9" s="13"/>
      <c r="I9" s="13"/>
      <c r="J9" s="13"/>
      <c r="K9" s="13"/>
      <c r="L9" s="13"/>
      <c r="M9" s="13">
        <f t="shared" si="2"/>
        <v>0</v>
      </c>
      <c r="N9" s="13">
        <f t="shared" si="3"/>
        <v>0</v>
      </c>
      <c r="O9" s="76"/>
    </row>
    <row r="10" spans="1:15" ht="16.5">
      <c r="A10" s="39"/>
      <c r="B10" s="43" t="s">
        <v>52</v>
      </c>
      <c r="C10" s="36"/>
      <c r="D10" s="36"/>
      <c r="E10" s="36"/>
      <c r="F10" s="36"/>
      <c r="G10" s="6"/>
      <c r="H10" s="36"/>
      <c r="I10" s="36"/>
      <c r="J10" s="13"/>
      <c r="K10" s="36"/>
      <c r="L10" s="36"/>
      <c r="M10" s="13">
        <f t="shared" si="2"/>
        <v>0</v>
      </c>
      <c r="N10" s="13">
        <f t="shared" si="3"/>
        <v>0</v>
      </c>
      <c r="O10" s="76"/>
    </row>
    <row r="11" spans="1:15" ht="16.5">
      <c r="A11" s="39">
        <v>1</v>
      </c>
      <c r="B11" s="41" t="s">
        <v>53</v>
      </c>
      <c r="C11" s="42">
        <v>215</v>
      </c>
      <c r="D11" s="41">
        <v>21.46</v>
      </c>
      <c r="E11" s="13">
        <v>1050.68</v>
      </c>
      <c r="F11" s="13">
        <v>1050.68</v>
      </c>
      <c r="G11" s="6">
        <f t="shared" si="0"/>
        <v>0</v>
      </c>
      <c r="H11" s="13">
        <v>1050.68</v>
      </c>
      <c r="I11" s="13">
        <v>1050.68</v>
      </c>
      <c r="J11" s="13">
        <f t="shared" si="1"/>
        <v>0</v>
      </c>
      <c r="K11" s="13">
        <v>1050.68</v>
      </c>
      <c r="L11" s="13"/>
      <c r="M11" s="13">
        <f t="shared" si="2"/>
        <v>1050.68</v>
      </c>
      <c r="N11" s="13">
        <f t="shared" si="3"/>
        <v>1050.68</v>
      </c>
      <c r="O11" s="76"/>
    </row>
    <row r="12" spans="1:15" ht="16.5">
      <c r="A12" s="39">
        <v>2</v>
      </c>
      <c r="B12" s="41" t="s">
        <v>54</v>
      </c>
      <c r="C12" s="44" t="s">
        <v>178</v>
      </c>
      <c r="D12" s="45">
        <v>329</v>
      </c>
      <c r="E12" s="13">
        <v>32215.68</v>
      </c>
      <c r="F12" s="13"/>
      <c r="G12" s="6">
        <f t="shared" si="0"/>
        <v>32215.68</v>
      </c>
      <c r="H12" s="13">
        <v>16107.84</v>
      </c>
      <c r="I12" s="13">
        <v>1100</v>
      </c>
      <c r="J12" s="13">
        <f t="shared" si="1"/>
        <v>47223.520000000004</v>
      </c>
      <c r="K12" s="13">
        <v>16107.84</v>
      </c>
      <c r="L12" s="13"/>
      <c r="M12" s="13">
        <f t="shared" si="2"/>
        <v>63331.360000000001</v>
      </c>
      <c r="N12" s="13">
        <f t="shared" si="3"/>
        <v>63331.360000000001</v>
      </c>
      <c r="O12" s="76"/>
    </row>
    <row r="13" spans="1:15" ht="16.5">
      <c r="A13" s="39"/>
      <c r="B13" s="41"/>
      <c r="C13" s="44"/>
      <c r="D13" s="45"/>
      <c r="E13" s="13"/>
      <c r="F13" s="13"/>
      <c r="G13" s="6"/>
      <c r="H13" s="13"/>
      <c r="I13" s="13"/>
      <c r="J13" s="13"/>
      <c r="K13" s="13"/>
      <c r="L13" s="13"/>
      <c r="M13" s="13">
        <f t="shared" si="2"/>
        <v>0</v>
      </c>
      <c r="N13" s="13">
        <f t="shared" si="3"/>
        <v>0</v>
      </c>
      <c r="O13" s="76"/>
    </row>
    <row r="14" spans="1:15" ht="16.5">
      <c r="A14" s="39"/>
      <c r="B14" s="43" t="s">
        <v>55</v>
      </c>
      <c r="C14" s="42"/>
      <c r="D14" s="41"/>
      <c r="E14" s="13"/>
      <c r="F14" s="13"/>
      <c r="G14" s="6"/>
      <c r="H14" s="13"/>
      <c r="I14" s="13"/>
      <c r="J14" s="13"/>
      <c r="K14" s="13"/>
      <c r="L14" s="13"/>
      <c r="M14" s="13">
        <f t="shared" si="2"/>
        <v>0</v>
      </c>
      <c r="N14" s="13">
        <f t="shared" si="3"/>
        <v>0</v>
      </c>
      <c r="O14" s="76"/>
    </row>
    <row r="15" spans="1:15" ht="16.5">
      <c r="A15" s="39">
        <v>1</v>
      </c>
      <c r="B15" s="41" t="s">
        <v>56</v>
      </c>
      <c r="C15" s="42" t="s">
        <v>57</v>
      </c>
      <c r="D15" s="41">
        <v>149.11000000000001</v>
      </c>
      <c r="E15" s="13">
        <v>7300</v>
      </c>
      <c r="F15" s="13">
        <v>5110</v>
      </c>
      <c r="G15" s="6">
        <f t="shared" si="0"/>
        <v>2190</v>
      </c>
      <c r="H15" s="13">
        <v>7300</v>
      </c>
      <c r="I15" s="13">
        <v>9490</v>
      </c>
      <c r="J15" s="13">
        <f t="shared" si="1"/>
        <v>0</v>
      </c>
      <c r="K15" s="13">
        <v>7300</v>
      </c>
      <c r="L15" s="13"/>
      <c r="M15" s="13">
        <f t="shared" si="2"/>
        <v>7300</v>
      </c>
      <c r="N15" s="13">
        <f t="shared" si="3"/>
        <v>7300</v>
      </c>
      <c r="O15" s="76"/>
    </row>
    <row r="16" spans="1:15" ht="16.5">
      <c r="A16" s="39">
        <v>2</v>
      </c>
      <c r="B16" s="41" t="s">
        <v>58</v>
      </c>
      <c r="C16" s="42">
        <v>308</v>
      </c>
      <c r="D16" s="41">
        <v>11.24</v>
      </c>
      <c r="E16" s="13">
        <v>550.30999999999995</v>
      </c>
      <c r="F16" s="13">
        <v>550.30999999999995</v>
      </c>
      <c r="G16" s="6">
        <f t="shared" si="0"/>
        <v>0</v>
      </c>
      <c r="H16" s="13">
        <v>550.30999999999995</v>
      </c>
      <c r="I16" s="13">
        <v>550.30999999999995</v>
      </c>
      <c r="J16" s="13">
        <f t="shared" si="1"/>
        <v>0</v>
      </c>
      <c r="K16" s="13">
        <v>550.30999999999995</v>
      </c>
      <c r="L16" s="13">
        <v>550.30999999999995</v>
      </c>
      <c r="M16" s="13">
        <f t="shared" si="2"/>
        <v>0</v>
      </c>
      <c r="N16" s="13">
        <f t="shared" si="3"/>
        <v>0</v>
      </c>
      <c r="O16" s="76"/>
    </row>
    <row r="17" spans="1:15" ht="16.5">
      <c r="A17" s="39">
        <v>3</v>
      </c>
      <c r="B17" s="41" t="s">
        <v>59</v>
      </c>
      <c r="C17" s="42">
        <v>310</v>
      </c>
      <c r="D17" s="41">
        <v>21.46</v>
      </c>
      <c r="E17" s="13">
        <v>1100</v>
      </c>
      <c r="F17" s="13">
        <v>1100</v>
      </c>
      <c r="G17" s="6">
        <f t="shared" si="0"/>
        <v>0</v>
      </c>
      <c r="H17" s="13">
        <v>1100</v>
      </c>
      <c r="I17" s="13">
        <v>1100</v>
      </c>
      <c r="J17" s="13">
        <f t="shared" si="1"/>
        <v>0</v>
      </c>
      <c r="K17" s="13">
        <v>1100</v>
      </c>
      <c r="L17" s="13"/>
      <c r="M17" s="13">
        <f t="shared" si="2"/>
        <v>1100</v>
      </c>
      <c r="N17" s="13">
        <f t="shared" si="3"/>
        <v>1100</v>
      </c>
      <c r="O17" s="76"/>
    </row>
    <row r="18" spans="1:15" ht="16.5">
      <c r="A18" s="39">
        <v>4</v>
      </c>
      <c r="B18" s="41" t="s">
        <v>60</v>
      </c>
      <c r="C18" s="42" t="s">
        <v>61</v>
      </c>
      <c r="D18" s="41">
        <v>54.16</v>
      </c>
      <c r="E18" s="13">
        <v>2651.67</v>
      </c>
      <c r="F18" s="13">
        <v>2651.67</v>
      </c>
      <c r="G18" s="6">
        <f t="shared" si="0"/>
        <v>0</v>
      </c>
      <c r="H18" s="13">
        <v>2651.67</v>
      </c>
      <c r="I18" s="13">
        <v>2651.67</v>
      </c>
      <c r="J18" s="13">
        <f t="shared" si="1"/>
        <v>0</v>
      </c>
      <c r="K18" s="13">
        <v>2651.67</v>
      </c>
      <c r="L18" s="13">
        <v>2651.67</v>
      </c>
      <c r="M18" s="13">
        <f t="shared" si="2"/>
        <v>0</v>
      </c>
      <c r="N18" s="13">
        <f t="shared" si="3"/>
        <v>0</v>
      </c>
      <c r="O18" s="76"/>
    </row>
    <row r="19" spans="1:15" ht="16.5">
      <c r="A19" s="39">
        <v>5</v>
      </c>
      <c r="B19" s="41" t="s">
        <v>62</v>
      </c>
      <c r="C19" s="42">
        <v>316</v>
      </c>
      <c r="D19" s="41">
        <v>23.6</v>
      </c>
      <c r="E19" s="13">
        <v>1155.46</v>
      </c>
      <c r="F19" s="13">
        <v>2310.92</v>
      </c>
      <c r="G19" s="6">
        <f t="shared" si="0"/>
        <v>-1155.46</v>
      </c>
      <c r="H19" s="13">
        <v>1155.46</v>
      </c>
      <c r="I19" s="13"/>
      <c r="J19" s="13">
        <f t="shared" si="1"/>
        <v>0</v>
      </c>
      <c r="K19" s="13">
        <v>1155.46</v>
      </c>
      <c r="L19" s="13"/>
      <c r="M19" s="13">
        <f t="shared" si="2"/>
        <v>1155.46</v>
      </c>
      <c r="N19" s="13">
        <f t="shared" si="3"/>
        <v>1155.46</v>
      </c>
      <c r="O19" s="76"/>
    </row>
    <row r="20" spans="1:15" ht="16.5">
      <c r="A20" s="39">
        <v>6</v>
      </c>
      <c r="B20" s="41" t="s">
        <v>63</v>
      </c>
      <c r="C20" s="42">
        <v>317</v>
      </c>
      <c r="D20" s="41">
        <v>25.36</v>
      </c>
      <c r="E20" s="13">
        <v>1241</v>
      </c>
      <c r="F20" s="13">
        <v>1241</v>
      </c>
      <c r="G20" s="6">
        <f t="shared" si="0"/>
        <v>0</v>
      </c>
      <c r="H20" s="13">
        <v>1241</v>
      </c>
      <c r="I20" s="13"/>
      <c r="J20" s="13">
        <f t="shared" si="1"/>
        <v>1241</v>
      </c>
      <c r="K20" s="13">
        <v>1241</v>
      </c>
      <c r="L20" s="13"/>
      <c r="M20" s="13">
        <f t="shared" si="2"/>
        <v>2482</v>
      </c>
      <c r="N20" s="13">
        <f t="shared" si="3"/>
        <v>2482</v>
      </c>
      <c r="O20" s="76"/>
    </row>
    <row r="21" spans="1:15" ht="16.5">
      <c r="A21" s="39">
        <v>7</v>
      </c>
      <c r="B21" s="46" t="s">
        <v>64</v>
      </c>
      <c r="C21" s="11">
        <v>318</v>
      </c>
      <c r="D21" s="12">
        <v>26.21</v>
      </c>
      <c r="E21" s="47">
        <v>1283.24</v>
      </c>
      <c r="F21" s="47"/>
      <c r="G21" s="6">
        <f t="shared" si="0"/>
        <v>1283.24</v>
      </c>
      <c r="H21" s="47">
        <v>1283.24</v>
      </c>
      <c r="I21" s="47">
        <v>2566.48</v>
      </c>
      <c r="J21" s="13">
        <f t="shared" si="1"/>
        <v>0</v>
      </c>
      <c r="K21" s="47">
        <v>1283.24</v>
      </c>
      <c r="L21" s="47"/>
      <c r="M21" s="13">
        <f t="shared" si="2"/>
        <v>1283.24</v>
      </c>
      <c r="N21" s="13">
        <f t="shared" si="3"/>
        <v>1283.24</v>
      </c>
      <c r="O21" s="76"/>
    </row>
    <row r="22" spans="1:15" ht="16.5">
      <c r="A22" s="39">
        <v>8</v>
      </c>
      <c r="B22" s="48" t="s">
        <v>65</v>
      </c>
      <c r="C22" s="49" t="s">
        <v>66</v>
      </c>
      <c r="D22" s="48">
        <v>45.08</v>
      </c>
      <c r="E22" s="13">
        <v>1588.56</v>
      </c>
      <c r="F22" s="13">
        <v>1588.56</v>
      </c>
      <c r="G22" s="6">
        <f t="shared" si="0"/>
        <v>0</v>
      </c>
      <c r="H22" s="13">
        <v>1588.56</v>
      </c>
      <c r="I22" s="13">
        <v>1588.56</v>
      </c>
      <c r="J22" s="13">
        <f t="shared" si="1"/>
        <v>0</v>
      </c>
      <c r="K22" s="13">
        <v>1588.56</v>
      </c>
      <c r="L22" s="13">
        <v>1588.56</v>
      </c>
      <c r="M22" s="13">
        <f t="shared" si="2"/>
        <v>0</v>
      </c>
      <c r="N22" s="13">
        <f t="shared" si="3"/>
        <v>0</v>
      </c>
      <c r="O22" s="76"/>
    </row>
    <row r="23" spans="1:15" ht="16.5">
      <c r="A23" s="39">
        <v>9</v>
      </c>
      <c r="B23" s="41" t="s">
        <v>67</v>
      </c>
      <c r="C23" s="42" t="s">
        <v>68</v>
      </c>
      <c r="D23" s="13">
        <v>70.7</v>
      </c>
      <c r="E23" s="13">
        <v>3156.47</v>
      </c>
      <c r="F23" s="13">
        <v>3156.47</v>
      </c>
      <c r="G23" s="6">
        <f t="shared" si="0"/>
        <v>0</v>
      </c>
      <c r="H23" s="13">
        <v>5050.0600000000004</v>
      </c>
      <c r="I23" s="13">
        <v>5050</v>
      </c>
      <c r="J23" s="13">
        <f t="shared" si="1"/>
        <v>6.0000000000400178E-2</v>
      </c>
      <c r="K23" s="13">
        <v>5050.0600000000004</v>
      </c>
      <c r="L23" s="13">
        <v>5050.09</v>
      </c>
      <c r="M23" s="13">
        <f t="shared" si="2"/>
        <v>3.0000000000654836E-2</v>
      </c>
      <c r="N23" s="13">
        <f t="shared" si="3"/>
        <v>3.0000000000654836E-2</v>
      </c>
      <c r="O23" s="76"/>
    </row>
    <row r="24" spans="1:15" ht="16.5">
      <c r="A24" s="39"/>
      <c r="B24" s="41"/>
      <c r="C24" s="42"/>
      <c r="D24" s="13"/>
      <c r="E24" s="13"/>
      <c r="F24" s="13"/>
      <c r="G24" s="6"/>
      <c r="H24" s="13"/>
      <c r="I24" s="13"/>
      <c r="J24" s="13"/>
      <c r="K24" s="13"/>
      <c r="L24" s="13"/>
      <c r="M24" s="13">
        <f t="shared" si="2"/>
        <v>0</v>
      </c>
      <c r="N24" s="13">
        <f t="shared" si="3"/>
        <v>0</v>
      </c>
      <c r="O24" s="76"/>
    </row>
    <row r="25" spans="1:15" ht="16.5">
      <c r="A25" s="39"/>
      <c r="B25" s="43" t="s">
        <v>69</v>
      </c>
      <c r="C25" s="42"/>
      <c r="D25" s="13"/>
      <c r="E25" s="13"/>
      <c r="F25" s="13"/>
      <c r="G25" s="6"/>
      <c r="H25" s="13"/>
      <c r="I25" s="13"/>
      <c r="J25" s="13"/>
      <c r="K25" s="13"/>
      <c r="L25" s="13"/>
      <c r="M25" s="13">
        <f t="shared" si="2"/>
        <v>0</v>
      </c>
      <c r="N25" s="13">
        <f t="shared" si="3"/>
        <v>0</v>
      </c>
      <c r="O25" s="76"/>
    </row>
    <row r="26" spans="1:15" ht="16.5">
      <c r="A26" s="39">
        <v>1</v>
      </c>
      <c r="B26" s="41" t="s">
        <v>70</v>
      </c>
      <c r="C26" s="42" t="s">
        <v>71</v>
      </c>
      <c r="D26" s="41">
        <v>84.57</v>
      </c>
      <c r="E26" s="13">
        <v>4140.55</v>
      </c>
      <c r="F26" s="13">
        <v>4140.55</v>
      </c>
      <c r="G26" s="6">
        <f t="shared" si="0"/>
        <v>0</v>
      </c>
      <c r="H26" s="13">
        <v>4140.55</v>
      </c>
      <c r="I26" s="13">
        <v>4140.55</v>
      </c>
      <c r="J26" s="13">
        <f t="shared" si="1"/>
        <v>0</v>
      </c>
      <c r="K26" s="13">
        <v>4140.55</v>
      </c>
      <c r="L26" s="13"/>
      <c r="M26" s="13">
        <f t="shared" si="2"/>
        <v>4140.55</v>
      </c>
      <c r="N26" s="13">
        <f t="shared" si="3"/>
        <v>4140.55</v>
      </c>
      <c r="O26" s="76"/>
    </row>
    <row r="27" spans="1:15" ht="16.5">
      <c r="A27" s="39">
        <v>2</v>
      </c>
      <c r="B27" s="41" t="s">
        <v>72</v>
      </c>
      <c r="C27" s="42" t="s">
        <v>73</v>
      </c>
      <c r="D27" s="41">
        <v>78.97</v>
      </c>
      <c r="E27" s="13">
        <v>3866</v>
      </c>
      <c r="F27" s="13">
        <v>3866</v>
      </c>
      <c r="G27" s="6">
        <f t="shared" si="0"/>
        <v>0</v>
      </c>
      <c r="H27" s="13">
        <v>3866</v>
      </c>
      <c r="I27" s="13">
        <v>3866</v>
      </c>
      <c r="J27" s="13">
        <f t="shared" si="1"/>
        <v>0</v>
      </c>
      <c r="K27" s="13">
        <v>3866</v>
      </c>
      <c r="L27" s="13">
        <v>3866</v>
      </c>
      <c r="M27" s="13">
        <f t="shared" si="2"/>
        <v>0</v>
      </c>
      <c r="N27" s="13">
        <f t="shared" si="3"/>
        <v>0</v>
      </c>
      <c r="O27" s="76"/>
    </row>
    <row r="28" spans="1:15" ht="16.5">
      <c r="A28" s="39">
        <v>3</v>
      </c>
      <c r="B28" s="41" t="s">
        <v>74</v>
      </c>
      <c r="C28" s="42" t="s">
        <v>75</v>
      </c>
      <c r="D28" s="41">
        <v>68.819999999999993</v>
      </c>
      <c r="E28" s="13">
        <v>3369.43</v>
      </c>
      <c r="F28" s="13">
        <v>3369.43</v>
      </c>
      <c r="G28" s="6">
        <f t="shared" si="0"/>
        <v>0</v>
      </c>
      <c r="H28" s="13">
        <v>3369.43</v>
      </c>
      <c r="I28" s="13"/>
      <c r="J28" s="13">
        <f t="shared" si="1"/>
        <v>3369.43</v>
      </c>
      <c r="K28" s="13">
        <v>3369.43</v>
      </c>
      <c r="L28" s="13"/>
      <c r="M28" s="13">
        <f t="shared" si="2"/>
        <v>6738.86</v>
      </c>
      <c r="N28" s="13">
        <f t="shared" si="3"/>
        <v>6738.86</v>
      </c>
      <c r="O28" s="76"/>
    </row>
    <row r="29" spans="1:15" ht="16.5">
      <c r="A29" s="39">
        <v>4</v>
      </c>
      <c r="B29" s="41" t="s">
        <v>76</v>
      </c>
      <c r="C29" s="42" t="s">
        <v>77</v>
      </c>
      <c r="D29" s="41">
        <v>80.45</v>
      </c>
      <c r="E29" s="13">
        <v>3938.83</v>
      </c>
      <c r="F29" s="13">
        <v>3938.83</v>
      </c>
      <c r="G29" s="6">
        <f t="shared" si="0"/>
        <v>0</v>
      </c>
      <c r="H29" s="13">
        <v>3938.83</v>
      </c>
      <c r="I29" s="13">
        <v>3938.83</v>
      </c>
      <c r="J29" s="13">
        <f t="shared" si="1"/>
        <v>0</v>
      </c>
      <c r="K29" s="13">
        <v>3938.83</v>
      </c>
      <c r="L29" s="13"/>
      <c r="M29" s="13">
        <f t="shared" si="2"/>
        <v>3938.83</v>
      </c>
      <c r="N29" s="13">
        <f t="shared" si="3"/>
        <v>3938.83</v>
      </c>
      <c r="O29" s="76"/>
    </row>
    <row r="30" spans="1:15" ht="16.5">
      <c r="A30" s="39">
        <v>5</v>
      </c>
      <c r="B30" s="41" t="s">
        <v>78</v>
      </c>
      <c r="C30" s="42">
        <v>415</v>
      </c>
      <c r="D30" s="41">
        <v>22.21</v>
      </c>
      <c r="E30" s="13">
        <v>1087.4000000000001</v>
      </c>
      <c r="F30" s="13">
        <v>2176.1</v>
      </c>
      <c r="G30" s="6">
        <v>0</v>
      </c>
      <c r="H30" s="13">
        <v>1087.4000000000001</v>
      </c>
      <c r="I30" s="13"/>
      <c r="J30" s="13">
        <f t="shared" si="1"/>
        <v>1087.4000000000001</v>
      </c>
      <c r="K30" s="13">
        <v>1087.4000000000001</v>
      </c>
      <c r="L30" s="13"/>
      <c r="M30" s="13">
        <f t="shared" si="2"/>
        <v>2174.8000000000002</v>
      </c>
      <c r="N30" s="13">
        <f t="shared" si="3"/>
        <v>2174.8000000000002</v>
      </c>
      <c r="O30" s="76"/>
    </row>
    <row r="31" spans="1:15" ht="16.5">
      <c r="A31" s="39">
        <v>6</v>
      </c>
      <c r="B31" s="41" t="s">
        <v>79</v>
      </c>
      <c r="C31" s="42">
        <v>416</v>
      </c>
      <c r="D31" s="41">
        <v>25.19</v>
      </c>
      <c r="E31" s="13">
        <v>1233.3</v>
      </c>
      <c r="F31" s="13">
        <v>1066.05</v>
      </c>
      <c r="G31" s="6">
        <f t="shared" ref="G31:G43" si="4">E31-F31</f>
        <v>167.25</v>
      </c>
      <c r="H31" s="13">
        <v>1233.3</v>
      </c>
      <c r="I31" s="13">
        <v>1400</v>
      </c>
      <c r="J31" s="13">
        <f t="shared" si="1"/>
        <v>0.54999999999995453</v>
      </c>
      <c r="K31" s="13">
        <v>1233.3</v>
      </c>
      <c r="L31" s="13"/>
      <c r="M31" s="13">
        <f t="shared" si="2"/>
        <v>1233.8499999999999</v>
      </c>
      <c r="N31" s="13">
        <f t="shared" si="3"/>
        <v>1233.8499999999999</v>
      </c>
      <c r="O31" s="76"/>
    </row>
    <row r="32" spans="1:15" ht="16.5">
      <c r="A32" s="39">
        <v>7</v>
      </c>
      <c r="B32" s="41" t="s">
        <v>80</v>
      </c>
      <c r="C32" s="42">
        <v>417</v>
      </c>
      <c r="D32" s="41">
        <v>26.39</v>
      </c>
      <c r="E32" s="13">
        <v>1292.05</v>
      </c>
      <c r="F32" s="13">
        <v>1292.05</v>
      </c>
      <c r="G32" s="6">
        <f t="shared" si="4"/>
        <v>0</v>
      </c>
      <c r="H32" s="13">
        <v>1292.05</v>
      </c>
      <c r="I32" s="13">
        <v>1292.05</v>
      </c>
      <c r="J32" s="13">
        <f t="shared" si="1"/>
        <v>0</v>
      </c>
      <c r="K32" s="13">
        <v>1292.05</v>
      </c>
      <c r="L32" s="13">
        <v>1292.05</v>
      </c>
      <c r="M32" s="13">
        <f t="shared" si="2"/>
        <v>0</v>
      </c>
      <c r="N32" s="13">
        <f t="shared" si="3"/>
        <v>0</v>
      </c>
      <c r="O32" s="76"/>
    </row>
    <row r="33" spans="1:15" ht="16.5">
      <c r="A33" s="39">
        <v>8</v>
      </c>
      <c r="B33" s="41" t="s">
        <v>81</v>
      </c>
      <c r="C33" s="42" t="s">
        <v>82</v>
      </c>
      <c r="D33" s="13">
        <v>194</v>
      </c>
      <c r="E33" s="13">
        <v>9498.24</v>
      </c>
      <c r="F33" s="13">
        <v>9000</v>
      </c>
      <c r="G33" s="6">
        <f t="shared" si="4"/>
        <v>498.23999999999978</v>
      </c>
      <c r="H33" s="13">
        <v>9498.24</v>
      </c>
      <c r="I33" s="13">
        <v>9996.48</v>
      </c>
      <c r="J33" s="13">
        <f t="shared" si="1"/>
        <v>0</v>
      </c>
      <c r="K33" s="13">
        <v>9498.24</v>
      </c>
      <c r="L33" s="13"/>
      <c r="M33" s="13">
        <f t="shared" si="2"/>
        <v>9498.24</v>
      </c>
      <c r="N33" s="13">
        <f t="shared" si="3"/>
        <v>9498.24</v>
      </c>
      <c r="O33" s="76"/>
    </row>
    <row r="34" spans="1:15" ht="16.5">
      <c r="A34" s="39"/>
      <c r="B34" s="41"/>
      <c r="C34" s="42"/>
      <c r="D34" s="41"/>
      <c r="E34" s="13"/>
      <c r="F34" s="13"/>
      <c r="G34" s="6"/>
      <c r="H34" s="13"/>
      <c r="I34" s="13"/>
      <c r="J34" s="13"/>
      <c r="K34" s="13"/>
      <c r="L34" s="13"/>
      <c r="M34" s="13">
        <f t="shared" si="2"/>
        <v>0</v>
      </c>
      <c r="N34" s="13">
        <f t="shared" si="3"/>
        <v>0</v>
      </c>
      <c r="O34" s="76"/>
    </row>
    <row r="35" spans="1:15" ht="16.5">
      <c r="A35" s="39"/>
      <c r="B35" s="43" t="s">
        <v>83</v>
      </c>
      <c r="C35" s="7"/>
      <c r="D35" s="7"/>
      <c r="E35" s="7"/>
      <c r="F35" s="7"/>
      <c r="G35" s="6"/>
      <c r="H35" s="7"/>
      <c r="I35" s="7"/>
      <c r="J35" s="13"/>
      <c r="K35" s="7"/>
      <c r="L35" s="7"/>
      <c r="M35" s="13">
        <f t="shared" si="2"/>
        <v>0</v>
      </c>
      <c r="N35" s="13">
        <f t="shared" si="3"/>
        <v>0</v>
      </c>
      <c r="O35" s="76"/>
    </row>
    <row r="36" spans="1:15" ht="16.5">
      <c r="A36" s="39">
        <v>1</v>
      </c>
      <c r="B36" s="41" t="s">
        <v>84</v>
      </c>
      <c r="C36" s="42" t="s">
        <v>85</v>
      </c>
      <c r="D36" s="41">
        <v>70.17</v>
      </c>
      <c r="E36" s="13">
        <v>3435.52</v>
      </c>
      <c r="F36" s="13">
        <v>3435.52</v>
      </c>
      <c r="G36" s="6">
        <f t="shared" si="4"/>
        <v>0</v>
      </c>
      <c r="H36" s="13">
        <v>3435.52</v>
      </c>
      <c r="I36" s="13">
        <v>3436.96</v>
      </c>
      <c r="J36" s="13">
        <f t="shared" si="1"/>
        <v>-1.4400000000000546</v>
      </c>
      <c r="K36" s="13">
        <v>3435.52</v>
      </c>
      <c r="L36" s="13">
        <v>2000</v>
      </c>
      <c r="M36" s="13">
        <f t="shared" si="2"/>
        <v>1434.08</v>
      </c>
      <c r="N36" s="13">
        <f t="shared" si="3"/>
        <v>1434.08</v>
      </c>
      <c r="O36" s="76" t="s">
        <v>165</v>
      </c>
    </row>
    <row r="37" spans="1:15" ht="16.5">
      <c r="A37" s="39">
        <v>2</v>
      </c>
      <c r="B37" s="41" t="s">
        <v>86</v>
      </c>
      <c r="C37" s="42" t="s">
        <v>87</v>
      </c>
      <c r="D37" s="41">
        <v>78.989999999999995</v>
      </c>
      <c r="E37" s="13">
        <v>3867.35</v>
      </c>
      <c r="F37" s="13">
        <v>3867.35</v>
      </c>
      <c r="G37" s="6">
        <f t="shared" si="4"/>
        <v>0</v>
      </c>
      <c r="H37" s="13">
        <v>3867.35</v>
      </c>
      <c r="I37" s="13">
        <v>3867.35</v>
      </c>
      <c r="J37" s="13">
        <f t="shared" si="1"/>
        <v>0</v>
      </c>
      <c r="K37" s="13">
        <v>3867.35</v>
      </c>
      <c r="L37" s="13">
        <v>3867.35</v>
      </c>
      <c r="M37" s="13">
        <f t="shared" si="2"/>
        <v>0</v>
      </c>
      <c r="N37" s="13">
        <f t="shared" si="3"/>
        <v>0</v>
      </c>
      <c r="O37" s="76" t="s">
        <v>167</v>
      </c>
    </row>
    <row r="38" spans="1:15" ht="16.5">
      <c r="A38" s="39">
        <v>3</v>
      </c>
      <c r="B38" s="41" t="s">
        <v>88</v>
      </c>
      <c r="C38" s="42">
        <v>250</v>
      </c>
      <c r="D38" s="41">
        <v>25.5</v>
      </c>
      <c r="E38" s="13">
        <v>1225.53</v>
      </c>
      <c r="F38" s="13">
        <v>1225.53</v>
      </c>
      <c r="G38" s="6">
        <f t="shared" si="4"/>
        <v>0</v>
      </c>
      <c r="H38" s="13">
        <v>1221.06</v>
      </c>
      <c r="I38" s="13">
        <v>1225</v>
      </c>
      <c r="J38" s="13">
        <f t="shared" si="1"/>
        <v>-3.9400000000000546</v>
      </c>
      <c r="K38" s="13">
        <v>1221.06</v>
      </c>
      <c r="L38" s="13">
        <v>1221.5899999999999</v>
      </c>
      <c r="M38" s="13">
        <f t="shared" si="2"/>
        <v>-4.4700000000000273</v>
      </c>
      <c r="N38" s="13">
        <f t="shared" si="3"/>
        <v>-4.4700000000000273</v>
      </c>
      <c r="O38" s="76"/>
    </row>
    <row r="39" spans="1:15" ht="16.5">
      <c r="A39" s="42">
        <v>4</v>
      </c>
      <c r="B39" s="41" t="s">
        <v>89</v>
      </c>
      <c r="C39" s="42" t="s">
        <v>90</v>
      </c>
      <c r="D39" s="41">
        <v>47.86</v>
      </c>
      <c r="E39" s="13">
        <v>4554.75</v>
      </c>
      <c r="F39" s="13">
        <v>2343.23</v>
      </c>
      <c r="G39" s="13">
        <f t="shared" si="4"/>
        <v>2211.52</v>
      </c>
      <c r="H39" s="13">
        <v>2343.23</v>
      </c>
      <c r="I39" s="13">
        <v>2000</v>
      </c>
      <c r="J39" s="13">
        <f t="shared" si="1"/>
        <v>2554.75</v>
      </c>
      <c r="K39" s="13">
        <v>2343.23</v>
      </c>
      <c r="L39" s="13">
        <v>2554.75</v>
      </c>
      <c r="M39" s="13">
        <f t="shared" si="2"/>
        <v>2343.2299999999996</v>
      </c>
      <c r="N39" s="13">
        <f t="shared" si="3"/>
        <v>2343.2299999999996</v>
      </c>
      <c r="O39" s="78"/>
    </row>
    <row r="40" spans="1:15" ht="16.5">
      <c r="A40" s="39">
        <v>5</v>
      </c>
      <c r="B40" s="41" t="s">
        <v>91</v>
      </c>
      <c r="C40" s="42">
        <v>521</v>
      </c>
      <c r="D40" s="41">
        <v>32.700000000000003</v>
      </c>
      <c r="E40" s="13">
        <v>1571.56</v>
      </c>
      <c r="F40" s="13">
        <v>1571.56</v>
      </c>
      <c r="G40" s="6">
        <f t="shared" si="4"/>
        <v>0</v>
      </c>
      <c r="H40" s="13">
        <v>1571.56</v>
      </c>
      <c r="I40" s="13">
        <v>700</v>
      </c>
      <c r="J40" s="13">
        <f t="shared" si="1"/>
        <v>871.56</v>
      </c>
      <c r="K40" s="13">
        <v>1571.56</v>
      </c>
      <c r="L40" s="13"/>
      <c r="M40" s="13">
        <f t="shared" si="2"/>
        <v>2443.12</v>
      </c>
      <c r="N40" s="13">
        <f t="shared" si="3"/>
        <v>2443.12</v>
      </c>
      <c r="O40" s="76"/>
    </row>
    <row r="41" spans="1:15" ht="16.5">
      <c r="A41" s="39"/>
      <c r="B41" s="7"/>
      <c r="C41" s="7"/>
      <c r="D41" s="7"/>
      <c r="E41" s="7"/>
      <c r="F41" s="7"/>
      <c r="G41" s="6"/>
      <c r="H41" s="7"/>
      <c r="I41" s="7"/>
      <c r="J41" s="13"/>
      <c r="K41" s="7"/>
      <c r="L41" s="7"/>
      <c r="M41" s="13">
        <f t="shared" si="2"/>
        <v>0</v>
      </c>
      <c r="N41" s="13">
        <f t="shared" si="3"/>
        <v>0</v>
      </c>
      <c r="O41" s="76"/>
    </row>
    <row r="42" spans="1:15" ht="16.5">
      <c r="A42" s="39"/>
      <c r="B42" s="43" t="s">
        <v>92</v>
      </c>
      <c r="C42" s="7"/>
      <c r="D42" s="7"/>
      <c r="E42" s="7"/>
      <c r="F42" s="7"/>
      <c r="G42" s="6"/>
      <c r="H42" s="7"/>
      <c r="I42" s="7"/>
      <c r="J42" s="13"/>
      <c r="K42" s="7"/>
      <c r="L42" s="7"/>
      <c r="M42" s="13">
        <f t="shared" si="2"/>
        <v>0</v>
      </c>
      <c r="N42" s="13">
        <f t="shared" si="3"/>
        <v>0</v>
      </c>
      <c r="O42" s="76"/>
    </row>
    <row r="43" spans="1:15" ht="16.5">
      <c r="A43" s="42">
        <v>1</v>
      </c>
      <c r="B43" s="41" t="s">
        <v>93</v>
      </c>
      <c r="C43" s="42" t="s">
        <v>94</v>
      </c>
      <c r="D43" s="41">
        <v>149.07</v>
      </c>
      <c r="E43" s="13">
        <v>7298.47</v>
      </c>
      <c r="F43" s="13"/>
      <c r="G43" s="13">
        <f t="shared" si="4"/>
        <v>7298.47</v>
      </c>
      <c r="H43" s="13">
        <v>7298.47</v>
      </c>
      <c r="I43" s="13">
        <v>9600</v>
      </c>
      <c r="J43" s="13">
        <f t="shared" si="1"/>
        <v>4996.9400000000005</v>
      </c>
      <c r="K43" s="13">
        <v>7298.47</v>
      </c>
      <c r="L43" s="13"/>
      <c r="M43" s="13">
        <f t="shared" si="2"/>
        <v>12295.41</v>
      </c>
      <c r="N43" s="13">
        <f t="shared" si="3"/>
        <v>12295.41</v>
      </c>
      <c r="O43" s="78"/>
    </row>
    <row r="44" spans="1:15" ht="16.5">
      <c r="A44" s="39">
        <v>2</v>
      </c>
      <c r="B44" s="41" t="s">
        <v>95</v>
      </c>
      <c r="C44" s="42" t="s">
        <v>96</v>
      </c>
      <c r="D44" s="41">
        <v>47.86</v>
      </c>
      <c r="E44" s="13">
        <v>2343.23</v>
      </c>
      <c r="F44" s="13">
        <v>3514.85</v>
      </c>
      <c r="G44" s="6">
        <v>5858.08</v>
      </c>
      <c r="H44" s="13">
        <v>2343.23</v>
      </c>
      <c r="I44" s="13">
        <v>5858.08</v>
      </c>
      <c r="J44" s="13">
        <f t="shared" si="1"/>
        <v>2343.2299999999996</v>
      </c>
      <c r="K44" s="13">
        <v>2343.23</v>
      </c>
      <c r="L44" s="13"/>
      <c r="M44" s="13">
        <f t="shared" si="2"/>
        <v>4686.4599999999991</v>
      </c>
      <c r="N44" s="13">
        <f t="shared" si="3"/>
        <v>4686.4599999999991</v>
      </c>
      <c r="O44" s="76"/>
    </row>
    <row r="45" spans="1:15" ht="16.5">
      <c r="A45" s="39">
        <v>3</v>
      </c>
      <c r="B45" s="41" t="s">
        <v>97</v>
      </c>
      <c r="C45" s="42" t="s">
        <v>98</v>
      </c>
      <c r="D45" s="41">
        <v>44.13</v>
      </c>
      <c r="E45" s="13">
        <v>2200</v>
      </c>
      <c r="F45" s="13"/>
      <c r="G45" s="6">
        <f>E45-F45</f>
        <v>2200</v>
      </c>
      <c r="H45" s="13">
        <v>2200</v>
      </c>
      <c r="I45" s="13">
        <v>2200</v>
      </c>
      <c r="J45" s="13">
        <f t="shared" si="1"/>
        <v>2200</v>
      </c>
      <c r="K45" s="13">
        <v>2200</v>
      </c>
      <c r="L45" s="13"/>
      <c r="M45" s="13">
        <f t="shared" si="2"/>
        <v>4400</v>
      </c>
      <c r="N45" s="13">
        <f t="shared" si="3"/>
        <v>4400</v>
      </c>
      <c r="O45" s="76"/>
    </row>
    <row r="46" spans="1:15" ht="16.5">
      <c r="A46" s="42">
        <v>4</v>
      </c>
      <c r="B46" s="41" t="s">
        <v>23</v>
      </c>
      <c r="C46" s="42" t="s">
        <v>99</v>
      </c>
      <c r="D46" s="41">
        <v>58.73</v>
      </c>
      <c r="E46" s="13">
        <v>2875.42</v>
      </c>
      <c r="F46" s="13"/>
      <c r="G46" s="6">
        <v>11959.97</v>
      </c>
      <c r="H46" s="13">
        <v>2875.42</v>
      </c>
      <c r="I46" s="13"/>
      <c r="J46" s="13">
        <f>(G46+H46)-I46</f>
        <v>14835.39</v>
      </c>
      <c r="K46" s="13">
        <v>2875.42</v>
      </c>
      <c r="L46" s="13"/>
      <c r="M46" s="13">
        <f t="shared" si="2"/>
        <v>17710.809999999998</v>
      </c>
      <c r="N46" s="13">
        <f t="shared" si="3"/>
        <v>17710.809999999998</v>
      </c>
      <c r="O46" s="78"/>
    </row>
    <row r="47" spans="1:15" ht="16.5">
      <c r="A47" s="39">
        <v>5</v>
      </c>
      <c r="B47" s="41" t="s">
        <v>100</v>
      </c>
      <c r="C47" s="42">
        <v>614</v>
      </c>
      <c r="D47" s="41">
        <v>24.54</v>
      </c>
      <c r="E47" s="13">
        <v>2593.52</v>
      </c>
      <c r="F47" s="13"/>
      <c r="G47" s="6">
        <f t="shared" ref="G47" si="5">E47-F47</f>
        <v>2593.52</v>
      </c>
      <c r="H47" s="13">
        <v>1201.48</v>
      </c>
      <c r="I47" s="13">
        <v>3795</v>
      </c>
      <c r="J47" s="13">
        <f t="shared" si="1"/>
        <v>0</v>
      </c>
      <c r="K47" s="13">
        <v>1201.48</v>
      </c>
      <c r="L47" s="13"/>
      <c r="M47" s="13">
        <f t="shared" si="2"/>
        <v>1201.48</v>
      </c>
      <c r="N47" s="13">
        <f t="shared" si="3"/>
        <v>1201.48</v>
      </c>
      <c r="O47" s="76"/>
    </row>
    <row r="48" spans="1:15" ht="16.5">
      <c r="A48" s="39">
        <v>6</v>
      </c>
      <c r="B48" s="41" t="s">
        <v>101</v>
      </c>
      <c r="C48" s="42">
        <v>621</v>
      </c>
      <c r="D48" s="41">
        <v>33.46</v>
      </c>
      <c r="E48" s="13">
        <v>1638.2</v>
      </c>
      <c r="F48" s="13">
        <v>1638.2</v>
      </c>
      <c r="G48" s="6">
        <f>E48-F48</f>
        <v>0</v>
      </c>
      <c r="H48" s="13">
        <v>1638.2</v>
      </c>
      <c r="I48" s="13">
        <v>1642</v>
      </c>
      <c r="J48" s="13">
        <f t="shared" si="1"/>
        <v>-3.7999999999999545</v>
      </c>
      <c r="K48" s="13">
        <v>1638.2</v>
      </c>
      <c r="L48" s="13"/>
      <c r="M48" s="13">
        <f t="shared" si="2"/>
        <v>1634.4</v>
      </c>
      <c r="N48" s="13">
        <f t="shared" si="3"/>
        <v>1634.4</v>
      </c>
      <c r="O48" s="76"/>
    </row>
    <row r="49" spans="1:15" ht="16.5">
      <c r="A49" s="39">
        <v>7</v>
      </c>
      <c r="B49" s="41" t="s">
        <v>102</v>
      </c>
      <c r="C49" s="42">
        <v>613</v>
      </c>
      <c r="D49" s="41">
        <v>24.1</v>
      </c>
      <c r="E49" s="13"/>
      <c r="F49" s="13"/>
      <c r="G49" s="6"/>
      <c r="H49" s="13"/>
      <c r="I49" s="13"/>
      <c r="J49" s="13"/>
      <c r="K49" s="13">
        <v>1205</v>
      </c>
      <c r="L49" s="13">
        <v>1205</v>
      </c>
      <c r="M49" s="13">
        <f t="shared" si="2"/>
        <v>0</v>
      </c>
      <c r="N49" s="13">
        <f t="shared" si="3"/>
        <v>0</v>
      </c>
      <c r="O49" s="76"/>
    </row>
    <row r="50" spans="1:15" ht="16.5">
      <c r="A50" s="39">
        <v>8</v>
      </c>
      <c r="B50" s="41" t="s">
        <v>103</v>
      </c>
      <c r="C50" s="51">
        <v>612</v>
      </c>
      <c r="D50" s="72">
        <v>25.6</v>
      </c>
      <c r="E50" s="13"/>
      <c r="F50" s="13"/>
      <c r="G50" s="6"/>
      <c r="H50" s="13"/>
      <c r="I50" s="13"/>
      <c r="J50" s="13"/>
      <c r="K50" s="13">
        <v>1280</v>
      </c>
      <c r="L50" s="13">
        <v>1280</v>
      </c>
      <c r="M50" s="13">
        <f t="shared" si="2"/>
        <v>0</v>
      </c>
      <c r="N50" s="13">
        <f t="shared" si="3"/>
        <v>0</v>
      </c>
      <c r="O50" s="76"/>
    </row>
    <row r="51" spans="1:15" ht="16.5">
      <c r="A51" s="39"/>
      <c r="B51" s="50"/>
      <c r="C51" s="51"/>
      <c r="D51" s="51"/>
      <c r="E51" s="13"/>
      <c r="F51" s="13"/>
      <c r="G51" s="6"/>
      <c r="H51" s="13"/>
      <c r="I51" s="13"/>
      <c r="J51" s="13"/>
      <c r="K51" s="13"/>
      <c r="L51" s="13"/>
      <c r="M51" s="13"/>
      <c r="N51" s="13">
        <f t="shared" si="3"/>
        <v>0</v>
      </c>
      <c r="O51" s="76"/>
    </row>
    <row r="52" spans="1:15" ht="16.5">
      <c r="A52" s="39"/>
      <c r="B52" s="7" t="s">
        <v>104</v>
      </c>
      <c r="C52" s="7"/>
      <c r="D52" s="7"/>
      <c r="E52" s="7"/>
      <c r="F52" s="7"/>
      <c r="G52" s="6"/>
      <c r="H52" s="6"/>
      <c r="I52" s="6"/>
      <c r="J52" s="6">
        <v>4866.62</v>
      </c>
      <c r="K52" s="6"/>
      <c r="L52" s="6"/>
      <c r="M52" s="13">
        <f t="shared" si="2"/>
        <v>4866.62</v>
      </c>
      <c r="N52" s="13">
        <f t="shared" si="3"/>
        <v>4866.62</v>
      </c>
      <c r="O52" s="76"/>
    </row>
    <row r="53" spans="1:15" ht="16.5">
      <c r="A53" s="39"/>
      <c r="B53" s="52" t="s">
        <v>29</v>
      </c>
      <c r="C53" s="53"/>
      <c r="D53" s="24">
        <f>SUM(D3:D52)</f>
        <v>2690.57</v>
      </c>
      <c r="E53" s="54">
        <f>SUM(E3:E52)</f>
        <v>164501.62000000002</v>
      </c>
      <c r="F53" s="54"/>
      <c r="G53" s="24"/>
      <c r="H53" s="24"/>
      <c r="I53" s="24"/>
      <c r="J53" s="24">
        <f>SUM(J3:J52)</f>
        <v>89967.26999999999</v>
      </c>
      <c r="K53" s="24">
        <f>SUM(K3:K52)</f>
        <v>149164.34000000005</v>
      </c>
      <c r="L53" s="24">
        <f>SUM(L3:L52)</f>
        <v>43657.37</v>
      </c>
      <c r="M53" s="69">
        <f>SUM(M3:M52)</f>
        <v>195474.24</v>
      </c>
      <c r="N53" s="13">
        <f t="shared" si="3"/>
        <v>195474.24000000005</v>
      </c>
      <c r="O53" s="76"/>
    </row>
    <row r="54" spans="1:1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79"/>
    </row>
    <row r="55" spans="1:1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79"/>
    </row>
    <row r="56" spans="1:15">
      <c r="A56" s="55"/>
      <c r="B56" s="55" t="s">
        <v>105</v>
      </c>
      <c r="C56" s="55"/>
      <c r="D56" s="55" t="s">
        <v>106</v>
      </c>
      <c r="E56" s="55"/>
      <c r="F56" s="55"/>
      <c r="G56" s="55"/>
      <c r="H56" s="56">
        <v>4400</v>
      </c>
      <c r="I56" s="56">
        <v>4400</v>
      </c>
      <c r="J56" s="57">
        <f>H56-I56</f>
        <v>0</v>
      </c>
      <c r="K56" s="57"/>
      <c r="L56" s="57"/>
      <c r="M56" s="57"/>
      <c r="N56" s="57"/>
      <c r="O56" s="79"/>
    </row>
    <row r="57" spans="1:15" ht="16.5">
      <c r="H57" s="58"/>
      <c r="I57" s="59"/>
      <c r="J57" s="60">
        <f t="shared" ref="J57:J60" si="6">H57-I57</f>
        <v>0</v>
      </c>
      <c r="K57" s="60"/>
      <c r="L57" s="60"/>
      <c r="M57" s="60"/>
      <c r="N57" s="60"/>
    </row>
    <row r="58" spans="1:15" ht="16.5">
      <c r="H58" s="58"/>
      <c r="I58" s="59"/>
      <c r="J58" s="60">
        <f t="shared" si="6"/>
        <v>0</v>
      </c>
      <c r="K58" s="60"/>
      <c r="L58" s="60"/>
      <c r="M58" s="60"/>
      <c r="N58" s="60"/>
    </row>
    <row r="59" spans="1:15" ht="16.5">
      <c r="H59" s="58"/>
      <c r="I59" s="59"/>
      <c r="J59" s="60">
        <f t="shared" si="6"/>
        <v>0</v>
      </c>
      <c r="K59" s="60"/>
      <c r="L59" s="60"/>
      <c r="M59" s="60"/>
      <c r="N59" s="60"/>
    </row>
    <row r="60" spans="1:15" ht="16.5">
      <c r="H60" s="58"/>
      <c r="I60" s="59"/>
      <c r="J60" s="60">
        <f t="shared" si="6"/>
        <v>0</v>
      </c>
      <c r="K60" s="60"/>
      <c r="L60" s="60"/>
      <c r="M60" s="60"/>
      <c r="N60" s="60"/>
    </row>
  </sheetData>
  <pageMargins left="0.7" right="0.7" top="0.75" bottom="0.75" header="0.3" footer="0.3"/>
  <pageSetup orientation="landscape" horizontalDpi="4294967295" verticalDpi="4294967295" r:id="rId1"/>
  <headerFooter>
    <oddHeader>&amp;C&amp;"-,Bold"&amp;12SUNYANI COCOA HOUSE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view="pageLayout" topLeftCell="A3" zoomScale="80" zoomScaleNormal="100" zoomScalePageLayoutView="80" workbookViewId="0">
      <selection activeCell="N24" sqref="N24"/>
    </sheetView>
  </sheetViews>
  <sheetFormatPr defaultRowHeight="15"/>
  <cols>
    <col min="1" max="1" width="6.28515625" customWidth="1"/>
    <col min="2" max="2" width="28.85546875" customWidth="1"/>
    <col min="3" max="3" width="14.85546875" customWidth="1"/>
    <col min="4" max="4" width="11.7109375" hidden="1" customWidth="1"/>
    <col min="5" max="5" width="12.42578125" hidden="1" customWidth="1"/>
    <col min="6" max="6" width="14.5703125" hidden="1" customWidth="1"/>
    <col min="7" max="7" width="14.42578125" hidden="1" customWidth="1"/>
    <col min="8" max="8" width="12.5703125" hidden="1" customWidth="1"/>
    <col min="9" max="9" width="10.5703125" hidden="1" customWidth="1"/>
    <col min="10" max="10" width="11.7109375" hidden="1" customWidth="1"/>
    <col min="11" max="11" width="13.7109375" hidden="1" customWidth="1"/>
    <col min="12" max="12" width="14.42578125" customWidth="1"/>
    <col min="13" max="14" width="12.85546875" customWidth="1"/>
    <col min="15" max="15" width="14" customWidth="1"/>
    <col min="16" max="16" width="14.28515625" customWidth="1"/>
    <col min="17" max="17" width="15.5703125" style="100" hidden="1" customWidth="1"/>
    <col min="18" max="18" width="13.7109375" customWidth="1"/>
  </cols>
  <sheetData>
    <row r="1" spans="1:18" ht="51">
      <c r="A1" s="34"/>
      <c r="B1" s="61" t="s">
        <v>107</v>
      </c>
      <c r="C1" s="62" t="s">
        <v>108</v>
      </c>
      <c r="D1" s="4" t="s">
        <v>109</v>
      </c>
      <c r="E1" s="3" t="s">
        <v>110</v>
      </c>
      <c r="F1" s="3" t="s">
        <v>35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188</v>
      </c>
      <c r="M1" s="3" t="s">
        <v>156</v>
      </c>
      <c r="N1" s="3" t="s">
        <v>157</v>
      </c>
      <c r="O1" s="3" t="s">
        <v>158</v>
      </c>
      <c r="P1" s="101" t="s">
        <v>187</v>
      </c>
      <c r="Q1" s="98" t="s">
        <v>39</v>
      </c>
      <c r="R1" s="3" t="s">
        <v>189</v>
      </c>
    </row>
    <row r="2" spans="1:18" ht="16.5">
      <c r="A2" s="44">
        <v>1</v>
      </c>
      <c r="B2" s="63" t="s">
        <v>116</v>
      </c>
      <c r="C2" s="44">
        <v>1000</v>
      </c>
      <c r="D2" s="13">
        <v>12886.5</v>
      </c>
      <c r="E2" s="13">
        <v>0</v>
      </c>
      <c r="F2" s="13">
        <v>12886.5</v>
      </c>
      <c r="G2" s="13">
        <v>12886.5</v>
      </c>
      <c r="H2" s="13">
        <f t="shared" ref="H2:H26" si="0">(E2+G2)-F2</f>
        <v>0</v>
      </c>
      <c r="I2" s="13">
        <v>12886.5</v>
      </c>
      <c r="J2" s="13">
        <f>H2+I2</f>
        <v>12886.5</v>
      </c>
      <c r="K2" s="13">
        <v>12886.5</v>
      </c>
      <c r="L2" s="13">
        <f>J2-K2</f>
        <v>0</v>
      </c>
      <c r="M2" s="13">
        <v>12886.5</v>
      </c>
      <c r="N2" s="13"/>
      <c r="O2" s="13">
        <f>(L2+M2)-N2</f>
        <v>12886.5</v>
      </c>
      <c r="P2" s="13">
        <f>(L2+M2)-N2</f>
        <v>12886.5</v>
      </c>
      <c r="Q2" s="99"/>
      <c r="R2" s="64" t="s">
        <v>117</v>
      </c>
    </row>
    <row r="3" spans="1:18" ht="16.5">
      <c r="A3" s="44">
        <v>2</v>
      </c>
      <c r="B3" s="63" t="s">
        <v>118</v>
      </c>
      <c r="C3" s="44">
        <v>100</v>
      </c>
      <c r="D3" s="13">
        <v>1064.1600000000001</v>
      </c>
      <c r="E3" s="13">
        <v>-5</v>
      </c>
      <c r="F3" s="13">
        <v>1060</v>
      </c>
      <c r="G3" s="13">
        <v>1064.1600000000001</v>
      </c>
      <c r="H3" s="13">
        <f t="shared" si="0"/>
        <v>-0.83999999999991815</v>
      </c>
      <c r="I3" s="13">
        <v>1064.1600000000001</v>
      </c>
      <c r="J3" s="13">
        <f t="shared" ref="J3:J26" si="1">H3+I3</f>
        <v>1063.3200000000002</v>
      </c>
      <c r="K3" s="13"/>
      <c r="L3" s="13">
        <f t="shared" ref="L3:L26" si="2">J3-K3</f>
        <v>1063.3200000000002</v>
      </c>
      <c r="M3" s="13">
        <v>1064.1600000000001</v>
      </c>
      <c r="N3" s="13"/>
      <c r="O3" s="13">
        <f t="shared" ref="O3:O29" si="3">(L3+M3)-N3</f>
        <v>2127.4800000000005</v>
      </c>
      <c r="P3" s="13">
        <f t="shared" ref="P3:P25" si="4">(L3+M3)-N3</f>
        <v>2127.4800000000005</v>
      </c>
      <c r="Q3" s="99"/>
      <c r="R3" s="64" t="s">
        <v>119</v>
      </c>
    </row>
    <row r="4" spans="1:18" ht="16.5">
      <c r="A4" s="44">
        <v>3</v>
      </c>
      <c r="B4" s="63" t="s">
        <v>120</v>
      </c>
      <c r="C4" s="44" t="s">
        <v>121</v>
      </c>
      <c r="D4" s="13">
        <v>4256.6400000000003</v>
      </c>
      <c r="E4" s="65">
        <v>0</v>
      </c>
      <c r="F4" s="65">
        <v>4256.6400000000003</v>
      </c>
      <c r="G4" s="65">
        <v>4256.6400000000003</v>
      </c>
      <c r="H4" s="13">
        <f t="shared" si="0"/>
        <v>0</v>
      </c>
      <c r="I4" s="65">
        <v>4256.6400000000003</v>
      </c>
      <c r="J4" s="13">
        <f t="shared" si="1"/>
        <v>4256.6400000000003</v>
      </c>
      <c r="K4" s="13">
        <v>4258.84</v>
      </c>
      <c r="L4" s="13">
        <f t="shared" si="2"/>
        <v>-2.1999999999998181</v>
      </c>
      <c r="M4" s="65">
        <v>4256.6400000000003</v>
      </c>
      <c r="N4" s="65">
        <v>4258.84</v>
      </c>
      <c r="O4" s="13">
        <f t="shared" si="3"/>
        <v>-4.3999999999996362</v>
      </c>
      <c r="P4" s="13">
        <f t="shared" si="4"/>
        <v>-4.3999999999996362</v>
      </c>
      <c r="Q4" s="99"/>
      <c r="R4" s="64" t="s">
        <v>119</v>
      </c>
    </row>
    <row r="5" spans="1:18" ht="16.5">
      <c r="A5" s="44">
        <v>4</v>
      </c>
      <c r="B5" s="63" t="s">
        <v>122</v>
      </c>
      <c r="C5" s="44">
        <v>100</v>
      </c>
      <c r="D5" s="13">
        <v>1064.1600000000001</v>
      </c>
      <c r="E5" s="13"/>
      <c r="F5" s="13">
        <v>1064.1600000000001</v>
      </c>
      <c r="G5" s="13">
        <v>1064.1600000000001</v>
      </c>
      <c r="H5" s="13">
        <f t="shared" si="0"/>
        <v>0</v>
      </c>
      <c r="I5" s="13">
        <v>1064.1600000000001</v>
      </c>
      <c r="J5" s="13">
        <f t="shared" si="1"/>
        <v>1064.1600000000001</v>
      </c>
      <c r="K5" s="13">
        <v>1064.1600000000001</v>
      </c>
      <c r="L5" s="13">
        <f t="shared" si="2"/>
        <v>0</v>
      </c>
      <c r="M5" s="13">
        <v>1064.1600000000001</v>
      </c>
      <c r="N5" s="13"/>
      <c r="O5" s="13">
        <f t="shared" si="3"/>
        <v>1064.1600000000001</v>
      </c>
      <c r="P5" s="13">
        <f t="shared" si="4"/>
        <v>1064.1600000000001</v>
      </c>
      <c r="Q5" s="99"/>
      <c r="R5" s="64" t="s">
        <v>119</v>
      </c>
    </row>
    <row r="6" spans="1:18" ht="16.5">
      <c r="A6" s="44">
        <v>5</v>
      </c>
      <c r="B6" s="63" t="s">
        <v>123</v>
      </c>
      <c r="C6" s="44">
        <v>100</v>
      </c>
      <c r="D6" s="13">
        <v>1064.1600000000001</v>
      </c>
      <c r="E6" s="13">
        <v>-0.12</v>
      </c>
      <c r="F6" s="13">
        <v>1065</v>
      </c>
      <c r="G6" s="13">
        <v>1064.1600000000001</v>
      </c>
      <c r="H6" s="13">
        <f t="shared" si="0"/>
        <v>-0.95999999999980901</v>
      </c>
      <c r="I6" s="13">
        <v>1064.1600000000001</v>
      </c>
      <c r="J6" s="13">
        <f t="shared" si="1"/>
        <v>1063.2000000000003</v>
      </c>
      <c r="K6" s="13"/>
      <c r="L6" s="13">
        <v>1063.48</v>
      </c>
      <c r="M6" s="13">
        <v>1064.1600000000001</v>
      </c>
      <c r="N6" s="13"/>
      <c r="O6" s="13">
        <f t="shared" si="3"/>
        <v>2127.6400000000003</v>
      </c>
      <c r="P6" s="13">
        <f t="shared" si="4"/>
        <v>2127.6400000000003</v>
      </c>
      <c r="Q6" s="99"/>
      <c r="R6" s="64" t="s">
        <v>119</v>
      </c>
    </row>
    <row r="7" spans="1:18" ht="16.5">
      <c r="A7" s="44">
        <v>6</v>
      </c>
      <c r="B7" s="63" t="s">
        <v>124</v>
      </c>
      <c r="C7" s="44">
        <v>100</v>
      </c>
      <c r="D7" s="13">
        <v>1064.1600000000001</v>
      </c>
      <c r="E7" s="13">
        <v>3192.48</v>
      </c>
      <c r="F7" s="13">
        <v>4260</v>
      </c>
      <c r="G7" s="13">
        <v>1064.1600000000001</v>
      </c>
      <c r="H7" s="13">
        <f t="shared" si="0"/>
        <v>-3.3599999999996726</v>
      </c>
      <c r="I7" s="13">
        <v>1064.1600000000001</v>
      </c>
      <c r="J7" s="13">
        <f t="shared" si="1"/>
        <v>1060.8000000000004</v>
      </c>
      <c r="K7" s="13"/>
      <c r="L7" s="13">
        <v>1057.44</v>
      </c>
      <c r="M7" s="13">
        <v>1064.1600000000001</v>
      </c>
      <c r="N7" s="13"/>
      <c r="O7" s="13">
        <f t="shared" si="3"/>
        <v>2121.6000000000004</v>
      </c>
      <c r="P7" s="13">
        <f t="shared" si="4"/>
        <v>2121.6000000000004</v>
      </c>
      <c r="Q7" s="99"/>
      <c r="R7" s="64" t="s">
        <v>119</v>
      </c>
    </row>
    <row r="8" spans="1:18" ht="16.5">
      <c r="A8" s="44">
        <v>7</v>
      </c>
      <c r="B8" s="63" t="s">
        <v>125</v>
      </c>
      <c r="C8" s="44">
        <v>100</v>
      </c>
      <c r="D8" s="13">
        <v>1064.1600000000001</v>
      </c>
      <c r="E8" s="13">
        <v>3192.48</v>
      </c>
      <c r="F8" s="13">
        <v>4260</v>
      </c>
      <c r="G8" s="13">
        <v>1064.1600000000001</v>
      </c>
      <c r="H8" s="13">
        <f t="shared" si="0"/>
        <v>-3.3599999999996726</v>
      </c>
      <c r="I8" s="13">
        <v>1064.1600000000001</v>
      </c>
      <c r="J8" s="13">
        <f t="shared" si="1"/>
        <v>1060.8000000000004</v>
      </c>
      <c r="K8" s="13"/>
      <c r="L8" s="13">
        <v>1057.44</v>
      </c>
      <c r="M8" s="13">
        <v>1064.1600000000001</v>
      </c>
      <c r="N8" s="13"/>
      <c r="O8" s="13">
        <f t="shared" si="3"/>
        <v>2121.6000000000004</v>
      </c>
      <c r="P8" s="13">
        <f t="shared" si="4"/>
        <v>2121.6000000000004</v>
      </c>
      <c r="Q8" s="99"/>
      <c r="R8" s="64" t="s">
        <v>119</v>
      </c>
    </row>
    <row r="9" spans="1:18" ht="16.5">
      <c r="A9" s="44">
        <v>8</v>
      </c>
      <c r="B9" s="63" t="s">
        <v>126</v>
      </c>
      <c r="C9" s="44">
        <v>100</v>
      </c>
      <c r="D9" s="13">
        <v>1064.1600000000001</v>
      </c>
      <c r="E9" s="13">
        <v>1064.1600000000001</v>
      </c>
      <c r="F9" s="13">
        <v>2808.72</v>
      </c>
      <c r="G9" s="13">
        <v>1064.1600000000001</v>
      </c>
      <c r="H9" s="13">
        <f t="shared" si="0"/>
        <v>-680.39999999999964</v>
      </c>
      <c r="I9" s="13">
        <v>1064.1600000000001</v>
      </c>
      <c r="J9" s="13">
        <f t="shared" si="1"/>
        <v>383.76000000000045</v>
      </c>
      <c r="K9" s="13"/>
      <c r="L9" s="13">
        <v>364.16</v>
      </c>
      <c r="M9" s="13">
        <v>1064.1600000000001</v>
      </c>
      <c r="N9" s="13"/>
      <c r="O9" s="13">
        <f t="shared" si="3"/>
        <v>1428.3200000000002</v>
      </c>
      <c r="P9" s="13">
        <f t="shared" si="4"/>
        <v>1428.3200000000002</v>
      </c>
      <c r="Q9" s="99"/>
      <c r="R9" s="64" t="s">
        <v>119</v>
      </c>
    </row>
    <row r="10" spans="1:18" ht="16.5">
      <c r="A10" s="44">
        <v>9</v>
      </c>
      <c r="B10" s="63" t="s">
        <v>127</v>
      </c>
      <c r="C10" s="44">
        <v>100</v>
      </c>
      <c r="D10" s="13">
        <v>1064.1600000000001</v>
      </c>
      <c r="E10" s="13">
        <v>-7.52</v>
      </c>
      <c r="F10" s="13">
        <v>1056.6400000000001</v>
      </c>
      <c r="G10" s="13">
        <v>1064.1600000000001</v>
      </c>
      <c r="H10" s="13">
        <f t="shared" si="0"/>
        <v>0</v>
      </c>
      <c r="I10" s="13">
        <v>1064.1600000000001</v>
      </c>
      <c r="J10" s="13">
        <f t="shared" si="1"/>
        <v>1064.1600000000001</v>
      </c>
      <c r="K10" s="13"/>
      <c r="L10" s="13">
        <v>7.52</v>
      </c>
      <c r="M10" s="13">
        <v>1064.1600000000001</v>
      </c>
      <c r="N10" s="13">
        <v>1071.68</v>
      </c>
      <c r="O10" s="13">
        <f t="shared" si="3"/>
        <v>0</v>
      </c>
      <c r="P10" s="13">
        <f t="shared" si="4"/>
        <v>0</v>
      </c>
      <c r="Q10" s="99" t="s">
        <v>160</v>
      </c>
      <c r="R10" s="64" t="s">
        <v>119</v>
      </c>
    </row>
    <row r="11" spans="1:18" ht="16.5">
      <c r="A11" s="44">
        <v>10</v>
      </c>
      <c r="B11" s="63" t="s">
        <v>128</v>
      </c>
      <c r="C11" s="44">
        <v>100</v>
      </c>
      <c r="D11" s="13">
        <v>1064.1600000000001</v>
      </c>
      <c r="E11" s="13">
        <v>3191.08</v>
      </c>
      <c r="F11" s="13">
        <v>4000</v>
      </c>
      <c r="G11" s="13">
        <v>1064.1600000000001</v>
      </c>
      <c r="H11" s="13">
        <f t="shared" si="0"/>
        <v>255.23999999999978</v>
      </c>
      <c r="I11" s="13">
        <v>1064.1600000000001</v>
      </c>
      <c r="J11" s="13">
        <f t="shared" si="1"/>
        <v>1319.3999999999999</v>
      </c>
      <c r="K11" s="13"/>
      <c r="L11" s="13">
        <f>J11-K11</f>
        <v>1319.3999999999999</v>
      </c>
      <c r="M11" s="13">
        <v>1064.1600000000001</v>
      </c>
      <c r="N11" s="13">
        <v>1000</v>
      </c>
      <c r="O11" s="13">
        <f t="shared" si="3"/>
        <v>1383.56</v>
      </c>
      <c r="P11" s="13">
        <f t="shared" si="4"/>
        <v>1383.56</v>
      </c>
      <c r="Q11" s="99" t="s">
        <v>159</v>
      </c>
      <c r="R11" s="64" t="s">
        <v>119</v>
      </c>
    </row>
    <row r="12" spans="1:18" ht="16.5">
      <c r="A12" s="44">
        <v>11</v>
      </c>
      <c r="B12" s="63" t="s">
        <v>129</v>
      </c>
      <c r="C12" s="44">
        <v>300</v>
      </c>
      <c r="D12" s="13">
        <v>3192.48</v>
      </c>
      <c r="E12" s="13">
        <v>3811.68</v>
      </c>
      <c r="F12" s="13">
        <v>7004.16</v>
      </c>
      <c r="G12" s="13">
        <v>3192.48</v>
      </c>
      <c r="H12" s="13">
        <f t="shared" si="0"/>
        <v>0</v>
      </c>
      <c r="I12" s="13">
        <v>3192.48</v>
      </c>
      <c r="J12" s="13">
        <f t="shared" si="1"/>
        <v>3192.48</v>
      </c>
      <c r="K12" s="13"/>
      <c r="L12" s="13"/>
      <c r="M12" s="13">
        <v>3192.48</v>
      </c>
      <c r="N12" s="13">
        <v>3192.48</v>
      </c>
      <c r="O12" s="13">
        <f t="shared" si="3"/>
        <v>0</v>
      </c>
      <c r="P12" s="13">
        <f t="shared" si="4"/>
        <v>0</v>
      </c>
      <c r="Q12" s="99"/>
      <c r="R12" s="64" t="s">
        <v>130</v>
      </c>
    </row>
    <row r="13" spans="1:18" ht="16.5">
      <c r="A13" s="44">
        <v>12</v>
      </c>
      <c r="B13" s="63" t="s">
        <v>131</v>
      </c>
      <c r="C13" s="44">
        <v>1000</v>
      </c>
      <c r="D13" s="13">
        <v>12886.5</v>
      </c>
      <c r="E13" s="65">
        <v>0</v>
      </c>
      <c r="F13" s="65">
        <v>12886.5</v>
      </c>
      <c r="G13" s="65">
        <v>12886.5</v>
      </c>
      <c r="H13" s="13">
        <f t="shared" si="0"/>
        <v>0</v>
      </c>
      <c r="I13" s="65">
        <v>12886.5</v>
      </c>
      <c r="J13" s="13">
        <f t="shared" si="1"/>
        <v>12886.5</v>
      </c>
      <c r="K13" s="13"/>
      <c r="L13" s="13"/>
      <c r="M13" s="65">
        <v>12886.5</v>
      </c>
      <c r="N13" s="65">
        <v>12886.5</v>
      </c>
      <c r="O13" s="13">
        <f t="shared" si="3"/>
        <v>0</v>
      </c>
      <c r="P13" s="13">
        <f t="shared" si="4"/>
        <v>0</v>
      </c>
      <c r="Q13" s="99"/>
      <c r="R13" s="64" t="s">
        <v>119</v>
      </c>
    </row>
    <row r="14" spans="1:18" ht="16.5">
      <c r="A14" s="44">
        <v>13</v>
      </c>
      <c r="B14" s="63" t="s">
        <v>132</v>
      </c>
      <c r="C14" s="44">
        <v>1000</v>
      </c>
      <c r="D14" s="13">
        <v>12886.5</v>
      </c>
      <c r="E14" s="13">
        <v>43027.5</v>
      </c>
      <c r="F14" s="13"/>
      <c r="G14" s="13"/>
      <c r="H14" s="13">
        <f t="shared" si="0"/>
        <v>43027.5</v>
      </c>
      <c r="I14" s="13">
        <v>12886.5</v>
      </c>
      <c r="J14" s="13">
        <f t="shared" si="1"/>
        <v>55914</v>
      </c>
      <c r="K14" s="13"/>
      <c r="L14" s="13">
        <f t="shared" si="2"/>
        <v>55914</v>
      </c>
      <c r="M14" s="13">
        <v>12886.5</v>
      </c>
      <c r="N14" s="13"/>
      <c r="O14" s="13">
        <f t="shared" si="3"/>
        <v>68800.5</v>
      </c>
      <c r="P14" s="13">
        <f t="shared" si="4"/>
        <v>68800.5</v>
      </c>
      <c r="Q14" s="99"/>
      <c r="R14" s="64"/>
    </row>
    <row r="15" spans="1:18" ht="16.5">
      <c r="A15" s="44">
        <v>14</v>
      </c>
      <c r="B15" s="63" t="s">
        <v>133</v>
      </c>
      <c r="C15" s="44">
        <v>1000</v>
      </c>
      <c r="D15" s="13">
        <v>12886.5</v>
      </c>
      <c r="E15" s="13">
        <v>12886.1</v>
      </c>
      <c r="F15" s="13"/>
      <c r="G15" s="13">
        <v>12886.5</v>
      </c>
      <c r="H15" s="13">
        <f t="shared" si="0"/>
        <v>25772.6</v>
      </c>
      <c r="I15" s="13">
        <v>12886.5</v>
      </c>
      <c r="J15" s="13">
        <f t="shared" si="1"/>
        <v>38659.1</v>
      </c>
      <c r="K15" s="13"/>
      <c r="L15" s="13">
        <f t="shared" si="2"/>
        <v>38659.1</v>
      </c>
      <c r="M15" s="13">
        <v>12886.5</v>
      </c>
      <c r="N15" s="13">
        <v>51545.599999999999</v>
      </c>
      <c r="O15" s="13">
        <f t="shared" si="3"/>
        <v>0</v>
      </c>
      <c r="P15" s="13">
        <f t="shared" si="4"/>
        <v>0</v>
      </c>
      <c r="Q15" s="99" t="s">
        <v>185</v>
      </c>
      <c r="R15" s="64" t="s">
        <v>119</v>
      </c>
    </row>
    <row r="16" spans="1:18" ht="16.5">
      <c r="A16" s="44">
        <v>15</v>
      </c>
      <c r="B16" s="63" t="s">
        <v>134</v>
      </c>
      <c r="C16" s="44">
        <v>1000</v>
      </c>
      <c r="D16" s="13">
        <v>12886.5</v>
      </c>
      <c r="E16" s="13">
        <v>12886.5</v>
      </c>
      <c r="F16" s="13">
        <v>25773</v>
      </c>
      <c r="G16" s="13">
        <v>12886.5</v>
      </c>
      <c r="H16" s="13">
        <f t="shared" si="0"/>
        <v>0</v>
      </c>
      <c r="I16" s="13">
        <v>12886.5</v>
      </c>
      <c r="J16" s="13">
        <f t="shared" si="1"/>
        <v>12886.5</v>
      </c>
      <c r="K16" s="13">
        <v>12886.5</v>
      </c>
      <c r="L16" s="13">
        <f t="shared" si="2"/>
        <v>0</v>
      </c>
      <c r="M16" s="13">
        <v>12886.5</v>
      </c>
      <c r="N16" s="13"/>
      <c r="O16" s="13">
        <f t="shared" si="3"/>
        <v>12886.5</v>
      </c>
      <c r="P16" s="13">
        <f t="shared" si="4"/>
        <v>12886.5</v>
      </c>
      <c r="Q16" s="99"/>
      <c r="R16" s="64" t="s">
        <v>135</v>
      </c>
    </row>
    <row r="17" spans="1:18" ht="16.5">
      <c r="A17" s="44">
        <v>16</v>
      </c>
      <c r="B17" s="63" t="s">
        <v>136</v>
      </c>
      <c r="C17" s="44">
        <v>1000</v>
      </c>
      <c r="D17" s="13">
        <v>12886.5</v>
      </c>
      <c r="E17" s="13">
        <v>25773</v>
      </c>
      <c r="F17" s="13"/>
      <c r="G17" s="13">
        <v>12886.5</v>
      </c>
      <c r="H17" s="13">
        <f t="shared" si="0"/>
        <v>38659.5</v>
      </c>
      <c r="I17" s="13">
        <v>12886.5</v>
      </c>
      <c r="J17" s="13">
        <f t="shared" si="1"/>
        <v>51546</v>
      </c>
      <c r="K17" s="13">
        <v>6443.25</v>
      </c>
      <c r="L17" s="13">
        <f t="shared" si="2"/>
        <v>45102.75</v>
      </c>
      <c r="M17" s="13">
        <v>12886.5</v>
      </c>
      <c r="N17" s="13"/>
      <c r="O17" s="13">
        <f t="shared" si="3"/>
        <v>57989.25</v>
      </c>
      <c r="P17" s="13">
        <f t="shared" si="4"/>
        <v>57989.25</v>
      </c>
      <c r="Q17" s="99"/>
      <c r="R17" s="64" t="s">
        <v>137</v>
      </c>
    </row>
    <row r="18" spans="1:18" ht="16.5">
      <c r="A18" s="44">
        <v>17</v>
      </c>
      <c r="B18" s="63" t="s">
        <v>138</v>
      </c>
      <c r="C18" s="44" t="s">
        <v>139</v>
      </c>
      <c r="D18" s="13">
        <v>14685.41</v>
      </c>
      <c r="E18" s="13">
        <v>14685.41</v>
      </c>
      <c r="F18" s="13"/>
      <c r="G18" s="13"/>
      <c r="H18" s="13">
        <f t="shared" si="0"/>
        <v>14685.41</v>
      </c>
      <c r="I18" s="13">
        <v>13621.25</v>
      </c>
      <c r="J18" s="13">
        <v>13621.25</v>
      </c>
      <c r="K18" s="13">
        <v>13621.25</v>
      </c>
      <c r="L18" s="13">
        <f t="shared" si="2"/>
        <v>0</v>
      </c>
      <c r="M18" s="13">
        <v>13621.25</v>
      </c>
      <c r="N18" s="13"/>
      <c r="O18" s="13">
        <f t="shared" si="3"/>
        <v>13621.25</v>
      </c>
      <c r="P18" s="13">
        <f t="shared" si="4"/>
        <v>13621.25</v>
      </c>
      <c r="Q18" s="99"/>
      <c r="R18" s="64" t="s">
        <v>130</v>
      </c>
    </row>
    <row r="19" spans="1:18" ht="16.5">
      <c r="A19" s="44">
        <v>18</v>
      </c>
      <c r="B19" s="63" t="s">
        <v>140</v>
      </c>
      <c r="C19" s="44">
        <v>1000</v>
      </c>
      <c r="D19" s="13">
        <v>12886.5</v>
      </c>
      <c r="E19" s="13">
        <v>25773</v>
      </c>
      <c r="F19" s="13"/>
      <c r="G19" s="13">
        <v>12886.5</v>
      </c>
      <c r="H19" s="13">
        <f t="shared" si="0"/>
        <v>38659.5</v>
      </c>
      <c r="I19" s="13">
        <v>12886.5</v>
      </c>
      <c r="J19" s="13">
        <f t="shared" si="1"/>
        <v>51546</v>
      </c>
      <c r="K19" s="13">
        <v>6443.25</v>
      </c>
      <c r="L19" s="13">
        <f>J19-K19</f>
        <v>45102.75</v>
      </c>
      <c r="M19" s="13">
        <v>12886.5</v>
      </c>
      <c r="N19" s="13"/>
      <c r="O19" s="13">
        <f t="shared" si="3"/>
        <v>57989.25</v>
      </c>
      <c r="P19" s="13">
        <f t="shared" si="4"/>
        <v>57989.25</v>
      </c>
      <c r="Q19" s="99"/>
      <c r="R19" s="64" t="s">
        <v>119</v>
      </c>
    </row>
    <row r="20" spans="1:18" ht="16.5">
      <c r="A20" s="44">
        <v>19</v>
      </c>
      <c r="B20" s="63" t="s">
        <v>141</v>
      </c>
      <c r="C20" s="44">
        <v>100</v>
      </c>
      <c r="D20" s="13">
        <v>1064.1600000000001</v>
      </c>
      <c r="E20" s="65">
        <v>0</v>
      </c>
      <c r="F20" s="65">
        <v>1064.1600000000001</v>
      </c>
      <c r="G20" s="65">
        <v>1064.1600000000001</v>
      </c>
      <c r="H20" s="13">
        <f t="shared" si="0"/>
        <v>0</v>
      </c>
      <c r="I20" s="65">
        <v>1064.1600000000001</v>
      </c>
      <c r="J20" s="13">
        <f t="shared" si="1"/>
        <v>1064.1600000000001</v>
      </c>
      <c r="K20" s="13">
        <v>1064.1600000000001</v>
      </c>
      <c r="L20" s="13">
        <f t="shared" si="2"/>
        <v>0</v>
      </c>
      <c r="M20" s="65">
        <v>1064.1600000000001</v>
      </c>
      <c r="N20" s="65">
        <v>1064.18</v>
      </c>
      <c r="O20" s="13">
        <f t="shared" si="3"/>
        <v>-1.999999999998181E-2</v>
      </c>
      <c r="P20" s="13">
        <f t="shared" si="4"/>
        <v>-1.999999999998181E-2</v>
      </c>
      <c r="Q20" s="99" t="s">
        <v>161</v>
      </c>
      <c r="R20" s="64" t="s">
        <v>119</v>
      </c>
    </row>
    <row r="21" spans="1:18" ht="16.5">
      <c r="A21" s="44">
        <v>20</v>
      </c>
      <c r="B21" s="63" t="s">
        <v>142</v>
      </c>
      <c r="C21" s="44">
        <v>1000</v>
      </c>
      <c r="D21" s="13">
        <v>22000</v>
      </c>
      <c r="E21" s="65">
        <v>22000</v>
      </c>
      <c r="F21" s="65"/>
      <c r="G21" s="65"/>
      <c r="H21" s="13">
        <f t="shared" si="0"/>
        <v>22000</v>
      </c>
      <c r="I21" s="65"/>
      <c r="J21" s="13">
        <f t="shared" si="1"/>
        <v>22000</v>
      </c>
      <c r="K21" s="13"/>
      <c r="L21" s="13" t="s">
        <v>143</v>
      </c>
      <c r="M21" s="65">
        <v>22000</v>
      </c>
      <c r="N21" s="65">
        <v>22000</v>
      </c>
      <c r="O21" s="13"/>
      <c r="P21" s="13"/>
      <c r="Q21" s="99"/>
      <c r="R21" s="64" t="s">
        <v>130</v>
      </c>
    </row>
    <row r="22" spans="1:18" ht="16.5">
      <c r="A22" s="44">
        <v>21</v>
      </c>
      <c r="B22" s="63" t="s">
        <v>144</v>
      </c>
      <c r="C22" s="44">
        <v>300</v>
      </c>
      <c r="D22" s="13">
        <v>10800</v>
      </c>
      <c r="E22" s="65"/>
      <c r="F22" s="65">
        <v>14000</v>
      </c>
      <c r="G22" s="65">
        <v>7000</v>
      </c>
      <c r="H22" s="13">
        <f t="shared" si="0"/>
        <v>-7000</v>
      </c>
      <c r="I22" s="65">
        <v>7000</v>
      </c>
      <c r="J22" s="13">
        <f t="shared" si="1"/>
        <v>0</v>
      </c>
      <c r="K22" s="13">
        <v>7000</v>
      </c>
      <c r="L22" s="13">
        <f t="shared" si="2"/>
        <v>-7000</v>
      </c>
      <c r="M22" s="65">
        <v>7000</v>
      </c>
      <c r="N22" s="65"/>
      <c r="O22" s="13">
        <f t="shared" si="3"/>
        <v>0</v>
      </c>
      <c r="P22" s="13">
        <f t="shared" si="4"/>
        <v>0</v>
      </c>
      <c r="Q22" s="99"/>
      <c r="R22" s="64" t="s">
        <v>149</v>
      </c>
    </row>
    <row r="23" spans="1:18" ht="16.5">
      <c r="A23" s="44">
        <v>22</v>
      </c>
      <c r="B23" s="63" t="s">
        <v>145</v>
      </c>
      <c r="C23" s="44">
        <v>100</v>
      </c>
      <c r="D23" s="13">
        <v>1064.1600000000001</v>
      </c>
      <c r="E23" s="13">
        <v>3192.48</v>
      </c>
      <c r="F23" s="13">
        <v>2128.3200000000002</v>
      </c>
      <c r="G23" s="13">
        <v>1064.1600000000001</v>
      </c>
      <c r="H23" s="13">
        <f t="shared" si="0"/>
        <v>2128.3200000000002</v>
      </c>
      <c r="I23" s="13">
        <v>1064.1600000000001</v>
      </c>
      <c r="J23" s="13">
        <f t="shared" si="1"/>
        <v>3192.4800000000005</v>
      </c>
      <c r="K23" s="13">
        <v>3192.6</v>
      </c>
      <c r="L23" s="13">
        <f t="shared" si="2"/>
        <v>-0.11999999999943611</v>
      </c>
      <c r="M23" s="13">
        <v>1064.1600000000001</v>
      </c>
      <c r="N23" s="13">
        <v>1064.1600000000001</v>
      </c>
      <c r="O23" s="13">
        <f t="shared" si="3"/>
        <v>-0.11999999999943611</v>
      </c>
      <c r="P23" s="13">
        <f t="shared" si="4"/>
        <v>-0.11999999999943611</v>
      </c>
      <c r="Q23" s="99" t="s">
        <v>163</v>
      </c>
      <c r="R23" s="64" t="s">
        <v>146</v>
      </c>
    </row>
    <row r="24" spans="1:18" ht="16.5">
      <c r="A24" s="44">
        <v>23</v>
      </c>
      <c r="B24" s="63" t="s">
        <v>147</v>
      </c>
      <c r="C24" s="44" t="s">
        <v>148</v>
      </c>
      <c r="D24" s="13">
        <v>4000</v>
      </c>
      <c r="E24" s="65">
        <v>4000</v>
      </c>
      <c r="F24" s="65">
        <v>8000</v>
      </c>
      <c r="G24" s="65">
        <v>4000</v>
      </c>
      <c r="H24" s="13">
        <f t="shared" si="0"/>
        <v>0</v>
      </c>
      <c r="I24" s="65">
        <v>4000</v>
      </c>
      <c r="J24" s="13">
        <f t="shared" si="1"/>
        <v>4000</v>
      </c>
      <c r="K24" s="13"/>
      <c r="L24" s="13">
        <v>8000</v>
      </c>
      <c r="M24" s="65">
        <v>4000</v>
      </c>
      <c r="N24" s="65"/>
      <c r="O24" s="13">
        <f t="shared" si="3"/>
        <v>12000</v>
      </c>
      <c r="P24" s="13">
        <f t="shared" si="4"/>
        <v>12000</v>
      </c>
      <c r="Q24" s="99"/>
      <c r="R24" s="64" t="s">
        <v>149</v>
      </c>
    </row>
    <row r="25" spans="1:18" ht="16.5">
      <c r="A25" s="44">
        <v>24</v>
      </c>
      <c r="B25" s="63" t="s">
        <v>147</v>
      </c>
      <c r="C25" s="44" t="s">
        <v>148</v>
      </c>
      <c r="D25" s="13">
        <v>4000</v>
      </c>
      <c r="E25" s="13">
        <v>4000</v>
      </c>
      <c r="F25" s="13">
        <v>4000</v>
      </c>
      <c r="G25" s="13">
        <v>4000</v>
      </c>
      <c r="H25" s="13">
        <f t="shared" si="0"/>
        <v>4000</v>
      </c>
      <c r="I25" s="13">
        <v>4000</v>
      </c>
      <c r="J25" s="13">
        <f t="shared" si="1"/>
        <v>8000</v>
      </c>
      <c r="K25" s="13"/>
      <c r="L25" s="13">
        <f t="shared" si="2"/>
        <v>8000</v>
      </c>
      <c r="M25" s="13">
        <v>4000</v>
      </c>
      <c r="N25" s="13"/>
      <c r="O25" s="13">
        <f t="shared" si="3"/>
        <v>12000</v>
      </c>
      <c r="P25" s="13">
        <f t="shared" si="4"/>
        <v>12000</v>
      </c>
      <c r="Q25" s="99"/>
      <c r="R25" s="64" t="s">
        <v>117</v>
      </c>
    </row>
    <row r="26" spans="1:18" ht="16.5">
      <c r="A26" s="44">
        <v>25</v>
      </c>
      <c r="B26" s="63" t="s">
        <v>150</v>
      </c>
      <c r="C26" s="44" t="s">
        <v>151</v>
      </c>
      <c r="D26" s="13">
        <v>2000</v>
      </c>
      <c r="E26" s="65">
        <v>2000</v>
      </c>
      <c r="F26" s="65">
        <v>2000</v>
      </c>
      <c r="G26" s="65">
        <v>2000</v>
      </c>
      <c r="H26" s="13">
        <f t="shared" si="0"/>
        <v>2000</v>
      </c>
      <c r="I26" s="65">
        <v>2000</v>
      </c>
      <c r="J26" s="13">
        <f t="shared" si="1"/>
        <v>4000</v>
      </c>
      <c r="K26" s="13"/>
      <c r="L26" s="13">
        <f t="shared" si="2"/>
        <v>4000</v>
      </c>
      <c r="M26" s="65">
        <v>2000</v>
      </c>
      <c r="N26" s="65"/>
      <c r="O26" s="13">
        <f t="shared" si="3"/>
        <v>6000</v>
      </c>
      <c r="P26" s="13">
        <f>(L26+M26)-N26</f>
        <v>6000</v>
      </c>
      <c r="Q26" s="99"/>
      <c r="R26" s="64" t="s">
        <v>137</v>
      </c>
    </row>
    <row r="27" spans="1:18" ht="16.5">
      <c r="A27" s="44">
        <v>26</v>
      </c>
      <c r="B27" s="63" t="s">
        <v>162</v>
      </c>
      <c r="C27" s="44">
        <v>1000</v>
      </c>
      <c r="D27" s="13"/>
      <c r="E27" s="65"/>
      <c r="F27" s="65"/>
      <c r="G27" s="65"/>
      <c r="H27" s="13"/>
      <c r="I27" s="65">
        <v>12886.5</v>
      </c>
      <c r="J27" s="13"/>
      <c r="K27" s="13"/>
      <c r="L27" s="13">
        <v>40653.300000000003</v>
      </c>
      <c r="M27" s="65">
        <v>12886.5</v>
      </c>
      <c r="N27" s="65">
        <v>30000</v>
      </c>
      <c r="O27" s="13">
        <f t="shared" si="3"/>
        <v>23539.800000000003</v>
      </c>
      <c r="P27" s="13">
        <f t="shared" ref="P27:P28" si="5">(L27+M27)-N27</f>
        <v>23539.800000000003</v>
      </c>
      <c r="Q27" s="99"/>
      <c r="R27" s="64" t="s">
        <v>119</v>
      </c>
    </row>
    <row r="28" spans="1:18" ht="16.5" hidden="1">
      <c r="A28" s="44"/>
      <c r="B28" s="63"/>
      <c r="C28" s="44"/>
      <c r="D28" s="13"/>
      <c r="E28" s="65"/>
      <c r="F28" s="65"/>
      <c r="G28" s="65"/>
      <c r="H28" s="13"/>
      <c r="I28" s="65"/>
      <c r="J28" s="13"/>
      <c r="K28" s="13"/>
      <c r="L28" s="13"/>
      <c r="M28" s="65"/>
      <c r="N28" s="65"/>
      <c r="O28" s="13">
        <f t="shared" si="3"/>
        <v>0</v>
      </c>
      <c r="P28" s="13">
        <f t="shared" si="5"/>
        <v>0</v>
      </c>
      <c r="Q28" s="99"/>
      <c r="R28" s="64"/>
    </row>
    <row r="29" spans="1:18" ht="16.5" hidden="1">
      <c r="A29" s="42"/>
      <c r="B29" s="66"/>
      <c r="C29" s="4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f t="shared" si="3"/>
        <v>0</v>
      </c>
      <c r="P29" s="13">
        <f>(L29+M29)-N29</f>
        <v>0</v>
      </c>
      <c r="Q29" s="99"/>
      <c r="R29" s="64"/>
    </row>
    <row r="30" spans="1:18" ht="16.5">
      <c r="A30" s="67"/>
      <c r="B30" s="68" t="s">
        <v>29</v>
      </c>
      <c r="C30" s="67"/>
      <c r="D30" s="69"/>
      <c r="E30" s="69"/>
      <c r="F30" s="69"/>
      <c r="G30" s="69"/>
      <c r="H30" s="69">
        <f t="shared" ref="H30:N30" si="6">SUM(H2:H29)</f>
        <v>183499.15000000002</v>
      </c>
      <c r="I30" s="69">
        <f t="shared" si="6"/>
        <v>151803.97</v>
      </c>
      <c r="J30" s="69">
        <f t="shared" si="6"/>
        <v>307731.20999999996</v>
      </c>
      <c r="K30" s="69">
        <f t="shared" si="6"/>
        <v>68860.510000000009</v>
      </c>
      <c r="L30" s="69">
        <f t="shared" si="6"/>
        <v>244362.34000000003</v>
      </c>
      <c r="M30" s="69">
        <f t="shared" si="6"/>
        <v>173803.97</v>
      </c>
      <c r="N30" s="69">
        <f t="shared" si="6"/>
        <v>128083.44</v>
      </c>
      <c r="O30" s="69">
        <f>SUM(O2:O29)</f>
        <v>290082.87000000005</v>
      </c>
      <c r="P30" s="69">
        <f>SUM(P2:P29)</f>
        <v>290082.87000000005</v>
      </c>
      <c r="Q30" s="99"/>
      <c r="R30" s="70"/>
    </row>
  </sheetData>
  <pageMargins left="0.45" right="0.45" top="0.75" bottom="0.75" header="0.3" footer="0.3"/>
  <pageSetup orientation="landscape" horizontalDpi="4294967295" verticalDpi="4294967295" r:id="rId1"/>
  <headerFooter>
    <oddHeader>&amp;C&amp;"-,Bold"&amp;12LAKE ROAD, KUMASI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D22" sqref="D22"/>
    </sheetView>
  </sheetViews>
  <sheetFormatPr defaultRowHeight="15"/>
  <cols>
    <col min="1" max="1" width="5" customWidth="1"/>
    <col min="2" max="2" width="27.5703125" customWidth="1"/>
    <col min="3" max="3" width="15.7109375" customWidth="1"/>
    <col min="4" max="4" width="13.28515625" customWidth="1"/>
    <col min="5" max="5" width="15" customWidth="1"/>
    <col min="6" max="6" width="12.7109375" customWidth="1"/>
    <col min="7" max="7" width="14.42578125" customWidth="1"/>
  </cols>
  <sheetData>
    <row r="1" spans="1:8" ht="38.25">
      <c r="A1" s="34"/>
      <c r="B1" s="61" t="s">
        <v>107</v>
      </c>
      <c r="C1" s="62" t="s">
        <v>152</v>
      </c>
      <c r="D1" s="3" t="s">
        <v>156</v>
      </c>
      <c r="E1" s="3" t="s">
        <v>157</v>
      </c>
      <c r="F1" s="3" t="s">
        <v>158</v>
      </c>
      <c r="G1" s="3" t="s">
        <v>39</v>
      </c>
      <c r="H1" s="3" t="s">
        <v>177</v>
      </c>
    </row>
    <row r="2" spans="1:8" s="75" customFormat="1" ht="13.5">
      <c r="A2" s="80">
        <v>1</v>
      </c>
      <c r="B2" s="74" t="s">
        <v>173</v>
      </c>
      <c r="C2" s="80" t="s">
        <v>174</v>
      </c>
      <c r="D2" s="81">
        <v>7200</v>
      </c>
      <c r="E2" s="81">
        <v>7200</v>
      </c>
      <c r="F2" s="81">
        <f>E2-D2</f>
        <v>0</v>
      </c>
      <c r="G2" s="81"/>
      <c r="H2" s="82"/>
    </row>
    <row r="3" spans="1:8" s="75" customFormat="1" ht="13.5">
      <c r="A3" s="80">
        <v>2</v>
      </c>
      <c r="B3" s="74" t="s">
        <v>175</v>
      </c>
      <c r="C3" s="80" t="s">
        <v>176</v>
      </c>
      <c r="D3" s="81">
        <v>1064.1600000000001</v>
      </c>
      <c r="E3" s="81"/>
      <c r="F3" s="81">
        <f t="shared" ref="F3:F9" si="0">E3-D3</f>
        <v>-1064.1600000000001</v>
      </c>
      <c r="G3" s="81"/>
      <c r="H3" s="82"/>
    </row>
    <row r="4" spans="1:8" ht="16.5">
      <c r="F4" s="13">
        <f t="shared" si="0"/>
        <v>0</v>
      </c>
    </row>
    <row r="5" spans="1:8" ht="16.5">
      <c r="F5" s="13">
        <f t="shared" si="0"/>
        <v>0</v>
      </c>
    </row>
    <row r="6" spans="1:8" ht="16.5">
      <c r="F6" s="13">
        <f t="shared" si="0"/>
        <v>0</v>
      </c>
    </row>
    <row r="7" spans="1:8" ht="16.5">
      <c r="F7" s="13">
        <f t="shared" si="0"/>
        <v>0</v>
      </c>
    </row>
    <row r="8" spans="1:8" ht="16.5">
      <c r="F8" s="13">
        <f t="shared" si="0"/>
        <v>0</v>
      </c>
    </row>
    <row r="9" spans="1:8" ht="16.5">
      <c r="F9" s="13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view="pageLayout" zoomScaleNormal="100" workbookViewId="0">
      <selection activeCell="I11" sqref="I11"/>
    </sheetView>
  </sheetViews>
  <sheetFormatPr defaultRowHeight="15"/>
  <cols>
    <col min="1" max="1" width="5.7109375" style="84" customWidth="1"/>
    <col min="2" max="2" width="24.5703125" style="85" customWidth="1"/>
    <col min="3" max="3" width="12.140625" style="56" customWidth="1"/>
    <col min="4" max="4" width="12.85546875" style="56" hidden="1" customWidth="1"/>
    <col min="5" max="5" width="13.7109375" style="56" customWidth="1"/>
    <col min="6" max="6" width="12.7109375" style="56" hidden="1" customWidth="1"/>
    <col min="7" max="7" width="12.5703125" style="56" hidden="1" customWidth="1"/>
    <col min="8" max="8" width="17.42578125" style="56" hidden="1" customWidth="1"/>
    <col min="9" max="9" width="17.7109375" style="56" customWidth="1"/>
    <col min="10" max="10" width="18.85546875" style="55" customWidth="1"/>
    <col min="11" max="11" width="10.140625" customWidth="1"/>
  </cols>
  <sheetData>
    <row r="1" spans="1:10" s="71" customFormat="1" ht="34.5" customHeight="1">
      <c r="A1" s="1" t="s">
        <v>0</v>
      </c>
      <c r="B1" s="37" t="s">
        <v>1</v>
      </c>
      <c r="C1" s="4" t="s">
        <v>183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94" t="s">
        <v>170</v>
      </c>
      <c r="J1" s="34" t="s">
        <v>39</v>
      </c>
    </row>
    <row r="2" spans="1:10" s="71" customFormat="1" ht="24.75" customHeight="1">
      <c r="A2" s="88">
        <v>1</v>
      </c>
      <c r="B2" s="89" t="s">
        <v>180</v>
      </c>
      <c r="C2" s="90">
        <v>133.5</v>
      </c>
      <c r="D2" s="90">
        <v>30848.400000000001</v>
      </c>
      <c r="E2" s="90">
        <v>30848.400000000001</v>
      </c>
      <c r="F2" s="90">
        <v>30848.400000000001</v>
      </c>
      <c r="G2" s="90">
        <f>F2-E2</f>
        <v>0</v>
      </c>
      <c r="H2" s="90"/>
      <c r="I2" s="90">
        <v>30848.400000000001</v>
      </c>
      <c r="J2" s="91"/>
    </row>
    <row r="3" spans="1:10" s="71" customFormat="1" ht="24.75" customHeight="1">
      <c r="A3" s="88">
        <v>2</v>
      </c>
      <c r="B3" s="89" t="s">
        <v>181</v>
      </c>
      <c r="C3" s="90">
        <v>301.60000000000002</v>
      </c>
      <c r="D3" s="90">
        <v>138862.5</v>
      </c>
      <c r="E3" s="90">
        <v>138862.5</v>
      </c>
      <c r="F3" s="90">
        <v>138862.5</v>
      </c>
      <c r="G3" s="90"/>
      <c r="H3" s="90"/>
      <c r="I3" s="90">
        <v>138862.5</v>
      </c>
      <c r="J3" s="97" t="s">
        <v>184</v>
      </c>
    </row>
    <row r="4" spans="1:10" s="71" customFormat="1" ht="24.75" customHeight="1">
      <c r="A4" s="88">
        <v>3</v>
      </c>
      <c r="B4" s="95" t="s">
        <v>182</v>
      </c>
      <c r="C4" s="90">
        <v>113.69</v>
      </c>
      <c r="D4" s="90">
        <v>43222.39</v>
      </c>
      <c r="E4" s="90">
        <v>43222.39</v>
      </c>
      <c r="F4" s="90">
        <v>43222.39</v>
      </c>
      <c r="G4" s="90"/>
      <c r="H4" s="90"/>
      <c r="I4" s="90">
        <v>43222.39</v>
      </c>
      <c r="J4" s="91"/>
    </row>
    <row r="5" spans="1:10">
      <c r="A5" s="92"/>
      <c r="B5" s="96"/>
      <c r="C5" s="93"/>
      <c r="D5" s="93"/>
      <c r="E5" s="93"/>
      <c r="F5" s="93"/>
      <c r="G5" s="93"/>
      <c r="H5" s="93"/>
      <c r="I5" s="93"/>
      <c r="J5" s="87"/>
    </row>
    <row r="8" spans="1:10">
      <c r="I8" s="86"/>
    </row>
  </sheetData>
  <pageMargins left="0.7" right="0.7" top="0.75" bottom="0.75" header="0.3" footer="0.3"/>
  <pageSetup orientation="landscape" horizontalDpi="4294967295" verticalDpi="4294967295" r:id="rId1"/>
  <headerFooter>
    <oddHeader>&amp;C&amp;"-,Bold"&amp;12COCOA HOUSE, ACCRA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100" workbookViewId="0">
      <selection activeCell="E122" sqref="E122"/>
    </sheetView>
  </sheetViews>
  <sheetFormatPr defaultRowHeight="15"/>
  <cols>
    <col min="1" max="1" width="5.42578125" customWidth="1"/>
    <col min="2" max="2" width="36.7109375" customWidth="1"/>
    <col min="3" max="3" width="22" customWidth="1"/>
    <col min="4" max="4" width="15.28515625" customWidth="1"/>
    <col min="5" max="5" width="32.42578125" customWidth="1"/>
    <col min="6" max="6" width="12.7109375" customWidth="1"/>
    <col min="7" max="7" width="13.5703125" customWidth="1"/>
    <col min="8" max="8" width="11.5703125" customWidth="1"/>
    <col min="9" max="9" width="12.5703125" customWidth="1"/>
    <col min="10" max="10" width="17.7109375" customWidth="1"/>
  </cols>
  <sheetData>
    <row r="1" spans="1:10" ht="17.25">
      <c r="A1" s="117" t="s">
        <v>191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>
      <c r="A2" s="73"/>
      <c r="G2" s="59"/>
      <c r="I2" s="73"/>
    </row>
    <row r="3" spans="1:10" ht="60">
      <c r="A3" s="118" t="s">
        <v>192</v>
      </c>
      <c r="B3" s="118" t="s">
        <v>193</v>
      </c>
      <c r="C3" s="118" t="s">
        <v>152</v>
      </c>
      <c r="D3" s="118" t="s">
        <v>194</v>
      </c>
      <c r="E3" s="118" t="s">
        <v>195</v>
      </c>
      <c r="F3" s="115" t="s">
        <v>196</v>
      </c>
      <c r="G3" s="119" t="s">
        <v>197</v>
      </c>
      <c r="H3" s="115" t="s">
        <v>198</v>
      </c>
      <c r="I3" s="115" t="s">
        <v>199</v>
      </c>
      <c r="J3" s="118" t="s">
        <v>39</v>
      </c>
    </row>
    <row r="4" spans="1:10" ht="90">
      <c r="A4" s="120">
        <v>1</v>
      </c>
      <c r="B4" s="121" t="s">
        <v>200</v>
      </c>
      <c r="C4" s="122" t="s">
        <v>201</v>
      </c>
      <c r="D4" s="123" t="s">
        <v>202</v>
      </c>
      <c r="E4" s="121" t="s">
        <v>203</v>
      </c>
      <c r="F4" s="124">
        <v>13777.2</v>
      </c>
      <c r="G4" s="124">
        <v>13777.2</v>
      </c>
      <c r="H4" s="125" t="s">
        <v>204</v>
      </c>
      <c r="I4" s="126">
        <f>F4*2</f>
        <v>27554.400000000001</v>
      </c>
      <c r="J4" s="127" t="s">
        <v>205</v>
      </c>
    </row>
    <row r="5" spans="1:10">
      <c r="A5" s="128">
        <v>2</v>
      </c>
      <c r="B5" s="129" t="s">
        <v>206</v>
      </c>
      <c r="C5" s="129" t="s">
        <v>207</v>
      </c>
      <c r="D5" s="123" t="s">
        <v>208</v>
      </c>
      <c r="E5" s="129" t="s">
        <v>209</v>
      </c>
      <c r="F5" s="130"/>
      <c r="G5" s="130"/>
      <c r="H5" s="129"/>
      <c r="I5" s="128"/>
      <c r="J5" s="131"/>
    </row>
    <row r="6" spans="1:10">
      <c r="A6" s="128">
        <v>3</v>
      </c>
      <c r="B6" s="129" t="s">
        <v>206</v>
      </c>
      <c r="C6" s="129" t="s">
        <v>210</v>
      </c>
      <c r="D6" s="123" t="s">
        <v>208</v>
      </c>
      <c r="E6" s="129" t="s">
        <v>209</v>
      </c>
      <c r="F6" s="130"/>
      <c r="G6" s="130"/>
      <c r="H6" s="129"/>
      <c r="I6" s="128"/>
      <c r="J6" s="132"/>
    </row>
    <row r="7" spans="1:10">
      <c r="A7" s="128">
        <v>4</v>
      </c>
      <c r="B7" s="129" t="s">
        <v>211</v>
      </c>
      <c r="C7" s="129" t="s">
        <v>212</v>
      </c>
      <c r="D7" s="123" t="s">
        <v>213</v>
      </c>
      <c r="E7" s="129" t="s">
        <v>209</v>
      </c>
      <c r="F7" s="130"/>
      <c r="G7" s="130"/>
      <c r="H7" s="129"/>
      <c r="I7" s="128"/>
      <c r="J7" s="132"/>
    </row>
    <row r="8" spans="1:10">
      <c r="A8" s="128">
        <v>5</v>
      </c>
      <c r="B8" s="129" t="s">
        <v>211</v>
      </c>
      <c r="C8" s="129" t="s">
        <v>214</v>
      </c>
      <c r="D8" s="123" t="s">
        <v>215</v>
      </c>
      <c r="E8" s="129" t="s">
        <v>209</v>
      </c>
      <c r="F8" s="130"/>
      <c r="G8" s="130"/>
      <c r="H8" s="129"/>
      <c r="I8" s="128"/>
      <c r="J8" s="132"/>
    </row>
    <row r="9" spans="1:10">
      <c r="A9" s="128">
        <v>6</v>
      </c>
      <c r="B9" s="129" t="s">
        <v>216</v>
      </c>
      <c r="C9" s="129" t="s">
        <v>217</v>
      </c>
      <c r="D9" s="123" t="s">
        <v>213</v>
      </c>
      <c r="E9" s="129" t="s">
        <v>209</v>
      </c>
      <c r="F9" s="130"/>
      <c r="G9" s="130"/>
      <c r="H9" s="129"/>
      <c r="I9" s="128"/>
      <c r="J9" s="133"/>
    </row>
    <row r="10" spans="1:10">
      <c r="A10" s="128">
        <v>7</v>
      </c>
      <c r="B10" s="129" t="s">
        <v>218</v>
      </c>
      <c r="C10" s="129" t="s">
        <v>219</v>
      </c>
      <c r="D10" s="123" t="s">
        <v>220</v>
      </c>
      <c r="E10" s="129" t="s">
        <v>221</v>
      </c>
      <c r="F10" s="130">
        <v>3000</v>
      </c>
      <c r="G10" s="134" t="s">
        <v>204</v>
      </c>
      <c r="H10" s="130">
        <v>3000</v>
      </c>
      <c r="I10" s="135" t="s">
        <v>204</v>
      </c>
      <c r="J10" s="136" t="s">
        <v>222</v>
      </c>
    </row>
    <row r="11" spans="1:10" ht="60">
      <c r="A11" s="120">
        <v>8</v>
      </c>
      <c r="B11" s="121" t="s">
        <v>223</v>
      </c>
      <c r="C11" s="122" t="s">
        <v>201</v>
      </c>
      <c r="D11" s="123" t="s">
        <v>202</v>
      </c>
      <c r="E11" s="121" t="s">
        <v>224</v>
      </c>
      <c r="F11" s="124">
        <v>20528.64</v>
      </c>
      <c r="G11" s="134" t="s">
        <v>204</v>
      </c>
      <c r="H11" s="137">
        <v>38348.639999999999</v>
      </c>
      <c r="I11" s="135" t="s">
        <v>204</v>
      </c>
      <c r="J11" s="127" t="s">
        <v>225</v>
      </c>
    </row>
    <row r="12" spans="1:10">
      <c r="A12" s="128">
        <v>9</v>
      </c>
      <c r="B12" s="129" t="s">
        <v>218</v>
      </c>
      <c r="C12" s="129" t="s">
        <v>226</v>
      </c>
      <c r="D12" s="123" t="s">
        <v>227</v>
      </c>
      <c r="E12" s="129" t="s">
        <v>224</v>
      </c>
      <c r="F12" s="130">
        <v>1655</v>
      </c>
      <c r="G12" s="130">
        <v>1655</v>
      </c>
      <c r="H12" s="138" t="s">
        <v>204</v>
      </c>
      <c r="I12" s="130">
        <f>F12*2</f>
        <v>3310</v>
      </c>
      <c r="J12" s="129"/>
    </row>
    <row r="13" spans="1:10">
      <c r="A13" s="128">
        <v>10</v>
      </c>
      <c r="B13" s="129" t="s">
        <v>218</v>
      </c>
      <c r="C13" s="129" t="s">
        <v>228</v>
      </c>
      <c r="D13" s="123" t="s">
        <v>213</v>
      </c>
      <c r="E13" s="129" t="s">
        <v>224</v>
      </c>
      <c r="F13" s="130">
        <v>1655</v>
      </c>
      <c r="G13" s="130">
        <v>1655</v>
      </c>
      <c r="H13" s="138" t="s">
        <v>204</v>
      </c>
      <c r="I13" s="130">
        <f t="shared" ref="I13:I35" si="0">F13*2</f>
        <v>3310</v>
      </c>
      <c r="J13" s="129"/>
    </row>
    <row r="14" spans="1:10">
      <c r="A14" s="128">
        <v>11</v>
      </c>
      <c r="B14" s="129" t="s">
        <v>229</v>
      </c>
      <c r="C14" s="129" t="s">
        <v>230</v>
      </c>
      <c r="D14" s="123" t="s">
        <v>227</v>
      </c>
      <c r="E14" s="129" t="s">
        <v>224</v>
      </c>
      <c r="F14" s="130">
        <v>2075</v>
      </c>
      <c r="G14" s="130">
        <v>2075</v>
      </c>
      <c r="H14" s="138" t="s">
        <v>204</v>
      </c>
      <c r="I14" s="130">
        <f t="shared" si="0"/>
        <v>4150</v>
      </c>
      <c r="J14" s="129"/>
    </row>
    <row r="15" spans="1:10">
      <c r="A15" s="128">
        <v>12</v>
      </c>
      <c r="B15" s="129" t="s">
        <v>231</v>
      </c>
      <c r="C15" s="129" t="s">
        <v>232</v>
      </c>
      <c r="D15" s="123" t="s">
        <v>227</v>
      </c>
      <c r="E15" s="129" t="s">
        <v>224</v>
      </c>
      <c r="F15" s="130">
        <v>2075</v>
      </c>
      <c r="G15" s="130">
        <v>2075</v>
      </c>
      <c r="H15" s="138" t="s">
        <v>204</v>
      </c>
      <c r="I15" s="130">
        <f t="shared" si="0"/>
        <v>4150</v>
      </c>
      <c r="J15" s="129"/>
    </row>
    <row r="16" spans="1:10">
      <c r="A16" s="128">
        <v>13</v>
      </c>
      <c r="B16" s="129" t="s">
        <v>218</v>
      </c>
      <c r="C16" s="129" t="s">
        <v>233</v>
      </c>
      <c r="D16" s="123" t="s">
        <v>227</v>
      </c>
      <c r="E16" s="129" t="s">
        <v>224</v>
      </c>
      <c r="F16" s="130">
        <v>1655</v>
      </c>
      <c r="G16" s="130">
        <v>1655</v>
      </c>
      <c r="H16" s="138" t="s">
        <v>204</v>
      </c>
      <c r="I16" s="130">
        <f t="shared" si="0"/>
        <v>3310</v>
      </c>
      <c r="J16" s="129"/>
    </row>
    <row r="17" spans="1:10" ht="30">
      <c r="A17" s="120">
        <v>14</v>
      </c>
      <c r="B17" s="121" t="s">
        <v>234</v>
      </c>
      <c r="C17" s="122" t="s">
        <v>235</v>
      </c>
      <c r="D17" s="121" t="s">
        <v>215</v>
      </c>
      <c r="E17" s="121" t="s">
        <v>224</v>
      </c>
      <c r="F17" s="124">
        <v>1870</v>
      </c>
      <c r="G17" s="124">
        <v>1870</v>
      </c>
      <c r="H17" s="138" t="s">
        <v>204</v>
      </c>
      <c r="I17" s="124">
        <f t="shared" si="0"/>
        <v>3740</v>
      </c>
      <c r="J17" s="129"/>
    </row>
    <row r="18" spans="1:10">
      <c r="A18" s="128">
        <v>15</v>
      </c>
      <c r="B18" s="121" t="s">
        <v>236</v>
      </c>
      <c r="C18" s="129" t="s">
        <v>237</v>
      </c>
      <c r="D18" s="129" t="s">
        <v>215</v>
      </c>
      <c r="E18" s="129" t="s">
        <v>224</v>
      </c>
      <c r="F18" s="130">
        <v>820</v>
      </c>
      <c r="G18" s="130">
        <v>820</v>
      </c>
      <c r="H18" s="138" t="s">
        <v>204</v>
      </c>
      <c r="I18" s="130">
        <f t="shared" si="0"/>
        <v>1640</v>
      </c>
      <c r="J18" s="129"/>
    </row>
    <row r="19" spans="1:10">
      <c r="A19" s="128">
        <v>16</v>
      </c>
      <c r="B19" s="129" t="s">
        <v>229</v>
      </c>
      <c r="C19" s="129" t="s">
        <v>238</v>
      </c>
      <c r="D19" s="129" t="s">
        <v>215</v>
      </c>
      <c r="E19" s="129" t="s">
        <v>224</v>
      </c>
      <c r="F19" s="130">
        <v>2075</v>
      </c>
      <c r="G19" s="130">
        <v>2075</v>
      </c>
      <c r="H19" s="138" t="s">
        <v>204</v>
      </c>
      <c r="I19" s="130">
        <f t="shared" si="0"/>
        <v>4150</v>
      </c>
      <c r="J19" s="129"/>
    </row>
    <row r="20" spans="1:10">
      <c r="A20" s="128">
        <v>17</v>
      </c>
      <c r="B20" s="121" t="s">
        <v>239</v>
      </c>
      <c r="C20" s="129" t="s">
        <v>238</v>
      </c>
      <c r="D20" s="129" t="s">
        <v>215</v>
      </c>
      <c r="E20" s="129" t="s">
        <v>224</v>
      </c>
      <c r="F20" s="130">
        <v>1655</v>
      </c>
      <c r="G20" s="130">
        <v>1655</v>
      </c>
      <c r="H20" s="138" t="s">
        <v>204</v>
      </c>
      <c r="I20" s="130">
        <f t="shared" si="0"/>
        <v>3310</v>
      </c>
      <c r="J20" s="129"/>
    </row>
    <row r="21" spans="1:10">
      <c r="A21" s="128">
        <v>18</v>
      </c>
      <c r="B21" s="121" t="s">
        <v>239</v>
      </c>
      <c r="C21" s="129" t="s">
        <v>240</v>
      </c>
      <c r="D21" s="129" t="s">
        <v>215</v>
      </c>
      <c r="E21" s="129" t="s">
        <v>224</v>
      </c>
      <c r="F21" s="130">
        <v>1655</v>
      </c>
      <c r="G21" s="130">
        <v>1655</v>
      </c>
      <c r="H21" s="138" t="s">
        <v>204</v>
      </c>
      <c r="I21" s="130">
        <f t="shared" si="0"/>
        <v>3310</v>
      </c>
      <c r="J21" s="129"/>
    </row>
    <row r="22" spans="1:10">
      <c r="A22" s="128">
        <v>19</v>
      </c>
      <c r="B22" s="129" t="s">
        <v>241</v>
      </c>
      <c r="C22" s="129" t="s">
        <v>214</v>
      </c>
      <c r="D22" s="129" t="s">
        <v>215</v>
      </c>
      <c r="E22" s="129" t="s">
        <v>224</v>
      </c>
      <c r="F22" s="130">
        <v>3550</v>
      </c>
      <c r="G22" s="130">
        <v>3550</v>
      </c>
      <c r="H22" s="138" t="s">
        <v>204</v>
      </c>
      <c r="I22" s="130">
        <f t="shared" si="0"/>
        <v>7100</v>
      </c>
      <c r="J22" s="129"/>
    </row>
    <row r="23" spans="1:10">
      <c r="A23" s="128">
        <v>20</v>
      </c>
      <c r="B23" s="129" t="s">
        <v>211</v>
      </c>
      <c r="C23" s="129" t="s">
        <v>242</v>
      </c>
      <c r="D23" s="129" t="s">
        <v>215</v>
      </c>
      <c r="E23" s="129" t="s">
        <v>224</v>
      </c>
      <c r="F23" s="130">
        <v>3550</v>
      </c>
      <c r="G23" s="130">
        <v>3550</v>
      </c>
      <c r="H23" s="138" t="s">
        <v>204</v>
      </c>
      <c r="I23" s="130">
        <f t="shared" si="0"/>
        <v>7100</v>
      </c>
      <c r="J23" s="129"/>
    </row>
    <row r="24" spans="1:10">
      <c r="A24" s="128">
        <v>21</v>
      </c>
      <c r="B24" s="129" t="s">
        <v>218</v>
      </c>
      <c r="C24" s="129" t="s">
        <v>243</v>
      </c>
      <c r="D24" s="129" t="s">
        <v>215</v>
      </c>
      <c r="E24" s="129" t="s">
        <v>224</v>
      </c>
      <c r="F24" s="130">
        <v>1655</v>
      </c>
      <c r="G24" s="130">
        <v>1655</v>
      </c>
      <c r="H24" s="138" t="s">
        <v>204</v>
      </c>
      <c r="I24" s="130">
        <f t="shared" si="0"/>
        <v>3310</v>
      </c>
      <c r="J24" s="129"/>
    </row>
    <row r="25" spans="1:10">
      <c r="A25" s="128">
        <v>22</v>
      </c>
      <c r="B25" s="129" t="s">
        <v>218</v>
      </c>
      <c r="C25" s="129" t="s">
        <v>244</v>
      </c>
      <c r="D25" s="129" t="s">
        <v>213</v>
      </c>
      <c r="E25" s="129" t="s">
        <v>224</v>
      </c>
      <c r="F25" s="130">
        <v>1655</v>
      </c>
      <c r="G25" s="130">
        <v>1655</v>
      </c>
      <c r="H25" s="138" t="s">
        <v>204</v>
      </c>
      <c r="I25" s="130">
        <f t="shared" si="0"/>
        <v>3310</v>
      </c>
      <c r="J25" s="129"/>
    </row>
    <row r="26" spans="1:10">
      <c r="A26" s="128">
        <v>23</v>
      </c>
      <c r="B26" s="129" t="s">
        <v>245</v>
      </c>
      <c r="C26" s="129" t="s">
        <v>246</v>
      </c>
      <c r="D26" s="129" t="s">
        <v>213</v>
      </c>
      <c r="E26" s="129" t="s">
        <v>224</v>
      </c>
      <c r="F26" s="130">
        <v>4992</v>
      </c>
      <c r="G26" s="130">
        <v>4992</v>
      </c>
      <c r="H26" s="138" t="s">
        <v>204</v>
      </c>
      <c r="I26" s="130">
        <f t="shared" si="0"/>
        <v>9984</v>
      </c>
      <c r="J26" s="129"/>
    </row>
    <row r="27" spans="1:10">
      <c r="A27" s="128">
        <v>24</v>
      </c>
      <c r="B27" s="121" t="s">
        <v>239</v>
      </c>
      <c r="C27" s="129" t="s">
        <v>247</v>
      </c>
      <c r="D27" s="129" t="s">
        <v>213</v>
      </c>
      <c r="E27" s="129" t="s">
        <v>224</v>
      </c>
      <c r="F27" s="130">
        <v>1655</v>
      </c>
      <c r="G27" s="130">
        <v>1655</v>
      </c>
      <c r="H27" s="138" t="s">
        <v>204</v>
      </c>
      <c r="I27" s="130">
        <f t="shared" si="0"/>
        <v>3310</v>
      </c>
      <c r="J27" s="129"/>
    </row>
    <row r="28" spans="1:10">
      <c r="A28" s="128">
        <v>25</v>
      </c>
      <c r="B28" s="129" t="s">
        <v>248</v>
      </c>
      <c r="C28" s="129" t="s">
        <v>249</v>
      </c>
      <c r="D28" s="129" t="s">
        <v>213</v>
      </c>
      <c r="E28" s="129" t="s">
        <v>224</v>
      </c>
      <c r="F28" s="130">
        <v>1655</v>
      </c>
      <c r="G28" s="130">
        <v>1655</v>
      </c>
      <c r="H28" s="138" t="s">
        <v>204</v>
      </c>
      <c r="I28" s="130">
        <f t="shared" si="0"/>
        <v>3310</v>
      </c>
      <c r="J28" s="129"/>
    </row>
    <row r="29" spans="1:10">
      <c r="A29" s="128">
        <v>26</v>
      </c>
      <c r="B29" s="129" t="s">
        <v>206</v>
      </c>
      <c r="C29" s="129" t="s">
        <v>250</v>
      </c>
      <c r="D29" s="129" t="s">
        <v>213</v>
      </c>
      <c r="E29" s="129" t="s">
        <v>224</v>
      </c>
      <c r="F29" s="130">
        <v>1655</v>
      </c>
      <c r="G29" s="130">
        <v>1655</v>
      </c>
      <c r="H29" s="138" t="s">
        <v>204</v>
      </c>
      <c r="I29" s="130">
        <f t="shared" si="0"/>
        <v>3310</v>
      </c>
      <c r="J29" s="129"/>
    </row>
    <row r="30" spans="1:10">
      <c r="A30" s="128">
        <v>27</v>
      </c>
      <c r="B30" s="129" t="s">
        <v>251</v>
      </c>
      <c r="C30" s="129" t="s">
        <v>252</v>
      </c>
      <c r="D30" s="129" t="s">
        <v>253</v>
      </c>
      <c r="E30" s="129" t="s">
        <v>224</v>
      </c>
      <c r="F30" s="130">
        <v>1020</v>
      </c>
      <c r="G30" s="130">
        <v>1020</v>
      </c>
      <c r="H30" s="138" t="s">
        <v>204</v>
      </c>
      <c r="I30" s="130">
        <f t="shared" si="0"/>
        <v>2040</v>
      </c>
      <c r="J30" s="129"/>
    </row>
    <row r="31" spans="1:10">
      <c r="A31" s="128">
        <v>28</v>
      </c>
      <c r="B31" s="129" t="s">
        <v>206</v>
      </c>
      <c r="C31" s="129" t="s">
        <v>254</v>
      </c>
      <c r="D31" s="129" t="s">
        <v>208</v>
      </c>
      <c r="E31" s="129" t="s">
        <v>224</v>
      </c>
      <c r="F31" s="130">
        <v>1655</v>
      </c>
      <c r="G31" s="130">
        <v>1655</v>
      </c>
      <c r="H31" s="138" t="s">
        <v>204</v>
      </c>
      <c r="I31" s="130">
        <f t="shared" si="0"/>
        <v>3310</v>
      </c>
      <c r="J31" s="129"/>
    </row>
    <row r="32" spans="1:10">
      <c r="A32" s="128">
        <v>29</v>
      </c>
      <c r="B32" s="129" t="s">
        <v>231</v>
      </c>
      <c r="C32" s="129" t="s">
        <v>255</v>
      </c>
      <c r="D32" s="129" t="s">
        <v>208</v>
      </c>
      <c r="E32" s="129" t="s">
        <v>224</v>
      </c>
      <c r="F32" s="130">
        <v>2075</v>
      </c>
      <c r="G32" s="130">
        <v>2075</v>
      </c>
      <c r="H32" s="138" t="s">
        <v>204</v>
      </c>
      <c r="I32" s="130">
        <f t="shared" si="0"/>
        <v>4150</v>
      </c>
      <c r="J32" s="129"/>
    </row>
    <row r="33" spans="1:10">
      <c r="A33" s="128">
        <v>30</v>
      </c>
      <c r="B33" s="129" t="s">
        <v>218</v>
      </c>
      <c r="C33" s="129" t="s">
        <v>256</v>
      </c>
      <c r="D33" s="129" t="s">
        <v>208</v>
      </c>
      <c r="E33" s="129" t="s">
        <v>224</v>
      </c>
      <c r="F33" s="130">
        <v>1655</v>
      </c>
      <c r="G33" s="130">
        <v>1655</v>
      </c>
      <c r="H33" s="138" t="s">
        <v>204</v>
      </c>
      <c r="I33" s="130">
        <f t="shared" si="0"/>
        <v>3310</v>
      </c>
      <c r="J33" s="129"/>
    </row>
    <row r="34" spans="1:10">
      <c r="A34" s="128">
        <v>31</v>
      </c>
      <c r="B34" s="129" t="s">
        <v>257</v>
      </c>
      <c r="C34" s="129" t="s">
        <v>258</v>
      </c>
      <c r="D34" s="129" t="s">
        <v>208</v>
      </c>
      <c r="E34" s="129" t="s">
        <v>224</v>
      </c>
      <c r="F34" s="130">
        <v>2075</v>
      </c>
      <c r="G34" s="130">
        <v>2075</v>
      </c>
      <c r="H34" s="138" t="s">
        <v>204</v>
      </c>
      <c r="I34" s="130">
        <f t="shared" si="0"/>
        <v>4150</v>
      </c>
      <c r="J34" s="129"/>
    </row>
    <row r="35" spans="1:10">
      <c r="A35" s="128">
        <v>32</v>
      </c>
      <c r="B35" s="129" t="s">
        <v>206</v>
      </c>
      <c r="C35" s="129" t="s">
        <v>259</v>
      </c>
      <c r="D35" s="129" t="s">
        <v>208</v>
      </c>
      <c r="E35" s="129" t="s">
        <v>224</v>
      </c>
      <c r="F35" s="130">
        <v>1655</v>
      </c>
      <c r="G35" s="130">
        <v>1655</v>
      </c>
      <c r="H35" s="138" t="s">
        <v>204</v>
      </c>
      <c r="I35" s="130">
        <f t="shared" si="0"/>
        <v>3310</v>
      </c>
      <c r="J35" s="129"/>
    </row>
    <row r="36" spans="1:10">
      <c r="A36" s="128">
        <v>33</v>
      </c>
      <c r="B36" s="129" t="s">
        <v>231</v>
      </c>
      <c r="C36" s="129" t="s">
        <v>260</v>
      </c>
      <c r="D36" s="129" t="s">
        <v>213</v>
      </c>
      <c r="E36" s="129" t="s">
        <v>261</v>
      </c>
      <c r="F36" s="130">
        <v>2075</v>
      </c>
      <c r="G36" s="139" t="s">
        <v>204</v>
      </c>
      <c r="H36" s="138" t="s">
        <v>204</v>
      </c>
      <c r="I36" s="130">
        <v>2075</v>
      </c>
      <c r="J36" s="140" t="s">
        <v>262</v>
      </c>
    </row>
    <row r="37" spans="1:10">
      <c r="A37" s="128">
        <v>34</v>
      </c>
      <c r="B37" s="129" t="s">
        <v>211</v>
      </c>
      <c r="C37" s="129" t="s">
        <v>263</v>
      </c>
      <c r="D37" s="129" t="s">
        <v>215</v>
      </c>
      <c r="E37" s="129" t="s">
        <v>261</v>
      </c>
      <c r="F37" s="130">
        <v>3550</v>
      </c>
      <c r="G37" s="139" t="s">
        <v>204</v>
      </c>
      <c r="H37" s="138" t="s">
        <v>204</v>
      </c>
      <c r="I37" s="130">
        <v>3550</v>
      </c>
      <c r="J37" s="141"/>
    </row>
    <row r="38" spans="1:10">
      <c r="A38" s="128">
        <v>35</v>
      </c>
      <c r="B38" s="121" t="s">
        <v>239</v>
      </c>
      <c r="C38" s="129" t="s">
        <v>217</v>
      </c>
      <c r="D38" s="129" t="s">
        <v>213</v>
      </c>
      <c r="E38" s="129" t="s">
        <v>261</v>
      </c>
      <c r="F38" s="130">
        <v>1655</v>
      </c>
      <c r="G38" s="139" t="s">
        <v>204</v>
      </c>
      <c r="H38" s="138" t="s">
        <v>204</v>
      </c>
      <c r="I38" s="130">
        <v>1655</v>
      </c>
      <c r="J38" s="141"/>
    </row>
    <row r="39" spans="1:10">
      <c r="A39" s="128">
        <v>36</v>
      </c>
      <c r="B39" s="121" t="s">
        <v>239</v>
      </c>
      <c r="C39" s="129" t="s">
        <v>264</v>
      </c>
      <c r="D39" s="129" t="s">
        <v>213</v>
      </c>
      <c r="E39" s="129" t="s">
        <v>261</v>
      </c>
      <c r="F39" s="130">
        <v>1655</v>
      </c>
      <c r="G39" s="139" t="s">
        <v>204</v>
      </c>
      <c r="H39" s="138" t="s">
        <v>204</v>
      </c>
      <c r="I39" s="130">
        <v>1655</v>
      </c>
      <c r="J39" s="141"/>
    </row>
    <row r="40" spans="1:10">
      <c r="A40" s="128">
        <v>37</v>
      </c>
      <c r="B40" s="129" t="s">
        <v>265</v>
      </c>
      <c r="C40" s="129" t="s">
        <v>266</v>
      </c>
      <c r="D40" s="129" t="s">
        <v>202</v>
      </c>
      <c r="E40" s="129" t="s">
        <v>261</v>
      </c>
      <c r="F40" s="130">
        <v>1205</v>
      </c>
      <c r="G40" s="139" t="s">
        <v>204</v>
      </c>
      <c r="H40" s="138" t="s">
        <v>204</v>
      </c>
      <c r="I40" s="130">
        <v>1205</v>
      </c>
      <c r="J40" s="141"/>
    </row>
    <row r="41" spans="1:10">
      <c r="A41" s="128">
        <v>38</v>
      </c>
      <c r="B41" s="129" t="s">
        <v>267</v>
      </c>
      <c r="C41" s="129" t="s">
        <v>258</v>
      </c>
      <c r="D41" s="129" t="s">
        <v>208</v>
      </c>
      <c r="E41" s="129" t="s">
        <v>261</v>
      </c>
      <c r="F41" s="130">
        <v>3000</v>
      </c>
      <c r="G41" s="139" t="s">
        <v>204</v>
      </c>
      <c r="H41" s="138" t="s">
        <v>204</v>
      </c>
      <c r="I41" s="130">
        <v>3000</v>
      </c>
      <c r="J41" s="141"/>
    </row>
    <row r="42" spans="1:10">
      <c r="A42" s="128">
        <v>39</v>
      </c>
      <c r="B42" s="129" t="s">
        <v>229</v>
      </c>
      <c r="C42" s="129" t="s">
        <v>268</v>
      </c>
      <c r="D42" s="129" t="s">
        <v>227</v>
      </c>
      <c r="E42" s="129" t="s">
        <v>261</v>
      </c>
      <c r="F42" s="130">
        <v>2075</v>
      </c>
      <c r="G42" s="139" t="s">
        <v>204</v>
      </c>
      <c r="H42" s="138" t="s">
        <v>204</v>
      </c>
      <c r="I42" s="130">
        <v>2075</v>
      </c>
      <c r="J42" s="141"/>
    </row>
    <row r="43" spans="1:10">
      <c r="A43" s="128">
        <v>40</v>
      </c>
      <c r="B43" s="121" t="s">
        <v>239</v>
      </c>
      <c r="C43" s="129" t="s">
        <v>269</v>
      </c>
      <c r="D43" s="129" t="s">
        <v>213</v>
      </c>
      <c r="E43" s="129" t="s">
        <v>261</v>
      </c>
      <c r="F43" s="130">
        <v>1655</v>
      </c>
      <c r="G43" s="139" t="s">
        <v>204</v>
      </c>
      <c r="H43" s="138" t="s">
        <v>204</v>
      </c>
      <c r="I43" s="130">
        <v>1655</v>
      </c>
      <c r="J43" s="141"/>
    </row>
    <row r="44" spans="1:10">
      <c r="A44" s="128">
        <v>41</v>
      </c>
      <c r="B44" s="129" t="s">
        <v>231</v>
      </c>
      <c r="C44" s="129" t="s">
        <v>214</v>
      </c>
      <c r="D44" s="129" t="s">
        <v>215</v>
      </c>
      <c r="E44" s="129" t="s">
        <v>261</v>
      </c>
      <c r="F44" s="130">
        <v>2075</v>
      </c>
      <c r="G44" s="139" t="s">
        <v>204</v>
      </c>
      <c r="H44" s="138" t="s">
        <v>204</v>
      </c>
      <c r="I44" s="130">
        <v>2075</v>
      </c>
      <c r="J44" s="141"/>
    </row>
    <row r="45" spans="1:10">
      <c r="A45" s="128">
        <v>42</v>
      </c>
      <c r="B45" s="129" t="s">
        <v>206</v>
      </c>
      <c r="C45" s="129" t="s">
        <v>242</v>
      </c>
      <c r="D45" s="129" t="s">
        <v>215</v>
      </c>
      <c r="E45" s="129" t="s">
        <v>261</v>
      </c>
      <c r="F45" s="130">
        <v>1655</v>
      </c>
      <c r="G45" s="139" t="s">
        <v>204</v>
      </c>
      <c r="H45" s="138" t="s">
        <v>204</v>
      </c>
      <c r="I45" s="130">
        <v>1655</v>
      </c>
      <c r="J45" s="141"/>
    </row>
    <row r="46" spans="1:10">
      <c r="A46" s="128">
        <v>43</v>
      </c>
      <c r="B46" s="129" t="s">
        <v>211</v>
      </c>
      <c r="C46" s="129" t="s">
        <v>212</v>
      </c>
      <c r="D46" s="129" t="s">
        <v>213</v>
      </c>
      <c r="E46" s="129" t="s">
        <v>261</v>
      </c>
      <c r="F46" s="130">
        <v>3550</v>
      </c>
      <c r="G46" s="139" t="s">
        <v>204</v>
      </c>
      <c r="H46" s="138" t="s">
        <v>204</v>
      </c>
      <c r="I46" s="130">
        <v>3550</v>
      </c>
      <c r="J46" s="141"/>
    </row>
    <row r="47" spans="1:10">
      <c r="A47" s="128">
        <v>44</v>
      </c>
      <c r="B47" s="121" t="s">
        <v>239</v>
      </c>
      <c r="C47" s="129" t="s">
        <v>270</v>
      </c>
      <c r="D47" s="129" t="s">
        <v>253</v>
      </c>
      <c r="E47" s="129" t="s">
        <v>261</v>
      </c>
      <c r="F47" s="130">
        <v>1655</v>
      </c>
      <c r="G47" s="139" t="s">
        <v>204</v>
      </c>
      <c r="H47" s="138" t="s">
        <v>204</v>
      </c>
      <c r="I47" s="130">
        <v>1655</v>
      </c>
      <c r="J47" s="141"/>
    </row>
    <row r="48" spans="1:10">
      <c r="A48" s="128">
        <v>45</v>
      </c>
      <c r="B48" s="121" t="s">
        <v>271</v>
      </c>
      <c r="C48" s="129" t="s">
        <v>272</v>
      </c>
      <c r="D48" s="129" t="s">
        <v>215</v>
      </c>
      <c r="E48" s="129" t="s">
        <v>261</v>
      </c>
      <c r="F48" s="130">
        <v>4550</v>
      </c>
      <c r="G48" s="139" t="s">
        <v>204</v>
      </c>
      <c r="H48" s="138" t="s">
        <v>204</v>
      </c>
      <c r="I48" s="130">
        <v>4550</v>
      </c>
      <c r="J48" s="141"/>
    </row>
    <row r="49" spans="1:10">
      <c r="A49" s="128">
        <v>46</v>
      </c>
      <c r="B49" s="129" t="s">
        <v>265</v>
      </c>
      <c r="C49" s="129" t="s">
        <v>273</v>
      </c>
      <c r="D49" s="129" t="s">
        <v>208</v>
      </c>
      <c r="E49" s="129" t="s">
        <v>261</v>
      </c>
      <c r="F49" s="130">
        <v>1205</v>
      </c>
      <c r="G49" s="139" t="s">
        <v>204</v>
      </c>
      <c r="H49" s="138" t="s">
        <v>204</v>
      </c>
      <c r="I49" s="130">
        <v>1205</v>
      </c>
      <c r="J49" s="142"/>
    </row>
    <row r="50" spans="1:10">
      <c r="A50" s="128">
        <v>47</v>
      </c>
      <c r="B50" s="129" t="s">
        <v>274</v>
      </c>
      <c r="C50" s="129" t="s">
        <v>269</v>
      </c>
      <c r="D50" s="129" t="s">
        <v>213</v>
      </c>
      <c r="E50" s="129" t="s">
        <v>275</v>
      </c>
      <c r="F50" s="130">
        <v>1012</v>
      </c>
      <c r="G50" s="139" t="s">
        <v>204</v>
      </c>
      <c r="H50" s="130">
        <v>1012</v>
      </c>
      <c r="I50" s="139" t="s">
        <v>204</v>
      </c>
      <c r="J50" s="129"/>
    </row>
    <row r="51" spans="1:10">
      <c r="A51" s="128">
        <v>48</v>
      </c>
      <c r="B51" s="129" t="s">
        <v>206</v>
      </c>
      <c r="C51" s="129" t="s">
        <v>214</v>
      </c>
      <c r="D51" s="129" t="s">
        <v>215</v>
      </c>
      <c r="E51" s="129" t="s">
        <v>275</v>
      </c>
      <c r="F51" s="130">
        <v>1655</v>
      </c>
      <c r="G51" s="139" t="s">
        <v>204</v>
      </c>
      <c r="H51" s="130">
        <v>1655</v>
      </c>
      <c r="I51" s="139" t="s">
        <v>204</v>
      </c>
      <c r="J51" s="129"/>
    </row>
    <row r="52" spans="1:10">
      <c r="A52" s="128">
        <v>49</v>
      </c>
      <c r="B52" s="121" t="s">
        <v>276</v>
      </c>
      <c r="C52" s="129" t="s">
        <v>277</v>
      </c>
      <c r="D52" s="129" t="s">
        <v>253</v>
      </c>
      <c r="E52" s="129" t="s">
        <v>275</v>
      </c>
      <c r="F52" s="130">
        <v>4160</v>
      </c>
      <c r="G52" s="139" t="s">
        <v>204</v>
      </c>
      <c r="H52" s="130">
        <v>4160</v>
      </c>
      <c r="I52" s="139" t="s">
        <v>204</v>
      </c>
      <c r="J52" s="129"/>
    </row>
    <row r="53" spans="1:10">
      <c r="A53" s="128">
        <v>50</v>
      </c>
      <c r="B53" s="121" t="s">
        <v>278</v>
      </c>
      <c r="C53" s="129" t="s">
        <v>279</v>
      </c>
      <c r="D53" s="129" t="s">
        <v>253</v>
      </c>
      <c r="E53" s="129" t="s">
        <v>275</v>
      </c>
      <c r="F53" s="130">
        <v>2075</v>
      </c>
      <c r="G53" s="139" t="s">
        <v>204</v>
      </c>
      <c r="H53" s="130">
        <v>2075</v>
      </c>
      <c r="I53" s="139" t="s">
        <v>204</v>
      </c>
      <c r="J53" s="129"/>
    </row>
    <row r="54" spans="1:10">
      <c r="A54" s="128">
        <v>51</v>
      </c>
      <c r="B54" s="121" t="s">
        <v>280</v>
      </c>
      <c r="C54" s="129" t="s">
        <v>281</v>
      </c>
      <c r="D54" s="129" t="s">
        <v>253</v>
      </c>
      <c r="E54" s="129" t="s">
        <v>275</v>
      </c>
      <c r="F54" s="130">
        <v>1655</v>
      </c>
      <c r="G54" s="139" t="s">
        <v>204</v>
      </c>
      <c r="H54" s="130">
        <v>1655</v>
      </c>
      <c r="I54" s="139" t="s">
        <v>204</v>
      </c>
      <c r="J54" s="129"/>
    </row>
    <row r="55" spans="1:10">
      <c r="A55" s="128">
        <v>52</v>
      </c>
      <c r="B55" s="129" t="s">
        <v>211</v>
      </c>
      <c r="C55" s="129" t="s">
        <v>282</v>
      </c>
      <c r="D55" s="129" t="s">
        <v>213</v>
      </c>
      <c r="E55" s="129" t="s">
        <v>275</v>
      </c>
      <c r="F55" s="130">
        <v>21477</v>
      </c>
      <c r="G55" s="139" t="s">
        <v>204</v>
      </c>
      <c r="H55" s="130">
        <v>21477</v>
      </c>
      <c r="I55" s="139" t="s">
        <v>204</v>
      </c>
      <c r="J55" s="129"/>
    </row>
    <row r="56" spans="1:10" ht="30">
      <c r="A56" s="120">
        <v>53</v>
      </c>
      <c r="B56" s="121" t="s">
        <v>283</v>
      </c>
      <c r="C56" s="122" t="s">
        <v>201</v>
      </c>
      <c r="D56" s="121" t="s">
        <v>202</v>
      </c>
      <c r="E56" s="121" t="s">
        <v>275</v>
      </c>
      <c r="F56" s="124">
        <v>13186.88</v>
      </c>
      <c r="G56" s="134" t="s">
        <v>204</v>
      </c>
      <c r="H56" s="124">
        <v>13186.88</v>
      </c>
      <c r="I56" s="134" t="s">
        <v>204</v>
      </c>
      <c r="J56" s="129"/>
    </row>
    <row r="57" spans="1:10">
      <c r="A57" s="128">
        <v>54</v>
      </c>
      <c r="B57" s="129" t="s">
        <v>206</v>
      </c>
      <c r="C57" s="129" t="s">
        <v>284</v>
      </c>
      <c r="D57" s="129" t="s">
        <v>213</v>
      </c>
      <c r="E57" s="129" t="s">
        <v>275</v>
      </c>
      <c r="F57" s="130">
        <v>2700</v>
      </c>
      <c r="G57" s="139" t="s">
        <v>204</v>
      </c>
      <c r="H57" s="130">
        <v>2700</v>
      </c>
      <c r="I57" s="139" t="s">
        <v>204</v>
      </c>
      <c r="J57" s="129"/>
    </row>
    <row r="58" spans="1:10">
      <c r="A58" s="128">
        <v>55</v>
      </c>
      <c r="B58" s="129" t="s">
        <v>206</v>
      </c>
      <c r="C58" s="129" t="s">
        <v>285</v>
      </c>
      <c r="D58" s="129" t="s">
        <v>227</v>
      </c>
      <c r="E58" s="129" t="s">
        <v>275</v>
      </c>
      <c r="F58" s="130">
        <v>2700</v>
      </c>
      <c r="G58" s="139" t="s">
        <v>204</v>
      </c>
      <c r="H58" s="130">
        <v>2700</v>
      </c>
      <c r="I58" s="139" t="s">
        <v>204</v>
      </c>
      <c r="J58" s="129"/>
    </row>
    <row r="59" spans="1:10">
      <c r="A59" s="128">
        <v>56</v>
      </c>
      <c r="B59" s="129" t="s">
        <v>206</v>
      </c>
      <c r="C59" s="129" t="s">
        <v>286</v>
      </c>
      <c r="D59" s="129" t="s">
        <v>202</v>
      </c>
      <c r="E59" s="129" t="s">
        <v>275</v>
      </c>
      <c r="F59" s="130">
        <v>1986</v>
      </c>
      <c r="G59" s="139" t="s">
        <v>204</v>
      </c>
      <c r="H59" s="130">
        <v>1986</v>
      </c>
      <c r="I59" s="139" t="s">
        <v>204</v>
      </c>
      <c r="J59" s="129" t="s">
        <v>143</v>
      </c>
    </row>
    <row r="60" spans="1:10">
      <c r="A60" s="128">
        <v>57</v>
      </c>
      <c r="B60" s="129" t="s">
        <v>206</v>
      </c>
      <c r="C60" s="129" t="s">
        <v>249</v>
      </c>
      <c r="D60" s="129" t="s">
        <v>213</v>
      </c>
      <c r="E60" s="129" t="s">
        <v>275</v>
      </c>
      <c r="F60" s="130">
        <v>3000</v>
      </c>
      <c r="G60" s="139" t="s">
        <v>204</v>
      </c>
      <c r="H60" s="130">
        <v>3000</v>
      </c>
      <c r="I60" s="139" t="s">
        <v>204</v>
      </c>
      <c r="J60" s="129"/>
    </row>
    <row r="61" spans="1:10">
      <c r="A61" s="128">
        <v>58</v>
      </c>
      <c r="B61" s="129" t="s">
        <v>218</v>
      </c>
      <c r="C61" s="129" t="s">
        <v>287</v>
      </c>
      <c r="D61" s="129" t="s">
        <v>213</v>
      </c>
      <c r="E61" s="129" t="s">
        <v>275</v>
      </c>
      <c r="F61" s="130">
        <v>2730</v>
      </c>
      <c r="G61" s="139" t="s">
        <v>204</v>
      </c>
      <c r="H61" s="130">
        <v>2730</v>
      </c>
      <c r="I61" s="139" t="s">
        <v>204</v>
      </c>
      <c r="J61" s="129"/>
    </row>
    <row r="62" spans="1:10">
      <c r="A62" s="128">
        <v>59</v>
      </c>
      <c r="B62" s="129" t="s">
        <v>288</v>
      </c>
      <c r="C62" s="129" t="s">
        <v>214</v>
      </c>
      <c r="D62" s="129" t="s">
        <v>215</v>
      </c>
      <c r="E62" s="129" t="s">
        <v>275</v>
      </c>
      <c r="F62" s="130">
        <v>3220</v>
      </c>
      <c r="G62" s="139" t="s">
        <v>204</v>
      </c>
      <c r="H62" s="130">
        <v>3220</v>
      </c>
      <c r="I62" s="139" t="s">
        <v>204</v>
      </c>
      <c r="J62" s="129"/>
    </row>
    <row r="63" spans="1:10">
      <c r="A63" s="128">
        <v>60</v>
      </c>
      <c r="B63" s="129" t="s">
        <v>206</v>
      </c>
      <c r="C63" s="129" t="s">
        <v>289</v>
      </c>
      <c r="D63" s="129" t="s">
        <v>290</v>
      </c>
      <c r="E63" s="129" t="s">
        <v>291</v>
      </c>
      <c r="F63" s="130">
        <v>1500</v>
      </c>
      <c r="G63" s="130">
        <v>1500</v>
      </c>
      <c r="H63" s="138" t="s">
        <v>204</v>
      </c>
      <c r="I63" s="143">
        <v>3000</v>
      </c>
      <c r="J63" s="129" t="s">
        <v>292</v>
      </c>
    </row>
    <row r="64" spans="1:10">
      <c r="A64" s="128">
        <v>61</v>
      </c>
      <c r="B64" s="129" t="s">
        <v>293</v>
      </c>
      <c r="C64" s="129" t="s">
        <v>294</v>
      </c>
      <c r="D64" s="129" t="s">
        <v>295</v>
      </c>
      <c r="E64" s="129" t="s">
        <v>296</v>
      </c>
      <c r="F64" s="130">
        <v>2602.4</v>
      </c>
      <c r="G64" s="130">
        <v>7807.2</v>
      </c>
      <c r="H64" s="138" t="s">
        <v>204</v>
      </c>
      <c r="I64" s="144">
        <f>SUM(F64+G64)</f>
        <v>10409.6</v>
      </c>
      <c r="J64" s="145"/>
    </row>
    <row r="65" spans="1:10">
      <c r="A65" s="128">
        <v>62</v>
      </c>
      <c r="B65" s="129" t="s">
        <v>297</v>
      </c>
      <c r="C65" s="129" t="s">
        <v>298</v>
      </c>
      <c r="D65" s="129" t="s">
        <v>299</v>
      </c>
      <c r="E65" s="129" t="s">
        <v>296</v>
      </c>
      <c r="F65" s="130">
        <v>10389.6</v>
      </c>
      <c r="G65" s="130">
        <v>31168.799999999999</v>
      </c>
      <c r="H65" s="138" t="s">
        <v>204</v>
      </c>
      <c r="I65" s="144">
        <f>SUM(F65:H65)</f>
        <v>41558.400000000001</v>
      </c>
      <c r="J65" s="145"/>
    </row>
    <row r="66" spans="1:10">
      <c r="A66" s="128">
        <v>63</v>
      </c>
      <c r="B66" s="129" t="s">
        <v>300</v>
      </c>
      <c r="C66" s="129" t="s">
        <v>212</v>
      </c>
      <c r="D66" s="129" t="s">
        <v>213</v>
      </c>
      <c r="E66" s="129" t="s">
        <v>301</v>
      </c>
      <c r="F66" s="130">
        <v>1655</v>
      </c>
      <c r="G66" s="138" t="s">
        <v>204</v>
      </c>
      <c r="H66" s="130">
        <v>1655</v>
      </c>
      <c r="I66" s="138" t="s">
        <v>204</v>
      </c>
      <c r="J66" s="145"/>
    </row>
    <row r="67" spans="1:10">
      <c r="A67" s="128">
        <v>64</v>
      </c>
      <c r="B67" s="129" t="s">
        <v>300</v>
      </c>
      <c r="C67" s="129" t="s">
        <v>302</v>
      </c>
      <c r="D67" s="129" t="s">
        <v>213</v>
      </c>
      <c r="E67" s="129" t="s">
        <v>301</v>
      </c>
      <c r="F67" s="130">
        <v>1655</v>
      </c>
      <c r="G67" s="138" t="s">
        <v>204</v>
      </c>
      <c r="H67" s="130">
        <v>1655</v>
      </c>
      <c r="I67" s="138" t="s">
        <v>204</v>
      </c>
      <c r="J67" s="129"/>
    </row>
    <row r="68" spans="1:10">
      <c r="A68" s="128">
        <v>65</v>
      </c>
      <c r="B68" s="129" t="s">
        <v>303</v>
      </c>
      <c r="C68" s="146" t="s">
        <v>304</v>
      </c>
      <c r="D68" s="129"/>
      <c r="E68" s="129" t="s">
        <v>301</v>
      </c>
      <c r="F68" s="130">
        <v>1655</v>
      </c>
      <c r="G68" s="138" t="s">
        <v>204</v>
      </c>
      <c r="H68" s="130">
        <v>1655</v>
      </c>
      <c r="I68" s="138" t="s">
        <v>204</v>
      </c>
      <c r="J68" s="129"/>
    </row>
    <row r="69" spans="1:10">
      <c r="A69" s="128">
        <v>66</v>
      </c>
      <c r="B69" s="129" t="s">
        <v>305</v>
      </c>
      <c r="C69" s="146" t="s">
        <v>306</v>
      </c>
      <c r="D69" s="129"/>
      <c r="E69" s="129" t="s">
        <v>301</v>
      </c>
      <c r="F69" s="130">
        <v>3550</v>
      </c>
      <c r="G69" s="138" t="s">
        <v>204</v>
      </c>
      <c r="H69" s="130">
        <v>3550</v>
      </c>
      <c r="I69" s="138" t="s">
        <v>204</v>
      </c>
      <c r="J69" s="129"/>
    </row>
    <row r="70" spans="1:10">
      <c r="A70" s="128">
        <v>67</v>
      </c>
      <c r="B70" s="129" t="s">
        <v>307</v>
      </c>
      <c r="C70" s="129" t="s">
        <v>308</v>
      </c>
      <c r="D70" s="129" t="s">
        <v>213</v>
      </c>
      <c r="E70" s="129" t="s">
        <v>301</v>
      </c>
      <c r="F70" s="130">
        <v>1205</v>
      </c>
      <c r="G70" s="138" t="s">
        <v>204</v>
      </c>
      <c r="H70" s="130">
        <v>1205</v>
      </c>
      <c r="I70" s="138" t="s">
        <v>204</v>
      </c>
      <c r="J70" s="129"/>
    </row>
    <row r="71" spans="1:10">
      <c r="A71" s="128">
        <v>68</v>
      </c>
      <c r="B71" s="129" t="s">
        <v>305</v>
      </c>
      <c r="C71" s="129" t="s">
        <v>309</v>
      </c>
      <c r="D71" s="129" t="s">
        <v>310</v>
      </c>
      <c r="E71" s="129" t="s">
        <v>301</v>
      </c>
      <c r="F71" s="130">
        <v>3550</v>
      </c>
      <c r="G71" s="138" t="s">
        <v>204</v>
      </c>
      <c r="H71" s="130">
        <v>3550</v>
      </c>
      <c r="I71" s="138" t="s">
        <v>204</v>
      </c>
      <c r="J71" s="129" t="s">
        <v>143</v>
      </c>
    </row>
    <row r="72" spans="1:10">
      <c r="A72" s="128">
        <v>69</v>
      </c>
      <c r="B72" s="129" t="s">
        <v>311</v>
      </c>
      <c r="C72" s="129" t="s">
        <v>312</v>
      </c>
      <c r="D72" s="129" t="s">
        <v>310</v>
      </c>
      <c r="E72" s="129" t="s">
        <v>301</v>
      </c>
      <c r="F72" s="130">
        <v>1655</v>
      </c>
      <c r="G72" s="138" t="s">
        <v>204</v>
      </c>
      <c r="H72" s="130">
        <v>1655</v>
      </c>
      <c r="I72" s="138" t="s">
        <v>204</v>
      </c>
      <c r="J72" s="129"/>
    </row>
    <row r="73" spans="1:10">
      <c r="A73" s="128">
        <v>70</v>
      </c>
      <c r="B73" s="129" t="s">
        <v>313</v>
      </c>
      <c r="C73" s="129" t="s">
        <v>314</v>
      </c>
      <c r="D73" s="129" t="s">
        <v>227</v>
      </c>
      <c r="E73" s="129" t="s">
        <v>301</v>
      </c>
      <c r="F73" s="130">
        <v>2075</v>
      </c>
      <c r="G73" s="138" t="s">
        <v>204</v>
      </c>
      <c r="H73" s="130">
        <v>2075</v>
      </c>
      <c r="I73" s="138" t="s">
        <v>204</v>
      </c>
      <c r="J73" s="129"/>
    </row>
    <row r="74" spans="1:10">
      <c r="A74" s="128">
        <v>71</v>
      </c>
      <c r="B74" s="129" t="s">
        <v>315</v>
      </c>
      <c r="C74" s="129" t="s">
        <v>316</v>
      </c>
      <c r="D74" s="129" t="s">
        <v>310</v>
      </c>
      <c r="E74" s="129" t="s">
        <v>301</v>
      </c>
      <c r="F74" s="130">
        <v>3550</v>
      </c>
      <c r="G74" s="138" t="s">
        <v>204</v>
      </c>
      <c r="H74" s="130">
        <v>3550</v>
      </c>
      <c r="I74" s="138" t="s">
        <v>204</v>
      </c>
      <c r="J74" s="129"/>
    </row>
    <row r="75" spans="1:10">
      <c r="A75" s="128">
        <v>75</v>
      </c>
      <c r="B75" s="129" t="s">
        <v>305</v>
      </c>
      <c r="C75" s="129" t="s">
        <v>317</v>
      </c>
      <c r="D75" s="129" t="s">
        <v>318</v>
      </c>
      <c r="E75" s="129" t="s">
        <v>319</v>
      </c>
      <c r="F75" s="130">
        <v>7500</v>
      </c>
      <c r="G75" s="130">
        <v>30000</v>
      </c>
      <c r="H75" s="138" t="s">
        <v>204</v>
      </c>
      <c r="I75" s="143">
        <f>G75+F75</f>
        <v>37500</v>
      </c>
      <c r="J75" s="129"/>
    </row>
    <row r="76" spans="1:10">
      <c r="A76" s="128">
        <v>76</v>
      </c>
      <c r="B76" s="129" t="s">
        <v>320</v>
      </c>
      <c r="C76" s="129" t="s">
        <v>298</v>
      </c>
      <c r="D76" s="129" t="s">
        <v>321</v>
      </c>
      <c r="E76" s="129" t="s">
        <v>319</v>
      </c>
      <c r="F76" s="130">
        <v>9378.7199999999993</v>
      </c>
      <c r="G76" s="130">
        <v>28136.16</v>
      </c>
      <c r="H76" s="138" t="s">
        <v>204</v>
      </c>
      <c r="I76" s="143">
        <f>F76+G76</f>
        <v>37514.879999999997</v>
      </c>
      <c r="J76" s="129"/>
    </row>
    <row r="77" spans="1:10">
      <c r="A77" s="128">
        <v>77</v>
      </c>
      <c r="B77" s="129" t="s">
        <v>320</v>
      </c>
      <c r="C77" s="129" t="s">
        <v>322</v>
      </c>
      <c r="D77" s="129" t="s">
        <v>295</v>
      </c>
      <c r="E77" s="129" t="s">
        <v>319</v>
      </c>
      <c r="F77" s="139" t="s">
        <v>204</v>
      </c>
      <c r="G77" s="130">
        <v>7839.04</v>
      </c>
      <c r="H77" s="138" t="s">
        <v>204</v>
      </c>
      <c r="I77" s="130">
        <v>7839.04</v>
      </c>
      <c r="J77" s="129"/>
    </row>
    <row r="78" spans="1:10">
      <c r="A78" s="128">
        <v>78</v>
      </c>
      <c r="B78" s="129" t="s">
        <v>323</v>
      </c>
      <c r="C78" s="129" t="s">
        <v>249</v>
      </c>
      <c r="D78" s="129" t="s">
        <v>213</v>
      </c>
      <c r="E78" s="129" t="s">
        <v>324</v>
      </c>
      <c r="F78" s="130">
        <v>1020</v>
      </c>
      <c r="G78" s="138" t="s">
        <v>204</v>
      </c>
      <c r="H78" s="130">
        <v>1020</v>
      </c>
      <c r="I78" s="138" t="s">
        <v>204</v>
      </c>
      <c r="J78" s="129"/>
    </row>
    <row r="79" spans="1:10">
      <c r="A79" s="128">
        <v>79</v>
      </c>
      <c r="B79" s="129" t="s">
        <v>325</v>
      </c>
      <c r="C79" s="129" t="s">
        <v>326</v>
      </c>
      <c r="D79" s="129" t="s">
        <v>213</v>
      </c>
      <c r="E79" s="129" t="s">
        <v>324</v>
      </c>
      <c r="F79" s="130">
        <v>3550</v>
      </c>
      <c r="G79" s="138" t="s">
        <v>204</v>
      </c>
      <c r="H79" s="130">
        <v>3550</v>
      </c>
      <c r="I79" s="138" t="s">
        <v>204</v>
      </c>
      <c r="J79" s="129"/>
    </row>
    <row r="80" spans="1:10">
      <c r="A80" s="128">
        <v>80</v>
      </c>
      <c r="B80" s="129" t="s">
        <v>327</v>
      </c>
      <c r="C80" s="146" t="s">
        <v>306</v>
      </c>
      <c r="D80" s="129"/>
      <c r="E80" s="129" t="s">
        <v>324</v>
      </c>
      <c r="F80" s="130">
        <v>1655</v>
      </c>
      <c r="G80" s="138" t="s">
        <v>204</v>
      </c>
      <c r="H80" s="130">
        <v>1655</v>
      </c>
      <c r="I80" s="138" t="s">
        <v>204</v>
      </c>
      <c r="J80" s="129"/>
    </row>
    <row r="81" spans="1:10">
      <c r="A81" s="128">
        <v>81</v>
      </c>
      <c r="B81" s="129" t="s">
        <v>328</v>
      </c>
      <c r="C81" s="129" t="s">
        <v>269</v>
      </c>
      <c r="D81" s="129" t="s">
        <v>202</v>
      </c>
      <c r="E81" s="129" t="s">
        <v>324</v>
      </c>
      <c r="F81" s="130">
        <v>1655</v>
      </c>
      <c r="G81" s="138" t="s">
        <v>204</v>
      </c>
      <c r="H81" s="130">
        <v>1655</v>
      </c>
      <c r="I81" s="138" t="s">
        <v>204</v>
      </c>
      <c r="J81" s="129"/>
    </row>
    <row r="82" spans="1:10">
      <c r="A82" s="128">
        <v>82</v>
      </c>
      <c r="B82" s="129" t="s">
        <v>311</v>
      </c>
      <c r="C82" s="129" t="s">
        <v>329</v>
      </c>
      <c r="D82" s="129" t="s">
        <v>202</v>
      </c>
      <c r="E82" s="129" t="s">
        <v>324</v>
      </c>
      <c r="F82" s="130">
        <v>1655</v>
      </c>
      <c r="G82" s="138" t="s">
        <v>204</v>
      </c>
      <c r="H82" s="130">
        <v>1655</v>
      </c>
      <c r="I82" s="138" t="s">
        <v>204</v>
      </c>
      <c r="J82" s="129"/>
    </row>
    <row r="83" spans="1:10">
      <c r="A83" s="128">
        <v>83</v>
      </c>
      <c r="B83" s="129" t="s">
        <v>305</v>
      </c>
      <c r="C83" s="129" t="s">
        <v>330</v>
      </c>
      <c r="D83" s="129" t="s">
        <v>227</v>
      </c>
      <c r="E83" s="129" t="s">
        <v>324</v>
      </c>
      <c r="F83" s="130">
        <v>3550</v>
      </c>
      <c r="G83" s="138" t="s">
        <v>204</v>
      </c>
      <c r="H83" s="130">
        <v>3550</v>
      </c>
      <c r="I83" s="138" t="s">
        <v>204</v>
      </c>
      <c r="J83" s="129"/>
    </row>
    <row r="84" spans="1:10">
      <c r="A84" s="128">
        <v>84</v>
      </c>
      <c r="B84" s="129" t="s">
        <v>311</v>
      </c>
      <c r="C84" s="129" t="s">
        <v>331</v>
      </c>
      <c r="D84" s="129" t="s">
        <v>310</v>
      </c>
      <c r="E84" s="129" t="s">
        <v>324</v>
      </c>
      <c r="F84" s="130">
        <v>1655</v>
      </c>
      <c r="G84" s="138" t="s">
        <v>204</v>
      </c>
      <c r="H84" s="130">
        <v>1655</v>
      </c>
      <c r="I84" s="138" t="s">
        <v>204</v>
      </c>
      <c r="J84" s="129"/>
    </row>
    <row r="85" spans="1:10">
      <c r="A85" s="128">
        <v>85</v>
      </c>
      <c r="B85" s="129" t="s">
        <v>311</v>
      </c>
      <c r="C85" s="129" t="s">
        <v>332</v>
      </c>
      <c r="D85" s="129" t="s">
        <v>310</v>
      </c>
      <c r="E85" s="129" t="s">
        <v>324</v>
      </c>
      <c r="F85" s="130">
        <v>1205</v>
      </c>
      <c r="G85" s="138" t="s">
        <v>204</v>
      </c>
      <c r="H85" s="130">
        <v>1205</v>
      </c>
      <c r="I85" s="138" t="s">
        <v>204</v>
      </c>
      <c r="J85" s="129"/>
    </row>
    <row r="86" spans="1:10">
      <c r="A86" s="128">
        <v>86</v>
      </c>
      <c r="B86" s="129" t="s">
        <v>305</v>
      </c>
      <c r="C86" s="129" t="s">
        <v>212</v>
      </c>
      <c r="D86" s="129" t="s">
        <v>213</v>
      </c>
      <c r="E86" s="129" t="s">
        <v>324</v>
      </c>
      <c r="F86" s="130">
        <v>3550</v>
      </c>
      <c r="G86" s="138" t="s">
        <v>204</v>
      </c>
      <c r="H86" s="130">
        <v>3550</v>
      </c>
      <c r="I86" s="138" t="s">
        <v>204</v>
      </c>
      <c r="J86" s="129"/>
    </row>
    <row r="87" spans="1:10">
      <c r="A87" s="128">
        <v>87</v>
      </c>
      <c r="B87" s="129" t="s">
        <v>305</v>
      </c>
      <c r="C87" s="129" t="s">
        <v>263</v>
      </c>
      <c r="D87" s="129" t="s">
        <v>310</v>
      </c>
      <c r="E87" s="129" t="s">
        <v>324</v>
      </c>
      <c r="F87" s="130">
        <v>3550</v>
      </c>
      <c r="G87" s="138" t="s">
        <v>204</v>
      </c>
      <c r="H87" s="130">
        <v>3550</v>
      </c>
      <c r="I87" s="138" t="s">
        <v>204</v>
      </c>
      <c r="J87" s="129"/>
    </row>
    <row r="88" spans="1:10">
      <c r="A88" s="128">
        <v>88</v>
      </c>
      <c r="B88" s="129" t="s">
        <v>311</v>
      </c>
      <c r="C88" s="129" t="s">
        <v>333</v>
      </c>
      <c r="D88" s="129" t="s">
        <v>290</v>
      </c>
      <c r="E88" s="129" t="s">
        <v>324</v>
      </c>
      <c r="F88" s="130">
        <v>2075</v>
      </c>
      <c r="G88" s="138" t="s">
        <v>204</v>
      </c>
      <c r="H88" s="130">
        <v>2075</v>
      </c>
      <c r="I88" s="138" t="s">
        <v>204</v>
      </c>
      <c r="J88" s="129"/>
    </row>
    <row r="89" spans="1:10">
      <c r="A89" s="128">
        <v>89</v>
      </c>
      <c r="B89" s="129" t="s">
        <v>307</v>
      </c>
      <c r="C89" s="129" t="s">
        <v>334</v>
      </c>
      <c r="D89" s="129" t="s">
        <v>208</v>
      </c>
      <c r="E89" s="129" t="s">
        <v>324</v>
      </c>
      <c r="F89" s="130">
        <v>1205</v>
      </c>
      <c r="G89" s="138" t="s">
        <v>204</v>
      </c>
      <c r="H89" s="130">
        <v>1205</v>
      </c>
      <c r="I89" s="138" t="s">
        <v>204</v>
      </c>
      <c r="J89" s="129"/>
    </row>
    <row r="90" spans="1:10">
      <c r="A90" s="128">
        <v>90</v>
      </c>
      <c r="B90" s="129" t="s">
        <v>335</v>
      </c>
      <c r="C90" s="146" t="s">
        <v>336</v>
      </c>
      <c r="D90" s="129"/>
      <c r="E90" s="129" t="s">
        <v>324</v>
      </c>
      <c r="F90" s="130">
        <v>1655</v>
      </c>
      <c r="G90" s="138" t="s">
        <v>204</v>
      </c>
      <c r="H90" s="130">
        <v>1655</v>
      </c>
      <c r="I90" s="138" t="s">
        <v>204</v>
      </c>
      <c r="J90" s="129"/>
    </row>
    <row r="91" spans="1:10">
      <c r="A91" s="128">
        <v>91</v>
      </c>
      <c r="B91" s="129" t="s">
        <v>337</v>
      </c>
      <c r="C91" s="129" t="s">
        <v>298</v>
      </c>
      <c r="D91" s="129" t="s">
        <v>202</v>
      </c>
      <c r="E91" s="129" t="s">
        <v>324</v>
      </c>
      <c r="F91" s="130">
        <v>5651.28</v>
      </c>
      <c r="G91" s="138" t="s">
        <v>204</v>
      </c>
      <c r="H91" s="130">
        <v>5651.28</v>
      </c>
      <c r="I91" s="138" t="s">
        <v>204</v>
      </c>
      <c r="J91" s="129"/>
    </row>
    <row r="92" spans="1:10">
      <c r="A92" s="128">
        <v>92</v>
      </c>
      <c r="B92" s="129" t="s">
        <v>338</v>
      </c>
      <c r="C92" s="129" t="s">
        <v>285</v>
      </c>
      <c r="D92" s="129" t="s">
        <v>227</v>
      </c>
      <c r="E92" s="129" t="s">
        <v>339</v>
      </c>
      <c r="F92" s="130">
        <v>4860</v>
      </c>
      <c r="G92" s="130">
        <f>F92*3</f>
        <v>14580</v>
      </c>
      <c r="H92" s="138" t="s">
        <v>204</v>
      </c>
      <c r="I92" s="130">
        <f>SUM(F92:H92)</f>
        <v>19440</v>
      </c>
      <c r="J92" s="129"/>
    </row>
    <row r="93" spans="1:10">
      <c r="A93" s="128">
        <v>93</v>
      </c>
      <c r="B93" s="129" t="s">
        <v>338</v>
      </c>
      <c r="C93" s="129" t="s">
        <v>285</v>
      </c>
      <c r="D93" s="129" t="s">
        <v>227</v>
      </c>
      <c r="E93" s="129" t="s">
        <v>339</v>
      </c>
      <c r="F93" s="130">
        <v>4860</v>
      </c>
      <c r="G93" s="130">
        <f>F93*3</f>
        <v>14580</v>
      </c>
      <c r="H93" s="138" t="s">
        <v>204</v>
      </c>
      <c r="I93" s="130">
        <f>SUM(F93:H93)</f>
        <v>19440</v>
      </c>
      <c r="J93" s="129"/>
    </row>
    <row r="94" spans="1:10">
      <c r="A94" s="128">
        <v>94</v>
      </c>
      <c r="B94" s="129" t="s">
        <v>340</v>
      </c>
      <c r="C94" s="129" t="s">
        <v>247</v>
      </c>
      <c r="D94" s="129" t="s">
        <v>213</v>
      </c>
      <c r="E94" s="129" t="s">
        <v>341</v>
      </c>
      <c r="F94" s="130">
        <v>1205</v>
      </c>
      <c r="G94" s="130">
        <v>1205</v>
      </c>
      <c r="H94" s="138" t="s">
        <v>204</v>
      </c>
      <c r="I94" s="130">
        <f>G94+F94</f>
        <v>2410</v>
      </c>
      <c r="J94" s="129"/>
    </row>
    <row r="95" spans="1:10">
      <c r="A95" s="128">
        <v>95</v>
      </c>
      <c r="B95" s="129" t="s">
        <v>342</v>
      </c>
      <c r="C95" s="129" t="s">
        <v>214</v>
      </c>
      <c r="D95" s="129" t="s">
        <v>215</v>
      </c>
      <c r="E95" s="129" t="s">
        <v>341</v>
      </c>
      <c r="F95" s="130">
        <v>3550</v>
      </c>
      <c r="G95" s="130">
        <v>3550</v>
      </c>
      <c r="H95" s="138" t="s">
        <v>204</v>
      </c>
      <c r="I95" s="130">
        <f t="shared" ref="I95:I98" si="1">G95+F95</f>
        <v>7100</v>
      </c>
      <c r="J95" s="129"/>
    </row>
    <row r="96" spans="1:10">
      <c r="A96" s="128">
        <v>96</v>
      </c>
      <c r="B96" s="129" t="s">
        <v>335</v>
      </c>
      <c r="C96" s="129" t="s">
        <v>343</v>
      </c>
      <c r="D96" s="129" t="s">
        <v>213</v>
      </c>
      <c r="E96" s="129" t="s">
        <v>341</v>
      </c>
      <c r="F96" s="130">
        <v>1655</v>
      </c>
      <c r="G96" s="130">
        <v>1655</v>
      </c>
      <c r="H96" s="138" t="s">
        <v>204</v>
      </c>
      <c r="I96" s="130">
        <f t="shared" si="1"/>
        <v>3310</v>
      </c>
      <c r="J96" s="129"/>
    </row>
    <row r="97" spans="1:10">
      <c r="A97" s="128">
        <v>97</v>
      </c>
      <c r="B97" s="129" t="s">
        <v>342</v>
      </c>
      <c r="C97" s="129" t="s">
        <v>207</v>
      </c>
      <c r="D97" s="129" t="s">
        <v>208</v>
      </c>
      <c r="E97" s="129" t="s">
        <v>341</v>
      </c>
      <c r="F97" s="130">
        <v>3550</v>
      </c>
      <c r="G97" s="130">
        <v>3550</v>
      </c>
      <c r="H97" s="138" t="s">
        <v>204</v>
      </c>
      <c r="I97" s="130">
        <f t="shared" si="1"/>
        <v>7100</v>
      </c>
      <c r="J97" s="145"/>
    </row>
    <row r="98" spans="1:10">
      <c r="A98" s="128">
        <v>98</v>
      </c>
      <c r="B98" s="129" t="s">
        <v>344</v>
      </c>
      <c r="C98" s="129" t="s">
        <v>345</v>
      </c>
      <c r="D98" s="129" t="s">
        <v>253</v>
      </c>
      <c r="E98" s="129" t="s">
        <v>341</v>
      </c>
      <c r="F98" s="130">
        <v>2075</v>
      </c>
      <c r="G98" s="130">
        <v>2075</v>
      </c>
      <c r="H98" s="138" t="s">
        <v>204</v>
      </c>
      <c r="I98" s="130">
        <f t="shared" si="1"/>
        <v>4150</v>
      </c>
      <c r="J98" s="145"/>
    </row>
    <row r="99" spans="1:10" ht="90">
      <c r="A99" s="120">
        <v>99</v>
      </c>
      <c r="B99" s="121" t="s">
        <v>346</v>
      </c>
      <c r="C99" s="121" t="s">
        <v>347</v>
      </c>
      <c r="D99" s="121" t="s">
        <v>215</v>
      </c>
      <c r="E99" s="121" t="s">
        <v>341</v>
      </c>
      <c r="F99" s="124">
        <v>6000</v>
      </c>
      <c r="G99" s="125" t="s">
        <v>204</v>
      </c>
      <c r="H99" s="124">
        <v>12000</v>
      </c>
      <c r="I99" s="125" t="s">
        <v>204</v>
      </c>
      <c r="J99" s="122" t="s">
        <v>348</v>
      </c>
    </row>
    <row r="100" spans="1:10">
      <c r="A100" s="128">
        <v>100</v>
      </c>
      <c r="B100" s="121" t="s">
        <v>349</v>
      </c>
      <c r="C100" s="129" t="s">
        <v>350</v>
      </c>
      <c r="D100" s="129" t="s">
        <v>213</v>
      </c>
      <c r="E100" s="129" t="s">
        <v>351</v>
      </c>
      <c r="F100" s="130">
        <v>3530</v>
      </c>
      <c r="G100" s="139" t="s">
        <v>204</v>
      </c>
      <c r="H100" s="130">
        <v>3530</v>
      </c>
      <c r="I100" s="138" t="s">
        <v>204</v>
      </c>
      <c r="J100" s="147" t="s">
        <v>352</v>
      </c>
    </row>
    <row r="101" spans="1:10">
      <c r="A101" s="128">
        <v>101</v>
      </c>
      <c r="B101" s="121" t="s">
        <v>349</v>
      </c>
      <c r="C101" s="129" t="s">
        <v>212</v>
      </c>
      <c r="D101" s="129" t="s">
        <v>213</v>
      </c>
      <c r="E101" s="129" t="s">
        <v>351</v>
      </c>
      <c r="F101" s="130">
        <v>3550</v>
      </c>
      <c r="G101" s="139" t="s">
        <v>204</v>
      </c>
      <c r="H101" s="130">
        <v>3550</v>
      </c>
      <c r="I101" s="138" t="s">
        <v>204</v>
      </c>
      <c r="J101" s="148"/>
    </row>
    <row r="102" spans="1:10">
      <c r="A102" s="128">
        <v>102</v>
      </c>
      <c r="B102" s="129" t="s">
        <v>353</v>
      </c>
      <c r="C102" s="129" t="s">
        <v>354</v>
      </c>
      <c r="D102" s="129" t="s">
        <v>213</v>
      </c>
      <c r="E102" s="129" t="s">
        <v>351</v>
      </c>
      <c r="F102" s="130">
        <v>2075</v>
      </c>
      <c r="G102" s="139" t="s">
        <v>204</v>
      </c>
      <c r="H102" s="130">
        <v>2075</v>
      </c>
      <c r="I102" s="138" t="s">
        <v>143</v>
      </c>
      <c r="J102" s="148"/>
    </row>
    <row r="103" spans="1:10">
      <c r="A103" s="128">
        <v>103</v>
      </c>
      <c r="B103" s="129" t="s">
        <v>355</v>
      </c>
      <c r="C103" s="129" t="s">
        <v>356</v>
      </c>
      <c r="D103" s="129" t="s">
        <v>213</v>
      </c>
      <c r="E103" s="129" t="s">
        <v>351</v>
      </c>
      <c r="F103" s="130">
        <v>1650</v>
      </c>
      <c r="G103" s="139" t="s">
        <v>204</v>
      </c>
      <c r="H103" s="130">
        <v>1650</v>
      </c>
      <c r="I103" s="138" t="s">
        <v>204</v>
      </c>
      <c r="J103" s="148"/>
    </row>
    <row r="104" spans="1:10">
      <c r="A104" s="128">
        <v>104</v>
      </c>
      <c r="B104" s="129" t="s">
        <v>357</v>
      </c>
      <c r="C104" s="129" t="s">
        <v>358</v>
      </c>
      <c r="D104" s="129" t="s">
        <v>213</v>
      </c>
      <c r="E104" s="129" t="s">
        <v>351</v>
      </c>
      <c r="F104" s="130">
        <v>820</v>
      </c>
      <c r="G104" s="139" t="s">
        <v>204</v>
      </c>
      <c r="H104" s="130">
        <v>820</v>
      </c>
      <c r="I104" s="138" t="s">
        <v>204</v>
      </c>
      <c r="J104" s="148"/>
    </row>
    <row r="105" spans="1:10">
      <c r="A105" s="128">
        <v>105</v>
      </c>
      <c r="B105" s="121" t="s">
        <v>359</v>
      </c>
      <c r="C105" s="129" t="s">
        <v>360</v>
      </c>
      <c r="D105" s="129" t="s">
        <v>253</v>
      </c>
      <c r="E105" s="129" t="s">
        <v>351</v>
      </c>
      <c r="F105" s="130">
        <v>4550</v>
      </c>
      <c r="G105" s="139" t="s">
        <v>204</v>
      </c>
      <c r="H105" s="130">
        <v>4550</v>
      </c>
      <c r="I105" s="138" t="s">
        <v>204</v>
      </c>
      <c r="J105" s="148"/>
    </row>
    <row r="106" spans="1:10">
      <c r="A106" s="128">
        <v>106</v>
      </c>
      <c r="B106" s="129" t="s">
        <v>335</v>
      </c>
      <c r="C106" s="129" t="s">
        <v>361</v>
      </c>
      <c r="D106" s="129" t="s">
        <v>215</v>
      </c>
      <c r="E106" s="129" t="s">
        <v>351</v>
      </c>
      <c r="F106" s="130">
        <v>1655</v>
      </c>
      <c r="G106" s="139" t="s">
        <v>204</v>
      </c>
      <c r="H106" s="130">
        <v>1655</v>
      </c>
      <c r="I106" s="138" t="s">
        <v>204</v>
      </c>
      <c r="J106" s="148"/>
    </row>
    <row r="107" spans="1:10">
      <c r="A107" s="128">
        <v>107</v>
      </c>
      <c r="B107" s="129" t="s">
        <v>335</v>
      </c>
      <c r="C107" s="129" t="s">
        <v>347</v>
      </c>
      <c r="D107" s="129" t="s">
        <v>215</v>
      </c>
      <c r="E107" s="129" t="s">
        <v>351</v>
      </c>
      <c r="F107" s="130">
        <v>1655</v>
      </c>
      <c r="G107" s="139" t="s">
        <v>204</v>
      </c>
      <c r="H107" s="130">
        <v>1655</v>
      </c>
      <c r="I107" s="138" t="s">
        <v>204</v>
      </c>
      <c r="J107" s="148"/>
    </row>
    <row r="108" spans="1:10">
      <c r="A108" s="128">
        <v>108</v>
      </c>
      <c r="B108" s="129" t="s">
        <v>362</v>
      </c>
      <c r="C108" s="129" t="s">
        <v>214</v>
      </c>
      <c r="D108" s="129" t="s">
        <v>310</v>
      </c>
      <c r="E108" s="129" t="s">
        <v>351</v>
      </c>
      <c r="F108" s="130">
        <v>1870</v>
      </c>
      <c r="G108" s="139" t="s">
        <v>204</v>
      </c>
      <c r="H108" s="130">
        <v>1870</v>
      </c>
      <c r="I108" s="138" t="s">
        <v>204</v>
      </c>
      <c r="J108" s="148"/>
    </row>
    <row r="109" spans="1:10">
      <c r="A109" s="128">
        <v>109</v>
      </c>
      <c r="B109" s="129" t="s">
        <v>363</v>
      </c>
      <c r="C109" s="129" t="s">
        <v>364</v>
      </c>
      <c r="D109" s="129" t="s">
        <v>215</v>
      </c>
      <c r="E109" s="129" t="s">
        <v>351</v>
      </c>
      <c r="F109" s="130">
        <v>2075</v>
      </c>
      <c r="G109" s="139" t="s">
        <v>204</v>
      </c>
      <c r="H109" s="130">
        <v>2075</v>
      </c>
      <c r="I109" s="138" t="s">
        <v>204</v>
      </c>
      <c r="J109" s="148"/>
    </row>
    <row r="110" spans="1:10">
      <c r="A110" s="128">
        <v>110</v>
      </c>
      <c r="B110" s="129" t="s">
        <v>335</v>
      </c>
      <c r="C110" s="129" t="s">
        <v>365</v>
      </c>
      <c r="D110" s="129" t="s">
        <v>215</v>
      </c>
      <c r="E110" s="129" t="s">
        <v>351</v>
      </c>
      <c r="F110" s="130">
        <v>1655</v>
      </c>
      <c r="G110" s="139" t="s">
        <v>204</v>
      </c>
      <c r="H110" s="130">
        <v>1655</v>
      </c>
      <c r="I110" s="138" t="s">
        <v>204</v>
      </c>
      <c r="J110" s="148"/>
    </row>
    <row r="111" spans="1:10">
      <c r="A111" s="128">
        <v>111</v>
      </c>
      <c r="B111" s="129" t="s">
        <v>366</v>
      </c>
      <c r="C111" s="129" t="s">
        <v>242</v>
      </c>
      <c r="D111" s="129" t="s">
        <v>215</v>
      </c>
      <c r="E111" s="129" t="s">
        <v>351</v>
      </c>
      <c r="F111" s="130">
        <v>1646</v>
      </c>
      <c r="G111" s="139" t="s">
        <v>204</v>
      </c>
      <c r="H111" s="130">
        <v>1646</v>
      </c>
      <c r="I111" s="138" t="s">
        <v>204</v>
      </c>
      <c r="J111" s="149"/>
    </row>
    <row r="112" spans="1:10">
      <c r="A112" s="128">
        <v>112</v>
      </c>
      <c r="B112" s="129" t="s">
        <v>353</v>
      </c>
      <c r="C112" s="129" t="s">
        <v>367</v>
      </c>
      <c r="D112" s="129" t="s">
        <v>368</v>
      </c>
      <c r="E112" s="129" t="s">
        <v>369</v>
      </c>
      <c r="F112" s="130">
        <v>4000</v>
      </c>
      <c r="G112" s="139" t="s">
        <v>204</v>
      </c>
      <c r="H112" s="130">
        <v>4000</v>
      </c>
      <c r="I112" s="138" t="s">
        <v>204</v>
      </c>
      <c r="J112" s="129"/>
    </row>
    <row r="113" spans="1:10">
      <c r="A113" s="128">
        <v>113</v>
      </c>
      <c r="B113" s="129" t="s">
        <v>370</v>
      </c>
      <c r="C113" s="129" t="s">
        <v>371</v>
      </c>
      <c r="D113" s="129" t="s">
        <v>372</v>
      </c>
      <c r="E113" s="129" t="s">
        <v>373</v>
      </c>
      <c r="F113" s="130">
        <v>4000</v>
      </c>
      <c r="G113" s="139" t="s">
        <v>204</v>
      </c>
      <c r="H113" s="130">
        <v>8000</v>
      </c>
      <c r="I113" s="138" t="s">
        <v>204</v>
      </c>
      <c r="J113" s="129" t="s">
        <v>374</v>
      </c>
    </row>
    <row r="114" spans="1:10">
      <c r="A114" s="128">
        <v>114</v>
      </c>
      <c r="B114" s="129" t="s">
        <v>375</v>
      </c>
      <c r="C114" s="129" t="s">
        <v>376</v>
      </c>
      <c r="D114" s="129" t="s">
        <v>377</v>
      </c>
      <c r="E114" s="129" t="s">
        <v>378</v>
      </c>
      <c r="F114" s="130">
        <v>12000</v>
      </c>
      <c r="G114" s="139" t="s">
        <v>204</v>
      </c>
      <c r="H114" s="138" t="s">
        <v>204</v>
      </c>
      <c r="I114" s="130">
        <v>12000</v>
      </c>
      <c r="J114" s="129"/>
    </row>
    <row r="115" spans="1:10">
      <c r="A115" s="128">
        <v>115</v>
      </c>
      <c r="B115" s="129" t="s">
        <v>375</v>
      </c>
      <c r="C115" s="129" t="s">
        <v>379</v>
      </c>
      <c r="D115" s="129" t="s">
        <v>380</v>
      </c>
      <c r="E115" s="129" t="s">
        <v>381</v>
      </c>
      <c r="F115" s="130">
        <v>4942.08</v>
      </c>
      <c r="G115" s="130">
        <v>19768.32</v>
      </c>
      <c r="H115" s="138" t="s">
        <v>204</v>
      </c>
      <c r="I115" s="143">
        <v>24710.400000000001</v>
      </c>
      <c r="J115" s="129" t="s">
        <v>382</v>
      </c>
    </row>
    <row r="116" spans="1:10">
      <c r="A116" s="128">
        <v>116</v>
      </c>
      <c r="B116" s="129"/>
      <c r="C116" s="129"/>
      <c r="D116" s="129"/>
      <c r="E116" s="129"/>
      <c r="F116" s="150"/>
      <c r="G116" s="151">
        <f>SUM(G4:G115)</f>
        <v>228883.72000000003</v>
      </c>
      <c r="H116" s="151">
        <f>SUM(H4:H115)</f>
        <v>207817.80000000002</v>
      </c>
      <c r="I116" s="152">
        <f>SUM(I4:I115)</f>
        <v>391980.72</v>
      </c>
      <c r="J116" s="129"/>
    </row>
  </sheetData>
  <mergeCells count="4">
    <mergeCell ref="A1:J1"/>
    <mergeCell ref="J5:J9"/>
    <mergeCell ref="J36:J49"/>
    <mergeCell ref="J100:J111"/>
  </mergeCells>
  <pageMargins left="0.7" right="0.7" top="0.75" bottom="0.75" header="0.3" footer="0.3"/>
  <pageSetup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7" workbookViewId="0">
      <selection activeCell="L37" sqref="L37"/>
    </sheetView>
  </sheetViews>
  <sheetFormatPr defaultRowHeight="15"/>
  <cols>
    <col min="1" max="1" width="7.28515625" style="116" customWidth="1"/>
    <col min="2" max="2" width="27.42578125" style="116" customWidth="1"/>
    <col min="3" max="3" width="13.140625" style="116" customWidth="1"/>
    <col min="4" max="4" width="12.85546875" style="116" customWidth="1"/>
    <col min="5" max="5" width="14.85546875" style="116" customWidth="1"/>
    <col min="6" max="6" width="12.140625" style="116" customWidth="1"/>
    <col min="7" max="7" width="19" style="116" customWidth="1"/>
    <col min="8" max="8" width="19.5703125" style="116" customWidth="1"/>
    <col min="9" max="16384" width="9.140625" style="116"/>
  </cols>
  <sheetData>
    <row r="1" spans="1:8">
      <c r="A1" s="155" t="s">
        <v>155</v>
      </c>
      <c r="B1" s="155"/>
      <c r="C1" s="155"/>
      <c r="D1" s="155"/>
      <c r="E1" s="155"/>
      <c r="F1" s="155"/>
      <c r="G1" s="155"/>
      <c r="H1" s="155"/>
    </row>
    <row r="2" spans="1:8" ht="60">
      <c r="A2" s="153" t="s">
        <v>30</v>
      </c>
      <c r="B2" s="154" t="s">
        <v>107</v>
      </c>
      <c r="C2" s="154" t="s">
        <v>383</v>
      </c>
      <c r="D2" s="154" t="s">
        <v>384</v>
      </c>
      <c r="E2" s="154" t="s">
        <v>385</v>
      </c>
      <c r="F2" s="154" t="s">
        <v>386</v>
      </c>
      <c r="G2" s="154" t="s">
        <v>387</v>
      </c>
      <c r="H2" s="154" t="s">
        <v>388</v>
      </c>
    </row>
    <row r="3" spans="1:8">
      <c r="A3" s="156" t="s">
        <v>9</v>
      </c>
      <c r="B3" s="157"/>
      <c r="C3" s="158"/>
      <c r="D3" s="159"/>
      <c r="E3" s="160"/>
      <c r="F3" s="160"/>
      <c r="G3" s="160"/>
      <c r="H3" s="161"/>
    </row>
    <row r="4" spans="1:8">
      <c r="A4" s="162">
        <v>1</v>
      </c>
      <c r="B4" s="160" t="s">
        <v>389</v>
      </c>
      <c r="C4" s="163">
        <v>21</v>
      </c>
      <c r="D4" s="162">
        <v>26.39</v>
      </c>
      <c r="E4" s="164">
        <v>8208.35</v>
      </c>
      <c r="F4" s="165">
        <v>0</v>
      </c>
      <c r="G4" s="166">
        <f t="shared" ref="G4:G10" si="0">E4+F4</f>
        <v>8208.35</v>
      </c>
      <c r="H4" s="167" t="s">
        <v>390</v>
      </c>
    </row>
    <row r="5" spans="1:8">
      <c r="A5" s="162">
        <v>2</v>
      </c>
      <c r="B5" s="160" t="s">
        <v>391</v>
      </c>
      <c r="C5" s="163">
        <v>32</v>
      </c>
      <c r="D5" s="162">
        <v>38.35</v>
      </c>
      <c r="E5" s="168">
        <v>11928.38</v>
      </c>
      <c r="F5" s="169">
        <v>12283.14</v>
      </c>
      <c r="G5" s="170">
        <f t="shared" si="0"/>
        <v>24211.519999999997</v>
      </c>
      <c r="H5" s="171" t="s">
        <v>392</v>
      </c>
    </row>
    <row r="6" spans="1:8">
      <c r="A6" s="162">
        <v>3</v>
      </c>
      <c r="B6" s="160" t="s">
        <v>393</v>
      </c>
      <c r="C6" s="163">
        <v>33</v>
      </c>
      <c r="D6" s="162">
        <v>16.77</v>
      </c>
      <c r="E6" s="168">
        <v>5216.1400000000003</v>
      </c>
      <c r="F6" s="169">
        <v>1648.42</v>
      </c>
      <c r="G6" s="172">
        <f t="shared" si="0"/>
        <v>6864.56</v>
      </c>
      <c r="H6" s="171" t="s">
        <v>394</v>
      </c>
    </row>
    <row r="7" spans="1:8">
      <c r="A7" s="162">
        <v>4</v>
      </c>
      <c r="B7" s="160" t="s">
        <v>395</v>
      </c>
      <c r="C7" s="163">
        <v>30</v>
      </c>
      <c r="D7" s="162">
        <v>37.33</v>
      </c>
      <c r="E7" s="168">
        <v>11611.12</v>
      </c>
      <c r="F7" s="168">
        <v>1227.52</v>
      </c>
      <c r="G7" s="172">
        <f t="shared" si="0"/>
        <v>12838.640000000001</v>
      </c>
      <c r="H7" s="171" t="s">
        <v>394</v>
      </c>
    </row>
    <row r="8" spans="1:8">
      <c r="A8" s="162">
        <v>5</v>
      </c>
      <c r="B8" s="160" t="s">
        <v>396</v>
      </c>
      <c r="C8" s="163">
        <v>29</v>
      </c>
      <c r="D8" s="162">
        <v>35.520000000000003</v>
      </c>
      <c r="E8" s="168">
        <v>11048.14</v>
      </c>
      <c r="F8" s="168">
        <v>12695.96</v>
      </c>
      <c r="G8" s="173">
        <f t="shared" si="0"/>
        <v>23744.1</v>
      </c>
      <c r="H8" s="171" t="s">
        <v>392</v>
      </c>
    </row>
    <row r="9" spans="1:8">
      <c r="A9" s="162">
        <v>6</v>
      </c>
      <c r="B9" s="160" t="s">
        <v>397</v>
      </c>
      <c r="C9" s="163">
        <v>28</v>
      </c>
      <c r="D9" s="162">
        <v>34.81</v>
      </c>
      <c r="E9" s="168">
        <v>10827.3</v>
      </c>
      <c r="F9" s="168">
        <v>0</v>
      </c>
      <c r="G9" s="174">
        <v>5827.3</v>
      </c>
      <c r="H9" s="171" t="s">
        <v>390</v>
      </c>
    </row>
    <row r="10" spans="1:8">
      <c r="A10" s="162">
        <v>7</v>
      </c>
      <c r="B10" s="160" t="s">
        <v>454</v>
      </c>
      <c r="C10" s="163" t="s">
        <v>398</v>
      </c>
      <c r="D10" s="162">
        <v>73.06</v>
      </c>
      <c r="E10" s="168">
        <v>22724.58</v>
      </c>
      <c r="F10" s="169">
        <v>13449.16</v>
      </c>
      <c r="G10" s="170">
        <f t="shared" si="0"/>
        <v>36173.740000000005</v>
      </c>
      <c r="H10" s="171" t="s">
        <v>394</v>
      </c>
    </row>
    <row r="11" spans="1:8">
      <c r="A11" s="162">
        <v>8</v>
      </c>
      <c r="B11" s="160" t="s">
        <v>399</v>
      </c>
      <c r="C11" s="163">
        <v>25</v>
      </c>
      <c r="D11" s="162">
        <v>46.14</v>
      </c>
      <c r="E11" s="168">
        <v>14351.39</v>
      </c>
      <c r="F11" s="169"/>
      <c r="G11" s="170">
        <v>14049.39</v>
      </c>
      <c r="H11" s="171" t="s">
        <v>390</v>
      </c>
    </row>
    <row r="12" spans="1:8">
      <c r="A12" s="162">
        <v>9</v>
      </c>
      <c r="B12" s="160" t="s">
        <v>400</v>
      </c>
      <c r="C12" s="163">
        <v>60</v>
      </c>
      <c r="D12" s="162">
        <v>23.77</v>
      </c>
      <c r="E12" s="168">
        <v>7393.42</v>
      </c>
      <c r="F12" s="175"/>
      <c r="G12" s="176">
        <v>5181.1000000000004</v>
      </c>
      <c r="H12" s="171" t="s">
        <v>390</v>
      </c>
    </row>
    <row r="13" spans="1:8">
      <c r="A13" s="162">
        <v>10</v>
      </c>
      <c r="B13" s="160" t="s">
        <v>401</v>
      </c>
      <c r="C13" s="163">
        <v>23</v>
      </c>
      <c r="D13" s="162">
        <v>24.78</v>
      </c>
      <c r="E13" s="177">
        <v>7707.57</v>
      </c>
      <c r="F13" s="177">
        <v>15415.14</v>
      </c>
      <c r="G13" s="178">
        <f t="shared" ref="G13" si="1">E13+F13</f>
        <v>23122.71</v>
      </c>
      <c r="H13" s="171" t="s">
        <v>402</v>
      </c>
    </row>
    <row r="14" spans="1:8">
      <c r="A14" s="162">
        <v>10</v>
      </c>
      <c r="B14" s="160" t="s">
        <v>403</v>
      </c>
      <c r="C14" s="163" t="s">
        <v>404</v>
      </c>
      <c r="D14" s="162">
        <v>50.7</v>
      </c>
      <c r="E14" s="168">
        <v>15769.72</v>
      </c>
      <c r="F14" s="179">
        <v>5050.6000000000004</v>
      </c>
      <c r="G14" s="170">
        <f>E14+F14</f>
        <v>20820.32</v>
      </c>
      <c r="H14" s="171" t="s">
        <v>394</v>
      </c>
    </row>
    <row r="15" spans="1:8">
      <c r="A15" s="162">
        <v>11</v>
      </c>
      <c r="B15" s="160" t="s">
        <v>405</v>
      </c>
      <c r="C15" s="163">
        <v>52</v>
      </c>
      <c r="D15" s="162">
        <v>11.05</v>
      </c>
      <c r="E15" s="168">
        <v>3436.99</v>
      </c>
      <c r="F15" s="180">
        <v>1436.99</v>
      </c>
      <c r="G15" s="170">
        <f>E15+F15</f>
        <v>4873.9799999999996</v>
      </c>
      <c r="H15" s="171" t="s">
        <v>394</v>
      </c>
    </row>
    <row r="16" spans="1:8">
      <c r="A16" s="162">
        <v>12</v>
      </c>
      <c r="B16" s="160" t="s">
        <v>406</v>
      </c>
      <c r="C16" s="163">
        <v>60</v>
      </c>
      <c r="D16" s="162">
        <v>11.2</v>
      </c>
      <c r="E16" s="168">
        <v>3483.65</v>
      </c>
      <c r="F16" s="181">
        <v>2954.67</v>
      </c>
      <c r="G16" s="170">
        <f>E16+F16</f>
        <v>6438.32</v>
      </c>
      <c r="H16" s="171" t="s">
        <v>394</v>
      </c>
    </row>
    <row r="17" spans="1:8">
      <c r="A17" s="162">
        <v>13</v>
      </c>
      <c r="B17" s="160" t="s">
        <v>407</v>
      </c>
      <c r="C17" s="163">
        <v>49</v>
      </c>
      <c r="D17" s="162">
        <v>11.55</v>
      </c>
      <c r="E17" s="168">
        <v>3592.51</v>
      </c>
      <c r="F17" s="180"/>
      <c r="G17" s="170">
        <v>1000</v>
      </c>
      <c r="H17" s="171" t="s">
        <v>390</v>
      </c>
    </row>
    <row r="18" spans="1:8">
      <c r="A18" s="162">
        <v>14</v>
      </c>
      <c r="B18" s="160" t="s">
        <v>408</v>
      </c>
      <c r="C18" s="163">
        <v>50</v>
      </c>
      <c r="D18" s="162">
        <v>13.62</v>
      </c>
      <c r="E18" s="168">
        <v>4235.3599999999997</v>
      </c>
      <c r="F18" s="180">
        <v>4908.26</v>
      </c>
      <c r="G18" s="174">
        <f>E18+F18</f>
        <v>9143.619999999999</v>
      </c>
      <c r="H18" s="171" t="s">
        <v>394</v>
      </c>
    </row>
    <row r="19" spans="1:8">
      <c r="A19" s="162">
        <v>15</v>
      </c>
      <c r="B19" s="160" t="s">
        <v>409</v>
      </c>
      <c r="C19" s="163">
        <v>44</v>
      </c>
      <c r="D19" s="162">
        <v>60.45</v>
      </c>
      <c r="E19" s="168">
        <v>18802.37</v>
      </c>
      <c r="F19" s="168">
        <v>0</v>
      </c>
      <c r="G19" s="174">
        <v>15600</v>
      </c>
      <c r="H19" s="171" t="s">
        <v>390</v>
      </c>
    </row>
    <row r="20" spans="1:8">
      <c r="A20" s="162">
        <v>16</v>
      </c>
      <c r="B20" s="160" t="s">
        <v>410</v>
      </c>
      <c r="C20" s="163">
        <v>43</v>
      </c>
      <c r="D20" s="162">
        <v>32.409999999999997</v>
      </c>
      <c r="E20" s="168">
        <v>10081.81</v>
      </c>
      <c r="F20" s="168">
        <v>0</v>
      </c>
      <c r="G20" s="174"/>
      <c r="H20" s="171" t="s">
        <v>390</v>
      </c>
    </row>
    <row r="21" spans="1:8">
      <c r="A21" s="162">
        <v>17</v>
      </c>
      <c r="B21" s="160" t="s">
        <v>411</v>
      </c>
      <c r="C21" s="163">
        <v>38</v>
      </c>
      <c r="D21" s="162">
        <v>23.18</v>
      </c>
      <c r="E21" s="168">
        <v>26108.7</v>
      </c>
      <c r="F21" s="168">
        <v>6108.7</v>
      </c>
      <c r="G21" s="172">
        <f>E21+F21</f>
        <v>32217.4</v>
      </c>
      <c r="H21" s="171" t="s">
        <v>394</v>
      </c>
    </row>
    <row r="22" spans="1:8">
      <c r="A22" s="162">
        <v>18</v>
      </c>
      <c r="B22" s="160" t="s">
        <v>412</v>
      </c>
      <c r="C22" s="163">
        <v>9</v>
      </c>
      <c r="D22" s="162">
        <v>33.44</v>
      </c>
      <c r="E22" s="168">
        <v>10401.18</v>
      </c>
      <c r="F22" s="168">
        <v>0</v>
      </c>
      <c r="G22" s="174">
        <v>10401.18</v>
      </c>
      <c r="H22" s="171" t="s">
        <v>390</v>
      </c>
    </row>
    <row r="23" spans="1:8">
      <c r="A23" s="162">
        <v>20</v>
      </c>
      <c r="B23" s="160" t="s">
        <v>401</v>
      </c>
      <c r="C23" s="163">
        <v>35</v>
      </c>
      <c r="D23" s="162">
        <v>77.83</v>
      </c>
      <c r="E23" s="177">
        <v>24208.240000000002</v>
      </c>
      <c r="F23" s="177">
        <v>62821.96</v>
      </c>
      <c r="G23" s="178">
        <f>E23+F23</f>
        <v>87030.2</v>
      </c>
      <c r="H23" s="171" t="s">
        <v>413</v>
      </c>
    </row>
    <row r="24" spans="1:8">
      <c r="A24" s="162">
        <v>19</v>
      </c>
      <c r="B24" s="160" t="s">
        <v>414</v>
      </c>
      <c r="C24" s="163"/>
      <c r="D24" s="162"/>
      <c r="E24" s="177">
        <v>7707.57</v>
      </c>
      <c r="F24" s="177">
        <v>0</v>
      </c>
      <c r="G24" s="178">
        <v>5707.57</v>
      </c>
      <c r="H24" s="171" t="s">
        <v>390</v>
      </c>
    </row>
    <row r="25" spans="1:8">
      <c r="A25" s="162">
        <v>20</v>
      </c>
      <c r="B25" s="160" t="s">
        <v>415</v>
      </c>
      <c r="C25" s="163"/>
      <c r="D25" s="162"/>
      <c r="E25" s="177">
        <v>24208.240000000002</v>
      </c>
      <c r="F25" s="177">
        <v>0</v>
      </c>
      <c r="G25" s="178"/>
      <c r="H25" s="171" t="s">
        <v>390</v>
      </c>
    </row>
    <row r="26" spans="1:8">
      <c r="A26" s="162">
        <v>21</v>
      </c>
      <c r="B26" s="160" t="s">
        <v>416</v>
      </c>
      <c r="C26" s="163" t="s">
        <v>417</v>
      </c>
      <c r="D26" s="162">
        <v>374.58</v>
      </c>
      <c r="E26" s="182">
        <v>43077</v>
      </c>
      <c r="F26" s="183">
        <v>0</v>
      </c>
      <c r="G26" s="184"/>
      <c r="H26" s="171"/>
    </row>
    <row r="27" spans="1:8">
      <c r="A27" s="162">
        <v>22</v>
      </c>
      <c r="B27" s="160" t="s">
        <v>418</v>
      </c>
      <c r="C27" s="163"/>
      <c r="D27" s="162"/>
      <c r="E27" s="183">
        <v>5132.33</v>
      </c>
      <c r="F27" s="185"/>
      <c r="G27" s="185">
        <v>4264.32</v>
      </c>
      <c r="H27" s="171" t="s">
        <v>390</v>
      </c>
    </row>
    <row r="28" spans="1:8">
      <c r="A28" s="162">
        <v>23</v>
      </c>
      <c r="B28" s="160" t="s">
        <v>419</v>
      </c>
      <c r="C28" s="163"/>
      <c r="D28" s="162"/>
      <c r="E28" s="183">
        <v>7726.23</v>
      </c>
      <c r="F28" s="185">
        <v>8628.14</v>
      </c>
      <c r="G28" s="185">
        <f>E28+F28</f>
        <v>16354.369999999999</v>
      </c>
      <c r="H28" s="171" t="s">
        <v>420</v>
      </c>
    </row>
    <row r="29" spans="1:8">
      <c r="A29" s="162">
        <v>24</v>
      </c>
      <c r="B29" s="160" t="s">
        <v>421</v>
      </c>
      <c r="C29" s="160" t="s">
        <v>422</v>
      </c>
      <c r="D29" s="160">
        <v>5</v>
      </c>
      <c r="E29" s="186">
        <v>1800</v>
      </c>
      <c r="F29" s="187"/>
      <c r="G29" s="188">
        <v>1800</v>
      </c>
      <c r="H29" s="189" t="s">
        <v>423</v>
      </c>
    </row>
    <row r="30" spans="1:8">
      <c r="A30" s="162"/>
      <c r="B30" s="190" t="s">
        <v>29</v>
      </c>
      <c r="C30" s="163"/>
      <c r="D30" s="160"/>
      <c r="E30" s="174">
        <f>SUM(E4:E29)</f>
        <v>320788.28999999998</v>
      </c>
      <c r="F30" s="174">
        <f>SUM(F4:F29)</f>
        <v>148628.65999999997</v>
      </c>
      <c r="G30" s="174">
        <f>SUM(G4:G29)</f>
        <v>375872.69</v>
      </c>
      <c r="H30" s="160"/>
    </row>
    <row r="31" spans="1:8">
      <c r="A31" s="191"/>
      <c r="B31" s="165"/>
      <c r="C31" s="192"/>
      <c r="D31" s="165"/>
      <c r="E31" s="191"/>
      <c r="F31" s="165"/>
      <c r="G31" s="165"/>
      <c r="H31" s="165"/>
    </row>
    <row r="32" spans="1:8">
      <c r="A32" s="165"/>
      <c r="B32" s="165"/>
      <c r="C32" s="192"/>
      <c r="D32" s="165"/>
      <c r="E32" s="191"/>
      <c r="F32" s="165"/>
      <c r="G32" s="165"/>
      <c r="H32" s="165"/>
    </row>
    <row r="33" spans="1:8">
      <c r="A33" s="193"/>
      <c r="B33" s="194" t="s">
        <v>424</v>
      </c>
      <c r="C33" s="195"/>
      <c r="D33" s="195" t="s">
        <v>424</v>
      </c>
      <c r="E33" s="193"/>
      <c r="F33" s="193"/>
      <c r="G33" s="193"/>
      <c r="H33" s="196"/>
    </row>
    <row r="34" spans="1:8" ht="60">
      <c r="A34" s="153" t="s">
        <v>30</v>
      </c>
      <c r="B34" s="154" t="s">
        <v>107</v>
      </c>
      <c r="C34" s="154" t="s">
        <v>383</v>
      </c>
      <c r="D34" s="154" t="s">
        <v>384</v>
      </c>
      <c r="E34" s="154" t="s">
        <v>385</v>
      </c>
      <c r="F34" s="154" t="s">
        <v>386</v>
      </c>
      <c r="G34" s="154" t="s">
        <v>387</v>
      </c>
      <c r="H34" s="154" t="s">
        <v>388</v>
      </c>
    </row>
    <row r="35" spans="1:8">
      <c r="A35" s="197">
        <v>25</v>
      </c>
      <c r="B35" s="160" t="s">
        <v>412</v>
      </c>
      <c r="C35" s="163">
        <v>7</v>
      </c>
      <c r="D35" s="162">
        <v>70.28</v>
      </c>
      <c r="E35" s="198">
        <v>21859.89</v>
      </c>
      <c r="F35" s="165">
        <v>0</v>
      </c>
      <c r="G35" s="199">
        <v>11859.89</v>
      </c>
      <c r="H35" s="200" t="s">
        <v>390</v>
      </c>
    </row>
    <row r="36" spans="1:8">
      <c r="A36" s="197">
        <v>26</v>
      </c>
      <c r="B36" s="201" t="s">
        <v>425</v>
      </c>
      <c r="C36" s="163" t="s">
        <v>426</v>
      </c>
      <c r="D36" s="162">
        <v>19.8</v>
      </c>
      <c r="E36" s="198">
        <v>3079.3</v>
      </c>
      <c r="F36" s="202">
        <v>1158.5999999999999</v>
      </c>
      <c r="G36" s="203">
        <f>E36+F36</f>
        <v>4237.8999999999996</v>
      </c>
      <c r="H36" s="171" t="s">
        <v>427</v>
      </c>
    </row>
    <row r="37" spans="1:8">
      <c r="A37" s="197">
        <v>27</v>
      </c>
      <c r="B37" s="160" t="s">
        <v>428</v>
      </c>
      <c r="C37" s="163">
        <v>14</v>
      </c>
      <c r="D37" s="162">
        <v>15.97</v>
      </c>
      <c r="E37" s="198">
        <v>4967.3100000000004</v>
      </c>
      <c r="F37" s="204"/>
      <c r="G37" s="203">
        <v>4269.24</v>
      </c>
      <c r="H37" s="171" t="s">
        <v>390</v>
      </c>
    </row>
    <row r="38" spans="1:8">
      <c r="A38" s="197">
        <v>28</v>
      </c>
      <c r="B38" s="160" t="s">
        <v>429</v>
      </c>
      <c r="C38" s="163">
        <v>15</v>
      </c>
      <c r="D38" s="162">
        <v>15.97</v>
      </c>
      <c r="E38" s="198">
        <v>4967.3100000000004</v>
      </c>
      <c r="F38" s="204">
        <v>1901.93</v>
      </c>
      <c r="G38" s="204">
        <f>E38+F38</f>
        <v>6869.2400000000007</v>
      </c>
      <c r="H38" s="171" t="s">
        <v>394</v>
      </c>
    </row>
    <row r="39" spans="1:8">
      <c r="A39" s="197">
        <v>29</v>
      </c>
      <c r="B39" s="160" t="s">
        <v>430</v>
      </c>
      <c r="C39" s="163">
        <v>16</v>
      </c>
      <c r="D39" s="162">
        <v>15.97</v>
      </c>
      <c r="E39" s="198">
        <v>4967.3100000000004</v>
      </c>
      <c r="F39" s="198"/>
      <c r="G39" s="199">
        <v>4967.3100000000004</v>
      </c>
      <c r="H39" s="200" t="s">
        <v>431</v>
      </c>
    </row>
    <row r="40" spans="1:8">
      <c r="A40" s="197">
        <v>30</v>
      </c>
      <c r="B40" s="160" t="s">
        <v>432</v>
      </c>
      <c r="C40" s="163">
        <v>17</v>
      </c>
      <c r="D40" s="162">
        <v>15.97</v>
      </c>
      <c r="E40" s="198">
        <v>4967.3100000000004</v>
      </c>
      <c r="F40" s="205"/>
      <c r="G40" s="204">
        <f>E40+F40</f>
        <v>4967.3100000000004</v>
      </c>
      <c r="H40" s="200" t="s">
        <v>433</v>
      </c>
    </row>
    <row r="41" spans="1:8">
      <c r="A41" s="197">
        <v>31</v>
      </c>
      <c r="B41" s="160" t="s">
        <v>434</v>
      </c>
      <c r="C41" s="163">
        <v>18</v>
      </c>
      <c r="D41" s="162">
        <v>15.97</v>
      </c>
      <c r="E41" s="198">
        <v>4967.3100000000004</v>
      </c>
      <c r="F41" s="203">
        <v>82.67</v>
      </c>
      <c r="G41" s="204">
        <f>E41+F41</f>
        <v>5049.9800000000005</v>
      </c>
      <c r="H41" s="171" t="s">
        <v>394</v>
      </c>
    </row>
    <row r="42" spans="1:8">
      <c r="A42" s="197">
        <v>32</v>
      </c>
      <c r="B42" s="160" t="s">
        <v>435</v>
      </c>
      <c r="C42" s="163">
        <v>8</v>
      </c>
      <c r="D42" s="162">
        <v>74.52</v>
      </c>
      <c r="E42" s="183">
        <v>23172.48</v>
      </c>
      <c r="F42" s="183"/>
      <c r="G42" s="206">
        <v>12172.82</v>
      </c>
      <c r="H42" s="200" t="s">
        <v>390</v>
      </c>
    </row>
    <row r="43" spans="1:8">
      <c r="A43" s="197">
        <v>33</v>
      </c>
      <c r="B43" s="160" t="s">
        <v>436</v>
      </c>
      <c r="C43" s="163">
        <v>5</v>
      </c>
      <c r="D43" s="162">
        <v>67.400000000000006</v>
      </c>
      <c r="E43" s="198">
        <v>20964.099999999999</v>
      </c>
      <c r="F43" s="198">
        <v>0</v>
      </c>
      <c r="G43" s="199"/>
      <c r="H43" s="200"/>
    </row>
    <row r="44" spans="1:8">
      <c r="A44" s="197">
        <v>34</v>
      </c>
      <c r="B44" s="160" t="s">
        <v>437</v>
      </c>
      <c r="C44" s="163"/>
      <c r="D44" s="162"/>
      <c r="E44" s="198">
        <v>20668.61</v>
      </c>
      <c r="F44" s="207"/>
      <c r="G44" s="199">
        <v>20668.61</v>
      </c>
      <c r="H44" s="200" t="s">
        <v>390</v>
      </c>
    </row>
    <row r="45" spans="1:8">
      <c r="A45" s="197">
        <v>35</v>
      </c>
      <c r="B45" s="201" t="s">
        <v>438</v>
      </c>
      <c r="C45" s="163"/>
      <c r="D45" s="162"/>
      <c r="E45" s="183">
        <v>1800</v>
      </c>
      <c r="F45" s="208">
        <v>800</v>
      </c>
      <c r="G45" s="209">
        <f>E45+F45</f>
        <v>2600</v>
      </c>
      <c r="H45" s="167" t="s">
        <v>439</v>
      </c>
    </row>
    <row r="46" spans="1:8">
      <c r="A46" s="197">
        <v>36</v>
      </c>
      <c r="B46" s="201" t="s">
        <v>425</v>
      </c>
      <c r="C46" s="163"/>
      <c r="D46" s="162"/>
      <c r="E46" s="183">
        <v>3079.3</v>
      </c>
      <c r="F46" s="208">
        <v>1237.9000000000001</v>
      </c>
      <c r="G46" s="209">
        <f>E46+F46</f>
        <v>4317.2000000000007</v>
      </c>
      <c r="H46" s="167" t="s">
        <v>394</v>
      </c>
    </row>
    <row r="47" spans="1:8">
      <c r="A47" s="160"/>
      <c r="B47" s="160" t="s">
        <v>29</v>
      </c>
      <c r="C47" s="163"/>
      <c r="D47" s="162"/>
      <c r="E47" s="198">
        <f>SUM(E35:E46)</f>
        <v>119460.22999999998</v>
      </c>
      <c r="F47" s="207">
        <f>SUM(F35:F46)</f>
        <v>5181.1000000000004</v>
      </c>
      <c r="G47" s="199">
        <f>SUM(G35:G46)</f>
        <v>81979.5</v>
      </c>
      <c r="H47" s="200"/>
    </row>
    <row r="48" spans="1:8">
      <c r="A48" s="160"/>
      <c r="B48" s="190"/>
      <c r="C48" s="163"/>
      <c r="D48" s="162"/>
      <c r="E48" s="198"/>
      <c r="F48" s="207"/>
      <c r="G48" s="199"/>
      <c r="H48" s="200"/>
    </row>
    <row r="49" spans="1:8">
      <c r="A49" s="191"/>
      <c r="B49" s="210"/>
      <c r="C49" s="211"/>
      <c r="D49" s="212"/>
      <c r="E49" s="213"/>
      <c r="F49" s="214"/>
      <c r="G49" s="215"/>
      <c r="H49" s="216"/>
    </row>
    <row r="50" spans="1:8">
      <c r="A50" s="217"/>
      <c r="B50" s="217"/>
      <c r="C50" s="217"/>
      <c r="D50" s="217"/>
      <c r="E50" s="217"/>
      <c r="F50" s="217"/>
      <c r="G50" s="217"/>
      <c r="H50" s="217"/>
    </row>
    <row r="51" spans="1:8">
      <c r="A51" s="218" t="s">
        <v>440</v>
      </c>
      <c r="B51" s="218"/>
      <c r="C51" s="218"/>
      <c r="D51" s="218"/>
      <c r="E51" s="218"/>
      <c r="F51" s="218"/>
      <c r="G51" s="218"/>
      <c r="H51" s="218"/>
    </row>
    <row r="52" spans="1:8" ht="60">
      <c r="A52" s="153" t="s">
        <v>143</v>
      </c>
      <c r="B52" s="154" t="s">
        <v>107</v>
      </c>
      <c r="C52" s="154" t="s">
        <v>383</v>
      </c>
      <c r="D52" s="154" t="s">
        <v>384</v>
      </c>
      <c r="E52" s="154" t="s">
        <v>385</v>
      </c>
      <c r="F52" s="154" t="s">
        <v>386</v>
      </c>
      <c r="G52" s="154" t="s">
        <v>387</v>
      </c>
      <c r="H52" s="154" t="s">
        <v>388</v>
      </c>
    </row>
    <row r="53" spans="1:8">
      <c r="A53" s="160">
        <v>37</v>
      </c>
      <c r="B53" s="160" t="s">
        <v>441</v>
      </c>
      <c r="C53" s="163">
        <v>14</v>
      </c>
      <c r="D53" s="162">
        <v>74</v>
      </c>
      <c r="E53" s="183">
        <v>17784.189999999999</v>
      </c>
      <c r="F53" s="183">
        <v>0</v>
      </c>
      <c r="G53" s="206"/>
      <c r="H53" s="171" t="s">
        <v>390</v>
      </c>
    </row>
    <row r="54" spans="1:8">
      <c r="A54" s="160">
        <v>38</v>
      </c>
      <c r="B54" s="160" t="s">
        <v>442</v>
      </c>
      <c r="C54" s="163">
        <v>9</v>
      </c>
      <c r="D54" s="162">
        <v>70</v>
      </c>
      <c r="E54" s="183">
        <v>16934.400000000001</v>
      </c>
      <c r="F54" s="183">
        <v>0</v>
      </c>
      <c r="G54" s="183">
        <v>6934.4</v>
      </c>
      <c r="H54" s="171" t="s">
        <v>390</v>
      </c>
    </row>
    <row r="55" spans="1:8">
      <c r="A55" s="160">
        <v>39</v>
      </c>
      <c r="B55" s="160" t="s">
        <v>443</v>
      </c>
      <c r="C55" s="163"/>
      <c r="D55" s="162">
        <v>72</v>
      </c>
      <c r="E55" s="183">
        <v>17418.240000000002</v>
      </c>
      <c r="F55" s="183"/>
      <c r="G55" s="183">
        <v>12418.24</v>
      </c>
      <c r="H55" s="171" t="s">
        <v>390</v>
      </c>
    </row>
    <row r="56" spans="1:8">
      <c r="A56" s="160">
        <v>40</v>
      </c>
      <c r="B56" s="160" t="s">
        <v>403</v>
      </c>
      <c r="C56" s="163">
        <v>17</v>
      </c>
      <c r="D56" s="162">
        <v>16</v>
      </c>
      <c r="E56" s="183">
        <v>3870.72</v>
      </c>
      <c r="F56" s="183">
        <v>0</v>
      </c>
      <c r="G56" s="183">
        <v>3870.72</v>
      </c>
      <c r="H56" s="171" t="s">
        <v>390</v>
      </c>
    </row>
    <row r="57" spans="1:8">
      <c r="A57" s="160">
        <v>41</v>
      </c>
      <c r="B57" s="160" t="s">
        <v>444</v>
      </c>
      <c r="C57" s="163" t="s">
        <v>445</v>
      </c>
      <c r="D57" s="162">
        <v>35</v>
      </c>
      <c r="E57" s="183">
        <v>16934.400000000001</v>
      </c>
      <c r="F57" s="183">
        <v>0</v>
      </c>
      <c r="G57" s="183">
        <v>16934.400000000001</v>
      </c>
      <c r="H57" s="167"/>
    </row>
    <row r="58" spans="1:8" ht="30">
      <c r="A58" s="160">
        <v>42</v>
      </c>
      <c r="B58" s="219" t="s">
        <v>446</v>
      </c>
      <c r="C58" s="220">
        <v>112</v>
      </c>
      <c r="D58" s="221">
        <v>42.72</v>
      </c>
      <c r="E58" s="222">
        <v>12041</v>
      </c>
      <c r="F58" s="223">
        <v>18082</v>
      </c>
      <c r="G58" s="224">
        <f>E58+F58</f>
        <v>30123</v>
      </c>
      <c r="H58" s="225" t="s">
        <v>447</v>
      </c>
    </row>
    <row r="59" spans="1:8">
      <c r="A59" s="160">
        <v>43</v>
      </c>
      <c r="B59" s="160" t="s">
        <v>448</v>
      </c>
      <c r="C59" s="163">
        <v>36</v>
      </c>
      <c r="D59" s="162">
        <v>124.77</v>
      </c>
      <c r="E59" s="168">
        <v>90047.12</v>
      </c>
      <c r="F59" s="183"/>
      <c r="G59" s="168">
        <v>65047.12</v>
      </c>
      <c r="H59" s="167" t="s">
        <v>431</v>
      </c>
    </row>
    <row r="60" spans="1:8">
      <c r="A60" s="160">
        <v>44</v>
      </c>
      <c r="B60" s="226" t="s">
        <v>449</v>
      </c>
      <c r="C60" s="227"/>
      <c r="D60" s="228">
        <v>72</v>
      </c>
      <c r="E60" s="229">
        <v>17418.240000000002</v>
      </c>
      <c r="F60" s="229"/>
      <c r="G60" s="230">
        <f>E60+F60</f>
        <v>17418.240000000002</v>
      </c>
      <c r="H60" s="231" t="s">
        <v>390</v>
      </c>
    </row>
    <row r="61" spans="1:8">
      <c r="A61" s="160">
        <v>45</v>
      </c>
      <c r="B61" s="201" t="s">
        <v>450</v>
      </c>
      <c r="C61" s="163">
        <v>114</v>
      </c>
      <c r="D61" s="162">
        <v>88.5</v>
      </c>
      <c r="E61" s="183">
        <v>21409.919999999998</v>
      </c>
      <c r="F61" s="206">
        <v>21409.919999999998</v>
      </c>
      <c r="G61" s="202">
        <f>E61+F61</f>
        <v>42819.839999999997</v>
      </c>
      <c r="H61" s="167" t="s">
        <v>394</v>
      </c>
    </row>
    <row r="62" spans="1:8">
      <c r="A62" s="160">
        <v>46</v>
      </c>
      <c r="B62" s="160" t="s">
        <v>451</v>
      </c>
      <c r="C62" s="129"/>
      <c r="D62" s="129"/>
      <c r="E62" s="232">
        <v>27404.799999999999</v>
      </c>
      <c r="F62" s="232">
        <v>12404.8</v>
      </c>
      <c r="G62" s="233">
        <f>E62+F62</f>
        <v>39809.599999999999</v>
      </c>
      <c r="H62" s="234" t="s">
        <v>394</v>
      </c>
    </row>
    <row r="63" spans="1:8">
      <c r="A63" s="129"/>
      <c r="B63" s="235" t="s">
        <v>29</v>
      </c>
      <c r="C63" s="129"/>
      <c r="D63" s="129"/>
      <c r="E63" s="230">
        <f>SUM(E53:E62)</f>
        <v>241263.02999999997</v>
      </c>
      <c r="F63" s="230" t="s">
        <v>452</v>
      </c>
      <c r="G63" s="233">
        <f>SUM(G53:G62)</f>
        <v>235375.56</v>
      </c>
      <c r="H63" s="187"/>
    </row>
    <row r="64" spans="1:8">
      <c r="A64" s="129"/>
      <c r="B64" s="235" t="s">
        <v>453</v>
      </c>
      <c r="C64" s="129"/>
      <c r="D64" s="129"/>
      <c r="E64" s="236">
        <f>E30+E47+E63</f>
        <v>681511.54999999993</v>
      </c>
      <c r="F64" s="237"/>
      <c r="G64" s="151">
        <f>G30+G47+G63</f>
        <v>693227.75</v>
      </c>
      <c r="H64" s="129"/>
    </row>
  </sheetData>
  <mergeCells count="2">
    <mergeCell ref="A1:H1"/>
    <mergeCell ref="A51:H51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JUBILEE HOUSE, KUMASI</vt:lpstr>
      <vt:lpstr>SUNYANI COCOA HOUSE</vt:lpstr>
      <vt:lpstr>LAKE ROAD, KUMASI</vt:lpstr>
      <vt:lpstr>Others</vt:lpstr>
      <vt:lpstr>COCOA HOUSE, ACCRA</vt:lpstr>
      <vt:lpstr>LBCs</vt:lpstr>
      <vt:lpstr>COCOA HOUSE ANNEX, ACCRA</vt:lpstr>
      <vt:lpstr>'SUNYANI COCOA HOUSE'!Print_Titles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cp:lastPrinted>2021-09-02T12:53:59Z</cp:lastPrinted>
  <dcterms:created xsi:type="dcterms:W3CDTF">2021-06-29T17:16:01Z</dcterms:created>
  <dcterms:modified xsi:type="dcterms:W3CDTF">2021-09-10T16:48:26Z</dcterms:modified>
</cp:coreProperties>
</file>