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jgarber\Jup\PhD_jup\GIS_scripts_dendro\"/>
    </mc:Choice>
  </mc:AlternateContent>
  <xr:revisionPtr revIDLastSave="0" documentId="13_ncr:1_{CE560470-1DAA-4C41-B28C-9003E80393A4}" xr6:coauthVersionLast="45" xr6:coauthVersionMax="45" xr10:uidLastSave="{00000000-0000-0000-0000-000000000000}"/>
  <bookViews>
    <workbookView xWindow="-120" yWindow="-120" windowWidth="20730" windowHeight="11160" xr2:uid="{00000000-000D-0000-FFFF-FFFF00000000}"/>
  </bookViews>
  <sheets>
    <sheet name="results" sheetId="1" r:id="rId1"/>
    <sheet name="survey" sheetId="2" r:id="rId2"/>
    <sheet name="choices" sheetId="3" r:id="rId3"/>
    <sheet name="settings" sheetId="4" r:id="rId4"/>
    <sheet name="warnings" sheetId="5" r:id="rId5"/>
  </sheets>
  <definedNames>
    <definedName name="_xlnm._FilterDatabase" localSheetId="0" hidden="1">results!$A$1:$Y$225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X145" i="1" l="1"/>
  <c r="H142" i="1"/>
  <c r="X142" i="1"/>
  <c r="H136" i="1"/>
  <c r="X136" i="1"/>
  <c r="H133" i="1"/>
  <c r="X133" i="1"/>
  <c r="H131" i="1"/>
  <c r="X131" i="1"/>
  <c r="H127" i="1"/>
  <c r="H122" i="1"/>
  <c r="H119" i="1"/>
  <c r="X127" i="1"/>
  <c r="X122" i="1"/>
  <c r="X119" i="1"/>
  <c r="X117" i="1"/>
  <c r="H115" i="1"/>
  <c r="X115" i="1"/>
  <c r="H102" i="1"/>
  <c r="X102" i="1"/>
  <c r="H88" i="1"/>
  <c r="X88" i="1"/>
  <c r="H85" i="1"/>
  <c r="X85" i="1"/>
  <c r="H66" i="1"/>
  <c r="X66" i="1"/>
  <c r="X60" i="1"/>
  <c r="H57" i="1"/>
  <c r="X57" i="1"/>
  <c r="H52" i="1"/>
  <c r="X52" i="1"/>
  <c r="H13" i="1"/>
  <c r="X13" i="1"/>
</calcChain>
</file>

<file path=xl/sharedStrings.xml><?xml version="1.0" encoding="utf-8"?>
<sst xmlns="http://schemas.openxmlformats.org/spreadsheetml/2006/main" count="3451" uniqueCount="1300">
  <si>
    <t>list name</t>
  </si>
  <si>
    <t>name</t>
  </si>
  <si>
    <t>label::English</t>
  </si>
  <si>
    <t>type</t>
  </si>
  <si>
    <t>hint::English</t>
  </si>
  <si>
    <t>required</t>
  </si>
  <si>
    <t>default</t>
  </si>
  <si>
    <t>appearance</t>
  </si>
  <si>
    <t>text</t>
  </si>
  <si>
    <t>GPS_point</t>
  </si>
  <si>
    <t>GPS Point name</t>
  </si>
  <si>
    <t>yes</t>
  </si>
  <si>
    <t>species</t>
  </si>
  <si>
    <t>Species</t>
  </si>
  <si>
    <t>Casuarina</t>
  </si>
  <si>
    <t>image</t>
  </si>
  <si>
    <t>Photo</t>
  </si>
  <si>
    <t>Photograph</t>
  </si>
  <si>
    <t>dateTime</t>
  </si>
  <si>
    <t>Date_time</t>
  </si>
  <si>
    <t>Date and time</t>
  </si>
  <si>
    <t>Bank</t>
  </si>
  <si>
    <t>L or R</t>
  </si>
  <si>
    <t>Geo_Unit</t>
  </si>
  <si>
    <t>Geomorphic Unit</t>
  </si>
  <si>
    <t>Bar, Inset, Floodplain, or terrace</t>
  </si>
  <si>
    <t>Inset</t>
  </si>
  <si>
    <t>integer</t>
  </si>
  <si>
    <t>DBH</t>
  </si>
  <si>
    <t>DBH CM</t>
  </si>
  <si>
    <t>Root_depth</t>
  </si>
  <si>
    <t>sprout depth</t>
  </si>
  <si>
    <t>depth of root bole</t>
  </si>
  <si>
    <t>Grav_dep</t>
  </si>
  <si>
    <t>Gravel Depths</t>
  </si>
  <si>
    <t>depth to gravel base of fp</t>
  </si>
  <si>
    <t>Adv_R1</t>
  </si>
  <si>
    <t>Aventitious root one depth</t>
  </si>
  <si>
    <t>depth of the first adv root</t>
  </si>
  <si>
    <t>Adv_R2</t>
  </si>
  <si>
    <t>adventitous root 2 depth</t>
  </si>
  <si>
    <t>2nd adv root</t>
  </si>
  <si>
    <t>inv data</t>
  </si>
  <si>
    <t>Type of Data collected</t>
  </si>
  <si>
    <t>Adv_R3</t>
  </si>
  <si>
    <t>Copy-of-Buried-Tree-Form-export-meta-instanceID</t>
  </si>
  <si>
    <t>Adventitious root three</t>
  </si>
  <si>
    <t>3rd adventitious root</t>
  </si>
  <si>
    <t>Adv_R4</t>
  </si>
  <si>
    <t>adventitious root 4</t>
  </si>
  <si>
    <t>Strat_Desc</t>
  </si>
  <si>
    <t>Stratigraphic description</t>
  </si>
  <si>
    <t>Notes</t>
  </si>
  <si>
    <t>R</t>
  </si>
  <si>
    <t xml:space="preserve"> </t>
  </si>
  <si>
    <t>https://drive.google.com/open?id=14o2QU8ZzEGM5g_4CS-yS66xUflpRSX9R</t>
  </si>
  <si>
    <t>19/07/18 10:04</t>
  </si>
  <si>
    <t>L</t>
  </si>
  <si>
    <t>Silty fine sand no struct obs</t>
  </si>
  <si>
    <t>Phrag roots to sprout depth</t>
  </si>
  <si>
    <t>uuid:9cb92fc1-e3cb-4c5b-8a3e-edced919e652</t>
  </si>
  <si>
    <t>https://drive.google.com/open?id=16AB3WAZbf4q_buHJWGncvPwGgi9Vrzam</t>
  </si>
  <si>
    <t>19/07/18 10:14</t>
  </si>
  <si>
    <t>Silty sand</t>
  </si>
  <si>
    <t>3 m inboaard of previous tree,  adventure root above current surf</t>
  </si>
  <si>
    <t>uuid:952d9d4b-8bfa-4d29-b80e-8dd46b3ffbed</t>
  </si>
  <si>
    <t>https://drive.google.com/open?id=1jWiqc4x7vsPiBdobKppSqpwYcEBS0n0P</t>
  </si>
  <si>
    <t>19/07/18 10:42</t>
  </si>
  <si>
    <t>Bar</t>
  </si>
  <si>
    <t>Mixed gravel and sand, poorly sorted,  roots into gravel</t>
  </si>
  <si>
    <t>uuid:17033632-de2f-4137-a53d-22ec39288112</t>
  </si>
  <si>
    <t>https://drive.google.com/open?id=1ivmzC62JcbBrUkzswE48hNIvI90_HMna</t>
  </si>
  <si>
    <t>form_title</t>
  </si>
  <si>
    <t>form_id</t>
  </si>
  <si>
    <t>message</t>
  </si>
  <si>
    <t>public_key</t>
  </si>
  <si>
    <t>submission_url</t>
  </si>
  <si>
    <t>instance_name</t>
  </si>
  <si>
    <t>Buried Tree Form</t>
  </si>
  <si>
    <t>build_Buried-Tree-Form_1531908613</t>
  </si>
  <si>
    <t>https://docs.google.com/spreadsheets/d/1727xOEJaktjMSgCF1WOAlZBFSomLLpBNPQEVUAnsioM/edit#gid=676000136</t>
  </si>
  <si>
    <t>19/07/18 10:58</t>
  </si>
  <si>
    <t>Mixed sand and gravel</t>
  </si>
  <si>
    <t>Younger case stand collecting lots of gravel,  10 flood?  Easy to drop</t>
  </si>
  <si>
    <t>uuid:6d4b7ad4-993d-44fb-a5cc-2eb96ea229e5</t>
  </si>
  <si>
    <t>https://drive.google.com/open?id=10zFapouZ8dg9pK_WTKilJ1UkOv8SRemr</t>
  </si>
  <si>
    <t>19/07/18 11:14</t>
  </si>
  <si>
    <t>Diubletreeinboard of 006 sprout is Max,  treesmaybe recording lateral Migration of Brandon check shrinkage</t>
  </si>
  <si>
    <t>uuid:cde3988a-94df-4bd1-bd9a-27ada5a8781e</t>
  </si>
  <si>
    <t>https://drive.google.com/open?id=12BCXREazGfS9vzASYyxPH_0SkJ13X2sD</t>
  </si>
  <si>
    <t>19/07/18 11:54</t>
  </si>
  <si>
    <t>L side of mc island</t>
  </si>
  <si>
    <t>On Sandy silty layer silty above</t>
  </si>
  <si>
    <t>Lots of racked wood sprout depth a challenge diameter an estimate</t>
  </si>
  <si>
    <t>uuid:8284755b-aee5-4b1c-9e1d-97c8e1e2b42a</t>
  </si>
  <si>
    <t>Acacia</t>
  </si>
  <si>
    <t>https://drive.google.com/open?id=12RsnvQdaNjO4JmYZW0rhx9Tl30wbu-Ya</t>
  </si>
  <si>
    <t>19/07/18 13:24</t>
  </si>
  <si>
    <t>Acacia onbfp not very buried, possibly a secondary froeth</t>
  </si>
  <si>
    <t>uuid:f9b9624b-859c-4791-9ad8-8ce803f6fda7</t>
  </si>
  <si>
    <t>https://drive.google.com/open?id=1ahmd0GzLMN37obcwF2IQQ574oS7K1tX9</t>
  </si>
  <si>
    <t>19/07/18 13:25</t>
  </si>
  <si>
    <t>Poorly sorted fine sand silts andnfine gravels Inna bar matrix</t>
  </si>
  <si>
    <t>Buried 1978tree,  could come back and survey depends processes morning readily,  in consistent deposition</t>
  </si>
  <si>
    <t>uuid:a482a7df-bfa1-4980-be41-6909fd8bebca</t>
  </si>
  <si>
    <t>https://drive.google.com/open?id=12x_pGSGBp1UEFlNiCUvF3x-KkMp4_3mL</t>
  </si>
  <si>
    <t>19/07/18 14:15</t>
  </si>
  <si>
    <t>Poorly sorted fine gravel to sands, almost a built up bar 15 percent silt</t>
  </si>
  <si>
    <t>Post 78? Other trees scoured out but sprout at same level</t>
  </si>
  <si>
    <t>uuid:ac3cbdca-c66c-4879-81c9-fcff0912459c</t>
  </si>
  <si>
    <t>Casuarina Bunyan and rf species</t>
  </si>
  <si>
    <t>https://drive.google.com/open?id=1acfTL47ZL0IjTQEvH8eYt1U1a-eVj9Y7</t>
  </si>
  <si>
    <t>19/07/18 14:47</t>
  </si>
  <si>
    <t>Still coarse gravel sandninset banks</t>
  </si>
  <si>
    <t>Young bush block no geomorphic significance</t>
  </si>
  <si>
    <t>uuid:ae11c8a5-1b78-4f54-8c50-6aba268dc715</t>
  </si>
  <si>
    <t>https://drive.google.com/open?id=1hh0fcB4Ij42OZSirnQkS3wKeF2aCGDJp</t>
  </si>
  <si>
    <t>19/07/18 15:30</t>
  </si>
  <si>
    <t>Lb fp levy</t>
  </si>
  <si>
    <t>Silty sand 65 perc</t>
  </si>
  <si>
    <t>1955flood initiated tree,  multi trunk, either hit plate or about root,  trying diamond 35, 21, 34, 43. Depends rate only good on the levy</t>
  </si>
  <si>
    <t>uuid:d534a5f0-b02b-49be-9061-861395ba9e1d</t>
  </si>
  <si>
    <t>https://drive.google.com/open?id=1BUXmmvZ2I_wBsqJpU8OYPh0qqPbCA0zn</t>
  </si>
  <si>
    <t>19/07/18 16:13</t>
  </si>
  <si>
    <t>Silty fine sand</t>
  </si>
  <si>
    <t>Do circumference 71*2+82*2. Post 1955 trees</t>
  </si>
  <si>
    <t>uuid:ff2c72a9-83ce-4a73-be82-c99f116b9c3c</t>
  </si>
  <si>
    <t>https://drive.google.com/open?id=1PeRurow_J0OljjWXmlDUcdfA6YCp2eKj</t>
  </si>
  <si>
    <t>19/07/18 17:31</t>
  </si>
  <si>
    <t>Inset/pb</t>
  </si>
  <si>
    <t>Point bar acrrerion by even aged stand of acacia return here and grab a dbh survey</t>
  </si>
  <si>
    <t>uuid:9e9c711b-9adf-44a7-94a1-7710b439ca68</t>
  </si>
  <si>
    <t>https://drive.google.com/open?id=1JorJzv2AaZ-AMySbmOicQIanKqVyn7lZ</t>
  </si>
  <si>
    <t>20/07/18 09:10</t>
  </si>
  <si>
    <t>Inset/fp</t>
  </si>
  <si>
    <t>Coarse sand and fg some silt</t>
  </si>
  <si>
    <t>Even aged stand ds of Congress will do dbh density survey</t>
  </si>
  <si>
    <t>uuid:2a8e4efa-a910-4134-a88c-419cd648e358</t>
  </si>
  <si>
    <t xml:space="preserve">Acacia </t>
  </si>
  <si>
    <t>https://drive.google.com/open?id=1kH4yRQz5hl8eswVEZyYaQVIP4p1KEXJw</t>
  </si>
  <si>
    <t>20/07/18 09:17</t>
  </si>
  <si>
    <t>Medical coarse sand and silt</t>
  </si>
  <si>
    <t>Next to prev</t>
  </si>
  <si>
    <t>uuid:85967e6c-a8e4-4a4e-9c35-0651d60b9370</t>
  </si>
  <si>
    <t>https://drive.google.com/open?id=1kM0YN2FRO-_RTOiDYBiul7Glng9Rribt</t>
  </si>
  <si>
    <t>20/07/18 09:19</t>
  </si>
  <si>
    <t>Inset/floodplain</t>
  </si>
  <si>
    <t>Medium sands with silt</t>
  </si>
  <si>
    <t>Insane patch as prev,  on floodplain side</t>
  </si>
  <si>
    <t>uuid:a1e41d30-b152-4e65-bd4d-7d4682d94336</t>
  </si>
  <si>
    <t>https://drive.google.com/open?id=1KLcELZEF8V6IA7rvdllQpkNNCr-VnQ9M</t>
  </si>
  <si>
    <t>20/07/18 09:55</t>
  </si>
  <si>
    <t>Inset/base of fp</t>
  </si>
  <si>
    <t>Similar to near by but coarse gravel lag</t>
  </si>
  <si>
    <t>Older case tree at back of inset/ lower floodplain,  very stoppable but minor geomorphic signature</t>
  </si>
  <si>
    <t>uuid:17635d02-9dd3-4733-a3c4-261f8012a47b</t>
  </si>
  <si>
    <t>https://drive.google.com/open?id=14XPiA9XqQTO8QqgbxDOrHhezP74Kv0uU</t>
  </si>
  <si>
    <t>20/07/18 10:12</t>
  </si>
  <si>
    <t>30 CM of silt,  fine Sandy loam,  layer of coarse gravel,  more silt below</t>
  </si>
  <si>
    <t>Min estimate of root depth.  Tree sitting on mound of sedimet it probably trapped,  other trees nearby aren't buried much</t>
  </si>
  <si>
    <t>uuid:16b51d27-cc01-4a0e-9230-af93ff575b13</t>
  </si>
  <si>
    <t>https://drive.google.com/open?id=1yzhTBrff2SRkIBTi8MugT8MuCGiTpZby</t>
  </si>
  <si>
    <t>20/07/18 10:21</t>
  </si>
  <si>
    <t>Photo taken to show how other old growth trees have scour around them</t>
  </si>
  <si>
    <t>uuid:5f2c8588-2169-4cb7-8ae7-da16cb06105f</t>
  </si>
  <si>
    <t>https://drive.google.com/open?id=1RNwo5M67NxJMl2ax2UE8mfH3JJZhxhvE</t>
  </si>
  <si>
    <t>20/07/18 11:12</t>
  </si>
  <si>
    <t>Inset pb fp</t>
  </si>
  <si>
    <t>Silty loam WI finebsand above message gravels</t>
  </si>
  <si>
    <t>On hi ground in the middle of thebfp forest 10 m in board of prev sample here</t>
  </si>
  <si>
    <t>uuid:1c045a7e-08f4-47a5-ae4f-a8f230a83f37</t>
  </si>
  <si>
    <t>None</t>
  </si>
  <si>
    <t>https://drive.google.com/open?id=1RBtamFIBQId1fIGaRdT2GJ4HmiU9wtPO</t>
  </si>
  <si>
    <t>20/07/18 11:20</t>
  </si>
  <si>
    <t>Inset on phone back slough 5 m from prev point towards fp</t>
  </si>
  <si>
    <t>Fine Sandy loam on medium gravels assume gravels are 74 flood surf</t>
  </si>
  <si>
    <t>In hol/ bsckslough onbfp side of prev point,  assumed depends rate since 74</t>
  </si>
  <si>
    <t>uuid:0c33525a-6d4d-45a5-98c9-97b0de2115cb</t>
  </si>
  <si>
    <t>https://drive.google.com/open?id=120jQu5FCaiV_fv4xkMrGseKO42u9cotC</t>
  </si>
  <si>
    <t>20/07/18 11:27</t>
  </si>
  <si>
    <t>Inset back slough channel,  edge f fine depends and veg</t>
  </si>
  <si>
    <t>Medical gravel to cobbles.</t>
  </si>
  <si>
    <t>uuid:99ac6a5c-f369-4830-be4e-b90e154080ef</t>
  </si>
  <si>
    <t>https://drive.google.com/open?id=1u6OllUYfrtAwbxfzyAi40ZC09yDkT859</t>
  </si>
  <si>
    <t>20/07/18 12:15</t>
  </si>
  <si>
    <t>Alexis cam 667 gravel exposed to the top at the scoured upstream end of thebpb,  stillbshoing annextra. 5 is m of drowningboard, still coarse on next step up</t>
  </si>
  <si>
    <t>uuid:e55c3c74-3883-4210-9e48-a0e38d2adf85</t>
  </si>
  <si>
    <t>None other obs</t>
  </si>
  <si>
    <t>https://drive.google.com/open?id=1vpVBuCEvSWZ2HbxbJL6F9e4fi-p1F7jG</t>
  </si>
  <si>
    <t>20/07/18 12:22</t>
  </si>
  <si>
    <t>Beginning of finnsed,  033 is the top of the bar,  only gravels upstream of that,  finebsediments begin 30 m ds of top</t>
  </si>
  <si>
    <t>uuid:2b7f1bd1-8462-42c2-94b6-608e7e82a97d</t>
  </si>
  <si>
    <t>https://drive.google.com/open?id=1THSc8fv_N3wkr6I3V-_DLhe7JuRLs5D1</t>
  </si>
  <si>
    <t>20/07/18 12:28</t>
  </si>
  <si>
    <t>Fp</t>
  </si>
  <si>
    <t>Coarse gravl</t>
  </si>
  <si>
    <t>No real active deposit occuring</t>
  </si>
  <si>
    <t>uuid:2cab4cea-162f-47c5-8cda-2646b90d7088</t>
  </si>
  <si>
    <t>Sed</t>
  </si>
  <si>
    <t>https://drive.google.com/open?id=10J2YeHTrexo9qMBvZqnfDyYsEuOPFP8o</t>
  </si>
  <si>
    <t>20/07/18 12:42</t>
  </si>
  <si>
    <t>Silty fine sand 2 horizons</t>
  </si>
  <si>
    <t>Low surf ds of point bar proper</t>
  </si>
  <si>
    <t>uuid:ebaa14c9-a5e6-41ed-97a1-b02d21efae67</t>
  </si>
  <si>
    <t>https://drive.google.com/open?id=1ZZWy0W2TgmmMrHGrmnVSbBVTkhqhUYqu</t>
  </si>
  <si>
    <t>20/07/18 12:47</t>
  </si>
  <si>
    <t>Insetflood chute base of fp</t>
  </si>
  <si>
    <t>Didn't dig out two possible trees to drop on gravel</t>
  </si>
  <si>
    <t>uuid:75cb312f-a076-40b6-bbc6-d860b990c7bc</t>
  </si>
  <si>
    <t>https://drive.google.com/open?id=1ZDOOMQ2DZzmUCiKJ4tCfnF1ZBBceAVL5</t>
  </si>
  <si>
    <t>20/07/18 14:16</t>
  </si>
  <si>
    <t>Lb</t>
  </si>
  <si>
    <t>Fine Sandy loam with me block peds</t>
  </si>
  <si>
    <t>Min imum estimate due to challenge in digging. Concerns thatbmostbholesbend up being 30 CM due to diggin</t>
  </si>
  <si>
    <t>uuid:6884112b-91c2-4760-95b0-1b36ef392cf3</t>
  </si>
  <si>
    <t>Rainforest</t>
  </si>
  <si>
    <t>https://drive.google.com/open?id=136nVowUz_VcD8YqJlbQqM4A_jloYo_tA</t>
  </si>
  <si>
    <t>20/07/18 15:50</t>
  </si>
  <si>
    <t>Fine siktsbalmot completely filling in the oxbowbrelatively recently</t>
  </si>
  <si>
    <t>Thought I could find matter with known geomorph depends history no good can take depth to current channel as oxbow fill depth</t>
  </si>
  <si>
    <t>uuid:b5ab4c7c-024d-4a0a-bd33-e5c1747ff346</t>
  </si>
  <si>
    <t>https://drive.google.com/open?id=1ATgsRomeXSnknsBljERUM2N6xq8BhcGk</t>
  </si>
  <si>
    <t>20/07/18 16:58</t>
  </si>
  <si>
    <t>Inset on to instead fp</t>
  </si>
  <si>
    <t>Fine Sandy loam on top of point bar coarse sands</t>
  </si>
  <si>
    <t>Rainforest vegetation cause approximately 50 CM of finensandy loam deposited on top of point bar according to eroding edge of point bar, very variable mounding around individual plants and lots of cpom</t>
  </si>
  <si>
    <t>uuid:f434dda0-f02e-4975-a255-d2a4f8f92936</t>
  </si>
  <si>
    <t>https://drive.google.com/open?id=1kdRTs0u6FpA_vOHQVn5ol07uHKUF_9wE</t>
  </si>
  <si>
    <t>21/07/18 08:51</t>
  </si>
  <si>
    <t>Inset/bank of fp</t>
  </si>
  <si>
    <t>Fine sand with silt on gravels</t>
  </si>
  <si>
    <t>Half circle 115, approximately  40 CM depends on bank did but  assuming there has been erosion back into the surface on max 40 CM min 0</t>
  </si>
  <si>
    <t>uuid:663fbc6c-8dc4-41c9-a421-10c80eb15494</t>
  </si>
  <si>
    <t>https://drive.google.com/open?id=1q4L6frDD8oiBW5f9wHrtt3FIaL8mMbuw</t>
  </si>
  <si>
    <t>21/07/18 09:00</t>
  </si>
  <si>
    <t>Fine sand with silt</t>
  </si>
  <si>
    <t>Minimal deposition could actually be zero,  Post 78 but large tree</t>
  </si>
  <si>
    <t>uuid:20e604fc-3b7e-483f-bf42-e0e26d4d88f9</t>
  </si>
  <si>
    <t>https://drive.google.com/open?id=1efxjw25Lnk9XrVPAeIk5rK-ZWvu97-_S</t>
  </si>
  <si>
    <t>21/07/18 09:04</t>
  </si>
  <si>
    <t>Minimal deposition post 78 probably</t>
  </si>
  <si>
    <t>uuid:db66eb21-c957-426d-b26d-3196ac11fca8</t>
  </si>
  <si>
    <t>https://drive.google.com/open?id=1s5RZReGKmFGURCyVipItMosDz_9YRR5P</t>
  </si>
  <si>
    <t>21/07/18 09:13</t>
  </si>
  <si>
    <t>Bank of floodplain</t>
  </si>
  <si>
    <t>Fine Sandy loam</t>
  </si>
  <si>
    <t>Deposition on accretting side ofbfloodplain,  lots of flotsam indicating inundation</t>
  </si>
  <si>
    <t>uuid:36f2f2d6-6249-49ee-8403-ffce4bda7a5d</t>
  </si>
  <si>
    <t>https://drive.google.com/open?id=10AUi2ENdH9syTT6zFxpQ2M-etvUBNn5i</t>
  </si>
  <si>
    <t>21/07/18 10:29</t>
  </si>
  <si>
    <t>Old gravel pit</t>
  </si>
  <si>
    <t>Fine sandybloam</t>
  </si>
  <si>
    <t>Possible deposition rate post closure of gravel mine,  casuarina patchbseemsntonold tonpost date gravel pit hummocky surface</t>
  </si>
  <si>
    <t>uuid:fc5a0238-c77a-437f-9184-4558cdb308f5</t>
  </si>
  <si>
    <t>https://drive.google.com/open?id=1Dc6BaboLQ-fa5jJxCyJyNy9VtOZ0xcZt</t>
  </si>
  <si>
    <t>21/07/18 10:57</t>
  </si>
  <si>
    <t>Challenge to dig but found two sets of roots</t>
  </si>
  <si>
    <t>uuid:80cb4b9e-a82c-45ba-b61a-384f38e67bf3</t>
  </si>
  <si>
    <t>https://drive.google.com/open?id=1Xn6yHxg_NmM_7KVEiXWXUbVZglZnBV2V</t>
  </si>
  <si>
    <t>21/07/18 11:14</t>
  </si>
  <si>
    <t>Medium to fine sand with little silt</t>
  </si>
  <si>
    <t>Possible complex geomorph and management history lots of flotsam racked anfbpossible prev episodes of burial and fine roots abovensurface,  could be catsclaw though</t>
  </si>
  <si>
    <t>uuid:70b45909-1b52-4cbf-9ebd-e4dfb337f10f</t>
  </si>
  <si>
    <t>https://drive.google.com/open?id=1OLYFCwf3Jwb0FHtwJUj1CYkH2674AY0O</t>
  </si>
  <si>
    <t>21/07/18 11:24</t>
  </si>
  <si>
    <t>Coarse gravel</t>
  </si>
  <si>
    <t>80cm of scour and stratigraphic depth eroded, scars frombflooding andbexposure ofb80 CM,  would drop innmiddle ofbriver easyish access</t>
  </si>
  <si>
    <t>uuid:2da7dc90-3d50-472e-997d-67d5e13aecff</t>
  </si>
  <si>
    <t>https://drive.google.com/open?id=1CXOeQyx1Cqh_vnIfh6CVeE9p2-WmkmUE</t>
  </si>
  <si>
    <t>21/07/18 12:45</t>
  </si>
  <si>
    <t>Inset incipient bar</t>
  </si>
  <si>
    <t>Coarse sand poorly sorted to some fine gravels</t>
  </si>
  <si>
    <t>I think it's the post 74 colonization,  on the lab side of old paleontologist channel</t>
  </si>
  <si>
    <t>uuid:177b57e6-2adf-4f58-99ba-bae4066a6938</t>
  </si>
  <si>
    <t>https://drive.google.com/open?id=1lf0A97eE1iXj5UokMOpwiNGBKUtNP1xo</t>
  </si>
  <si>
    <t>21/07/18 13:05</t>
  </si>
  <si>
    <t>Inset/point bar</t>
  </si>
  <si>
    <t>Medium coarse sand poorly sorted</t>
  </si>
  <si>
    <t>Young 2010 tree most likely</t>
  </si>
  <si>
    <t>uuid:c51d0f4a-d4e6-410c-a577-b4c837c8007f</t>
  </si>
  <si>
    <t>https://drive.google.com/open?id=1R_UNAMlYYQsfE4dvNVbPgKRrID0fJ6pm</t>
  </si>
  <si>
    <t>21/07/18 13:09</t>
  </si>
  <si>
    <t>Point bar</t>
  </si>
  <si>
    <t>Coarse sands</t>
  </si>
  <si>
    <t>Post Debbie deposits</t>
  </si>
  <si>
    <t>uuid:8a16320f-94e3-4882-b9e2-7c2151c2a9f4</t>
  </si>
  <si>
    <t>https://drive.google.com/open?id=1bU97a8NA2YDx75CotyTo1l1lhDPLdFgi</t>
  </si>
  <si>
    <t>21/07/18 13:17</t>
  </si>
  <si>
    <t>Medical gravels and coarse sands</t>
  </si>
  <si>
    <t>Mature trees with only bedload round them no evidence of real dep</t>
  </si>
  <si>
    <t>uuid:7d07f524-0292-4bf0-ae82-699aa914e1a2</t>
  </si>
  <si>
    <t>https://drive.google.com/open?id=1YFnSJIMGuIodMyaoy-0y7ljqR-tbJYRy</t>
  </si>
  <si>
    <t>21/07/18 13:39</t>
  </si>
  <si>
    <t>Medical gravelpoint bar deposit</t>
  </si>
  <si>
    <t>Possible 1970s or 2010 trees if not bent over would be abgood sample</t>
  </si>
  <si>
    <t>uuid:a234ac2d-7ba0-4a6d-8b11-4a25303a0895</t>
  </si>
  <si>
    <t>https://drive.google.com/open?id=1NWwUCandrwR7cplIvt1qmASudoGllZLj</t>
  </si>
  <si>
    <t>21/07/18 13:56</t>
  </si>
  <si>
    <t>Inset base of food and back slough</t>
  </si>
  <si>
    <t>On medium sands and gravels</t>
  </si>
  <si>
    <t>In older growth remnant forest that hasbseen little deposition and initiation of an inset floodplain,  even as the main channel has migrated away from it,  due to cleaning out from Debbie?</t>
  </si>
  <si>
    <t>uuid:70449a2f-913b-4b04-b001-19d7b427eec5</t>
  </si>
  <si>
    <t>https://drive.google.com/open?id=1ERR3mnHMhGv3Rofa9aS7SmHOBFQrdp8D</t>
  </si>
  <si>
    <t>21/07/18 15:00</t>
  </si>
  <si>
    <t>Inset/ transitional pointbar</t>
  </si>
  <si>
    <t>Coarse sand and finengravels poorly sorted</t>
  </si>
  <si>
    <t>On bank of point bar,  some burial by colluvium but not counting it for jow, second tree nearby at 55 dbh</t>
  </si>
  <si>
    <t>uuid:15a60cf9-104d-4a08-843a-a348c20f5c63</t>
  </si>
  <si>
    <t>https://drive.google.com/open?id=12CwSmKPlf72PMGuVol4vuUh2ZkfT5Yw9</t>
  </si>
  <si>
    <t>21/07/18 15:11</t>
  </si>
  <si>
    <t>Coarse sandbpoorly sorted</t>
  </si>
  <si>
    <t>Minimal sproutingbdepth on gravel and sand bedload counterpoint bar maybe</t>
  </si>
  <si>
    <t>uuid:5cd9b0a6-1990-4d9c-8912-c0e223b8e18e</t>
  </si>
  <si>
    <t>https://drive.google.com/open?id=1R1Hg0WHAvWxRH_ysxqcEesN3FpYi63_S</t>
  </si>
  <si>
    <t>21/07/18 15:28</t>
  </si>
  <si>
    <t>Inset/p bar</t>
  </si>
  <si>
    <t>Medium sand poorly sorted with minor silt, gravels begin underneath root</t>
  </si>
  <si>
    <t>This one seems to have  some fine deposition,  going to grab dbhses of casuarinas. In mixed rainforest mature</t>
  </si>
  <si>
    <t>uuid:9b73d28a-1232-4eb1-b248-a54151beea42</t>
  </si>
  <si>
    <t>Casuarina=dbh inventory</t>
  </si>
  <si>
    <t>https://drive.google.com/open?id=1iK8V6je9N9JkTABmql0DsxQwV_9A38x2</t>
  </si>
  <si>
    <t>21/07/18 15:42</t>
  </si>
  <si>
    <t xml:space="preserve">Dbh list,  42, 38,41,43,33,147 , 60, 63  </t>
  </si>
  <si>
    <t>42, 38,41,43,33,147 , 60, 63</t>
  </si>
  <si>
    <t>inv</t>
  </si>
  <si>
    <t>uuid:5af2c2d0-0944-43b3-a8d5-4dbef7c97406</t>
  </si>
  <si>
    <t>https://drive.google.com/open?id=1rTQjCQQNY1YmRqf4nR51mBnkfJx1Q6GE</t>
  </si>
  <si>
    <t>21/07/18 15:51</t>
  </si>
  <si>
    <t>Inset/ transitional from point bar</t>
  </si>
  <si>
    <t>Lee end of point bar/ new inset floodplain</t>
  </si>
  <si>
    <t>uuid:5ca66f2d-9cda-45ca-9288-749513219b67</t>
  </si>
  <si>
    <t>Casuarina dbh</t>
  </si>
  <si>
    <t>https://drive.google.com/open?id=1QBoKsxPWcLKbc2ebdKCREYe-4BZLQXTQ</t>
  </si>
  <si>
    <t>21/07/18 16:19</t>
  </si>
  <si>
    <t>DBH of casuarina 26, 55, 27, 23, 33,38, 36, 32, 22, 34, 35</t>
  </si>
  <si>
    <t>26, 55, 27, 23, 33,38, 36, 32, 22, 34, 35</t>
  </si>
  <si>
    <t>uuid:48f0a184-502b-4f66-a46d-52d8f4112e1e</t>
  </si>
  <si>
    <t>https://drive.google.com/open?id=1vUKHWZdN42kmpiyBGd8squgCOfat-NKj</t>
  </si>
  <si>
    <t>21/07/18 16:24</t>
  </si>
  <si>
    <t>Inset fp / on at distal end</t>
  </si>
  <si>
    <t>Fine badly loam with mixed mednsand</t>
  </si>
  <si>
    <t>No deposition,  circumference is 300 CM.  Back edge of floodplain deposit near "macrochannel bank</t>
  </si>
  <si>
    <t>uuid:66964fcf-2a79-42cf-a455-e6b495f65bfe</t>
  </si>
  <si>
    <t>Soil</t>
  </si>
  <si>
    <t>https://drive.google.com/open?id=1NLy5_TRaIS96_J9AHjgVf2eVvelUsXDk</t>
  </si>
  <si>
    <t>21/07/18 16:37</t>
  </si>
  <si>
    <t>Begin of coarse sablnds on or bar</t>
  </si>
  <si>
    <t>uuid:d7f7ac20-1e8b-40ab-a4e6-752e050e0bd3</t>
  </si>
  <si>
    <t>https://drive.google.com/open?id=1GX08RHcRmFE-DHgdpCOvzT06npzY4H3v</t>
  </si>
  <si>
    <t>21/07/18 16:52</t>
  </si>
  <si>
    <t>Just a stray columns,  dug intohigher surface and was 150 CM of fine Sandy loam,  nonevidence of de around trees. Inset is coarse sand on thebsurface,  evidence of burial around trees on flanks,  extra photos taken</t>
  </si>
  <si>
    <t>uuid:bac4aa89-7de6-4e14-aaf7-8d184fe2a497</t>
  </si>
  <si>
    <t>https://drive.google.com/open?id=1Tn3feSn6YGgP9dUvng11yFJFjnYrzBEi</t>
  </si>
  <si>
    <t>19/07/18 10:25</t>
  </si>
  <si>
    <t>On bar no evidencd of burial across from 1001</t>
  </si>
  <si>
    <t>uuid:0ce04a70-d9e7-4109-b177-5f56276ce61d</t>
  </si>
  <si>
    <t>https://drive.google.com/open?id=1n_kIOMq6p9nLt0bmNgocSkpCf2zOjZDB</t>
  </si>
  <si>
    <t>20/07/18 15:47</t>
  </si>
  <si>
    <t>Cut off</t>
  </si>
  <si>
    <t>Get lead deposition rate maybe?</t>
  </si>
  <si>
    <t>uuid:e55920b0-b70c-4884-8ca3-947e5a9690c1</t>
  </si>
  <si>
    <t>https://drive.google.com/open?id=1oMYGilq8dJbeyp0uQwEy91Acgh2IjGW3</t>
  </si>
  <si>
    <t>22/07/18 10:10</t>
  </si>
  <si>
    <t>Tan fine sandnwith minor silt weak peds</t>
  </si>
  <si>
    <t>Circumference = 110*2, tree may be recordingb20 CM of fine sand built up on inset of feature with minor fines accumulating.  Inset back up to 2 m above lower floodplain scar</t>
  </si>
  <si>
    <t>uuid:74d2d295-33b5-4f59-bb7b-b4fcff5d87df</t>
  </si>
  <si>
    <t>Deep thoughts</t>
  </si>
  <si>
    <t>https://drive.google.com/open?id=1_enO9nUVX1TziTOD9NApIQcg1BfS6REh</t>
  </si>
  <si>
    <t>22/07/18 10:23</t>
  </si>
  <si>
    <t>Deep thought,  since most as is in channel or subsurface,  means it's fully or bank failure and poibtbsource,  means there is a characteristictravel length,  is fine sediment transported in waves then,?  Also due to limited sites that can actually accumulate fine sediment</t>
  </si>
  <si>
    <t>uuid:2c55b2fd-3cf0-4167-a990-2ec90b268859</t>
  </si>
  <si>
    <t>Meleleuca viminalis</t>
  </si>
  <si>
    <t>https://drive.google.com/open?id=1wyQHJN9DUFBCLH_XaqNCRAjA-_oEQ3OY</t>
  </si>
  <si>
    <t>22/07/18 10:38</t>
  </si>
  <si>
    <t>Inset bar/ bank flood scour since74</t>
  </si>
  <si>
    <t>Medical sand with minor silt</t>
  </si>
  <si>
    <t>Localized fine deposition,  probably 3 squared metres.  Initiation of tree probably lower in gravels</t>
  </si>
  <si>
    <t>uuid:22fab10d-5eae-4af5-ae29-9869b6ae17bd</t>
  </si>
  <si>
    <t>https://drive.google.com/open?id=1AoOgvMGbKU5YI-ncY6m1jDUj8u2x2-xj</t>
  </si>
  <si>
    <t>22/07/18 10:49</t>
  </si>
  <si>
    <t>Inset/ 74 flood scour</t>
  </si>
  <si>
    <t>Coarse sands and fine gravels</t>
  </si>
  <si>
    <t>Circumference - 115*2 localized bedload deposition on facebook end scour on us end</t>
  </si>
  <si>
    <t>uuid:0aceb4d7-df4e-49e0-9a76-a33560ffb375</t>
  </si>
  <si>
    <t>https://drive.google.com/open?id=1duhoCF7XrkjednmY3SDvutXdMrsLXZYR</t>
  </si>
  <si>
    <t>22/07/18 11:02</t>
  </si>
  <si>
    <t>Fine Sandy loam tan</t>
  </si>
  <si>
    <t>Young Cash on top of finensandy loam seennds,  immediately on the bank side you see a build upon gravels marking a depositions edge</t>
  </si>
  <si>
    <t>uuid:d052d4e1-00f3-4fc6-890b-af0662219345</t>
  </si>
  <si>
    <t>https://drive.google.com/open?id=1dmqaMdcKcHfLkWtQ_FLayYomWqoAozqy</t>
  </si>
  <si>
    <t>22/07/18 11:13</t>
  </si>
  <si>
    <t>74 scar bar on edgebof sidenchannel,  ridge between two side channels andnlibe ofbtrees,  stringer deposit</t>
  </si>
  <si>
    <t>Medical sand loam with 30 percent sikt</t>
  </si>
  <si>
    <t>uuid:4b93945d-9b8b-45b8-9d16-611530756369</t>
  </si>
  <si>
    <t>https://drive.google.com/open?id=1PQgo0m3f_yQBknLTu5oiOd4fi6d57Zby</t>
  </si>
  <si>
    <t>22/07/18 11:20</t>
  </si>
  <si>
    <t>Fine gravels and coarse sands</t>
  </si>
  <si>
    <t>Small tree secondary sproutingnon high gravel bar adjacent to channel no finensedndep</t>
  </si>
  <si>
    <t>uuid:01973fb8-6b41-4ec0-98cb-a60df965247e</t>
  </si>
  <si>
    <t>https://drive.google.com/open?id=16NkwV0lOwEHHRyYuLKjJYi46LHmhhrjt</t>
  </si>
  <si>
    <t>22/07/18 11:23</t>
  </si>
  <si>
    <t>Fine to medium gravels and fine sands</t>
  </si>
  <si>
    <t>. To 1 m of coarse deposition on this bar post 74 flood,  good evidence of scarring</t>
  </si>
  <si>
    <t>uuid:b62830fe-f197-4a7b-9a76-29638e7d6032</t>
  </si>
  <si>
    <t>https://drive.google.com/open?id=1X2-ZS1mH1a4ki7oR_4CJKzkvcTol_GGC</t>
  </si>
  <si>
    <t>22/07/18 11:28</t>
  </si>
  <si>
    <t>Onbgravel bar</t>
  </si>
  <si>
    <t>Evidence of historic burial andbscour along with scars,  would be angood dendropaleohydrotree</t>
  </si>
  <si>
    <t>uuid:f128359e-aa2f-412e-8237-210d3e3315c5</t>
  </si>
  <si>
    <t>https://drive.google.com/open?id=1uH1Qq-Xn8MxrZxDnL8iNBJcJTbYTPai8</t>
  </si>
  <si>
    <t>22/07/18 11:44</t>
  </si>
  <si>
    <t>On tan medical sands with minor silt,  some deposition,  pier scour around bases</t>
  </si>
  <si>
    <t>Circumference - 135*2, m-76, 18</t>
  </si>
  <si>
    <t>uuid:9df7f12a-df7f-47e3-99fd-cb001250d017</t>
  </si>
  <si>
    <t>https://drive.google.com/open?id=1hqQxRL3PMqcbW8GuM7VObgI3qlrqMUPE</t>
  </si>
  <si>
    <t>22/07/18 11:47</t>
  </si>
  <si>
    <t>Inset point bar</t>
  </si>
  <si>
    <t>Onbgravels higher surface is Ned sandnwith minor silt mostly scour around trees</t>
  </si>
  <si>
    <t>uuid:634c65a7-94ae-4dd6-9422-ff446088cd34</t>
  </si>
  <si>
    <t>https://drive.google.com/open?id=1KyiiHMPh-Gy6xyMj1gYNe2GK9Sbj3k6c</t>
  </si>
  <si>
    <t>22/07/18 13:17</t>
  </si>
  <si>
    <t>Inset/ abandoned point bar</t>
  </si>
  <si>
    <t>Fine Sandy loam with silt</t>
  </si>
  <si>
    <t>On top of old phone,  presumably post 74 deposits,  tee on top of fine sediment</t>
  </si>
  <si>
    <t>uuid:66d4a53e-17ef-4ac8-8ee3-fa9d79408da7</t>
  </si>
  <si>
    <t>https://drive.google.com/open?id=1iSGfDUjbWQnpu_VPcm0Qg-aSj0Oyfeg2</t>
  </si>
  <si>
    <t>22/07/18 13:21</t>
  </si>
  <si>
    <t>On medium gravel deposit</t>
  </si>
  <si>
    <t>3 m west of 72 in depression exposed gravels In depression</t>
  </si>
  <si>
    <t>uuid:5707ea07-271e-44d8-9160-d3b1c002a95a</t>
  </si>
  <si>
    <t>https://drive.google.com/open?id=1JXGDPq00wIgJ9KLusObZdMt4F_i_gpEb</t>
  </si>
  <si>
    <t>22/07/18 13:26</t>
  </si>
  <si>
    <t>Medium gravels</t>
  </si>
  <si>
    <t>Once again exposed gravels on these depressions on surface</t>
  </si>
  <si>
    <t>uuid:fa714166-9837-4a99-bcf0-631c3bd0763f</t>
  </si>
  <si>
    <t>https://drive.google.com/open?id=1WJzkkLzR4N_9yj4DvVnou_995IPSffgt</t>
  </si>
  <si>
    <t>22/07/18 13:44</t>
  </si>
  <si>
    <t>Inset / old point bar deposit front edge of deposot</t>
  </si>
  <si>
    <t>Coarse sand matrix with large gravels small cobbles</t>
  </si>
  <si>
    <t>Min sprout depth,  aggrading but not aggrading fines</t>
  </si>
  <si>
    <t>uuid:7bba33fe-718e-4d90-8e8c-d905b9a7d55a</t>
  </si>
  <si>
    <t>https://drive.google.com/open?id=1RJc5647GQiZNffvsQLloV9tEDamkWYRk</t>
  </si>
  <si>
    <t>22/07/18 13:49</t>
  </si>
  <si>
    <t>Inset/ abandnded point bar deposit</t>
  </si>
  <si>
    <t>20 is minimum next to other tree,  bedload dep</t>
  </si>
  <si>
    <t>uuid:f2e082fd-d893-48f2-9c54-5313d6ddd4e1</t>
  </si>
  <si>
    <t>Sediment</t>
  </si>
  <si>
    <t>https://drive.google.com/open?id=1_d9Z1y9Urs4OfFL8YNW9tbOMvsksHT3j</t>
  </si>
  <si>
    <t>22/07/18 13:58</t>
  </si>
  <si>
    <t>Inset/old point bar</t>
  </si>
  <si>
    <t>Top of love gravel at surface</t>
  </si>
  <si>
    <t>uuid:1b7099f9-4999-4416-aa2b-cf41e0ce09c4</t>
  </si>
  <si>
    <t>https://drive.google.com/open?id=1tXxUfsVngu8SNdLpx7cvfmHIN8dhBiNz</t>
  </si>
  <si>
    <t>22/07/18 14:04</t>
  </si>
  <si>
    <t>Inset old point bar</t>
  </si>
  <si>
    <t>Medical coarse sands with minor silt</t>
  </si>
  <si>
    <t>On topographic high on surface</t>
  </si>
  <si>
    <t>uuid:4d86fad3-d6ad-42fc-bb4b-34b9680ebb52</t>
  </si>
  <si>
    <t>https://drive.google.com/open?id=17dmMB07EDQy-FjI8V49GnPond_R2jNyn</t>
  </si>
  <si>
    <t>22/07/18 14:29</t>
  </si>
  <si>
    <t>Inset/ paleochannel</t>
  </si>
  <si>
    <t>Fine Sandy loam with abundant silt.  Medium block peds</t>
  </si>
  <si>
    <t>Assuming gravel was active channel,  then 40 CM of fine deposition</t>
  </si>
  <si>
    <t>uuid:b3f02a08-fa85-48a2-a8f4-2633730dd894</t>
  </si>
  <si>
    <t>https://drive.google.com/open?id=1TUurvpGmdeLo5eQhkEP3h_4GidYbFb82</t>
  </si>
  <si>
    <t>22/07/18 14:38</t>
  </si>
  <si>
    <t>I</t>
  </si>
  <si>
    <t>Fine Sandy loam with abundant silt</t>
  </si>
  <si>
    <t>Deep rate since channel abandonment</t>
  </si>
  <si>
    <t>uuid:e0bc2c6b-eded-4b05-b27c-ae299d99baa0</t>
  </si>
  <si>
    <t>https://drive.google.com/open?id=1RN_QhEkVPV1JS3DP3J0G1rQPOWyjvVLo</t>
  </si>
  <si>
    <t>22/07/18 14:48</t>
  </si>
  <si>
    <t>Abandoned channel</t>
  </si>
  <si>
    <t>Silt loam to 15 CM.  Lenses of medicine sand loam at 15 CM to medium gravels</t>
  </si>
  <si>
    <t>Deep since channel abandonment</t>
  </si>
  <si>
    <t>uuid:98145cb0-1abb-474a-967b-f28f1bf17318</t>
  </si>
  <si>
    <t>https://drive.google.com/open?id=1pfZsCybGETaV06wRN9oa1VKTpEqn4StN</t>
  </si>
  <si>
    <t>22/07/18 15:11</t>
  </si>
  <si>
    <t>Fine Sandy loamgravel depths are a minimum, roots in the way</t>
  </si>
  <si>
    <t>uuid:a9ba7469-6aed-4e73-ae0e-bf6aa03fcd77</t>
  </si>
  <si>
    <t>https://drive.google.com/open?id=1GcyeGgQFtJy4ef-W0IKRs4RRoe0l71QB</t>
  </si>
  <si>
    <t>22/07/18 15:22</t>
  </si>
  <si>
    <t>High depends of old channel</t>
  </si>
  <si>
    <t>Brown silt loam for 25 cm, Tan medical sands for 11 CM underneath with lenses and fine mottles. 10 CM of fine gravel,  then 35 CM of medicine sand,  base of medium gravels</t>
  </si>
  <si>
    <t>uuid:a09a23f8-a914-4400-be1b-ed1352841fcf</t>
  </si>
  <si>
    <t>https://drive.google.com/open?id=1u8i9qkMVwMcYATIQo601UMkBYuLkLxX3</t>
  </si>
  <si>
    <t>22/07/18 15:33</t>
  </si>
  <si>
    <t>Do of old ch</t>
  </si>
  <si>
    <t>Silt and finensandy loam</t>
  </si>
  <si>
    <t>Minimal deposition on old cha</t>
  </si>
  <si>
    <t>uuid:b7723a00-b052-4673-8e34-3304877ac8e2</t>
  </si>
  <si>
    <t>https://drive.google.com/open?id=1THIcvZyJ1Yi_tDvaS8oz8aEvl8xbiMA1</t>
  </si>
  <si>
    <t>22/07/18 16:25</t>
  </si>
  <si>
    <t>Inset old channel or pbar</t>
  </si>
  <si>
    <t>Tan loam with abundant silt</t>
  </si>
  <si>
    <t>Possible candidate for dendro as a hurial record,  not sure ifnwenfound the base  at 20 CM though because buried by a log</t>
  </si>
  <si>
    <t>uuid:35a9feb2-c203-41a7-b489-718f7c339a92</t>
  </si>
  <si>
    <t>https://drive.google.com/open?id=1onOdjNmjctKlaZvdA7zrjfvHd8PrXm0I</t>
  </si>
  <si>
    <t>22/07/18 16:29</t>
  </si>
  <si>
    <t>Not sure we have hit the root plate</t>
  </si>
  <si>
    <t>uuid:c1b33e05-15f8-4756-aa18-b9c3a6534170</t>
  </si>
  <si>
    <t>https://drive.google.com/open?id=1K1VtmpEIhJkny_XD4Q71XyKEr2tdFyQr</t>
  </si>
  <si>
    <t>22/07/18 16:32</t>
  </si>
  <si>
    <t>GPS or 87 at the end</t>
  </si>
  <si>
    <t>43,54,33,39,20,38,36,31,27,</t>
  </si>
  <si>
    <t>uuid:e5fe9c49-17e1-41bd-b149-f00ae0ff0edc</t>
  </si>
  <si>
    <t>Lead 210 channel sample</t>
  </si>
  <si>
    <t>https://drive.google.com/open?id=1p-zlT-XE9KuyPS8DtO4ZmvUZ42FnHU6X</t>
  </si>
  <si>
    <t>22/07/18 16:56</t>
  </si>
  <si>
    <t>C</t>
  </si>
  <si>
    <t>Mud in interstitial spaces ofncobble at the top of the bar name pbnp7x18-chan</t>
  </si>
  <si>
    <t>uuid:c89d6fff-9790-4916-81a6-ed4be3ce3604</t>
  </si>
  <si>
    <t>https://drive.google.com/open?id=1Tu6O8CzmX6Q8DFc_qMvwnpdMRei2u9u9</t>
  </si>
  <si>
    <t>22/07/18 17:25</t>
  </si>
  <si>
    <t>Detritus and silt loam</t>
  </si>
  <si>
    <t>Circumference = 100*2, older tree colonized on top of this floodplain,  what about downstream</t>
  </si>
  <si>
    <t>uuid:01f2bf5d-f8df-40ef-b491-63e15e344bc6</t>
  </si>
  <si>
    <t>https://drive.google.com/open?id=1aVVvbgoVsNxcjVXBuY4aaNh_K_rMOuY0</t>
  </si>
  <si>
    <t>22/07/18 14:00</t>
  </si>
  <si>
    <t>Medium sand with minor silt</t>
  </si>
  <si>
    <t>Grass on minor lobe</t>
  </si>
  <si>
    <t>uuid:96eef232-91b5-4dfe-a7fe-1e09c898db23</t>
  </si>
  <si>
    <t>Casuarina/ mixed rf</t>
  </si>
  <si>
    <t>https://drive.google.com/open?id=1FgCW_bffHAJ4VYpDf4GJZVl2HO3VBUEh</t>
  </si>
  <si>
    <t>23/07/18 09:23</t>
  </si>
  <si>
    <t>Thin veneer of silty medium sand on cobbles,  trees showing minimal signs of deposition</t>
  </si>
  <si>
    <t>Not alot of fines</t>
  </si>
  <si>
    <t>uuid:bd8fb7d9-c174-47c4-b47c-a66cb6ea9388</t>
  </si>
  <si>
    <t>https://drive.google.com/open?id=14MllTPtcQiV68CWK0nc7L_h20wH1WrUB</t>
  </si>
  <si>
    <t>23/07/18 09:43</t>
  </si>
  <si>
    <t>Silty medium sand</t>
  </si>
  <si>
    <t>Circumference is 100*2</t>
  </si>
  <si>
    <t>uuid:f409e354-e106-4f8e-8d19-87bb22e8237e</t>
  </si>
  <si>
    <t>https://drive.google.com/open?id=1xsJ725flvmD97JZg48rgiubVEgqmoyBd</t>
  </si>
  <si>
    <t>23/07/18 09:52</t>
  </si>
  <si>
    <t>20 is really a Max really 0 as it is mounded up,  trees have sprouted on top ofnfinebsedimentndeposit here,  showing that they probably Co occurred with the deposition ofnfines and are potentially holding it in</t>
  </si>
  <si>
    <t>uuid:49e57c50-fee7-4292-ba34-a8f2d70a849d</t>
  </si>
  <si>
    <t>https://drive.google.com/open?id=1R--ZsoR3ixHpzP4m52DF0inoglPflx5b</t>
  </si>
  <si>
    <t>23/07/18 10:41</t>
  </si>
  <si>
    <t>Ch</t>
  </si>
  <si>
    <t>Gravel channel</t>
  </si>
  <si>
    <t>Cobble bed was buried at one point though</t>
  </si>
  <si>
    <t>Though notbshowingbfinebsedimentbdeposition,  it would be a good treetop show burial andnunburial</t>
  </si>
  <si>
    <t>uuid:4de6e501-dc84-40e8-8c0b-c7bfa8cc5213</t>
  </si>
  <si>
    <t>https://drive.google.com/open?id=1aGXFsxxWO0B8yqVkL5PjfdofU3zZ6-c-</t>
  </si>
  <si>
    <t>23/07/18 11:02</t>
  </si>
  <si>
    <t>On cpoint bar,  could be that advice root of spirit depth but if not then sprout depth is a minimum</t>
  </si>
  <si>
    <t>uuid:557bcdcc-6d9f-451e-a9e2-aa96270ad39c</t>
  </si>
  <si>
    <t>https://drive.google.com/open?id=13n0qOYmfFeD8Bc4A8zSC2tlRKBu5gwsx</t>
  </si>
  <si>
    <t>23/07/18 11:11</t>
  </si>
  <si>
    <t>10 CM over medium Sandy loam with rots,  11 CM ofsilt loam,  4 CM of medium sands, 10 CM of silt loam, 10 CM of coarse sands grading into gravels all contacts sharp</t>
  </si>
  <si>
    <t>High point of deposit</t>
  </si>
  <si>
    <t>uuid:1954b66d-89fc-4f83-bddd-116709884b12</t>
  </si>
  <si>
    <t>https://drive.google.com/open?id=1okazszPc-gcmzm5ItpzFHtos2zt9xFBB</t>
  </si>
  <si>
    <t>23/07/18 11:22</t>
  </si>
  <si>
    <t>5 CM of fine Sandy loam,  5 CM of medium sandssands</t>
  </si>
  <si>
    <t>Upstream pocket ofbfine sediment pretty anamolous grades intbcobblesvin 4 m or so</t>
  </si>
  <si>
    <t>uuid:95fc65db-2ef5-4a1a-96f4-d938f0994f32</t>
  </si>
  <si>
    <t>https://drive.google.com/open?id=1mNAA63vDrBaFGvlQMqltu9R6JrlyD8p4</t>
  </si>
  <si>
    <t>23/07/18 11:27</t>
  </si>
  <si>
    <t>Some fine Sandy loam</t>
  </si>
  <si>
    <t>Sprout depth is a Max probably just minimal moundin,  multi trunked cas</t>
  </si>
  <si>
    <t>uuid:c595d138-d5d2-4223-acc6-f01045d010cb</t>
  </si>
  <si>
    <t>https://drive.google.com/open?id=1qTMJnxkegtznGX8ebn6AE__bP3s8L51O</t>
  </si>
  <si>
    <t>23/07/18 11:31</t>
  </si>
  <si>
    <t>Inset old side ch</t>
  </si>
  <si>
    <t>Gravels</t>
  </si>
  <si>
    <t>Large old cars no deposition aroundnit circ = 14*2</t>
  </si>
  <si>
    <t>uuid:2fb71cbe-e0d1-4bca-a744-538708297ab8</t>
  </si>
  <si>
    <t>Sedimebt</t>
  </si>
  <si>
    <t>https://drive.google.com/open?id=1RvldAHR8CPPi-IM3CFzo99um-HmQn-cX</t>
  </si>
  <si>
    <t>23/07/18 11:35</t>
  </si>
  <si>
    <t>10 CM silt loam, 25 CM of medium sand with coarse sand lenses, 10 CM of silt loam,  gravels</t>
  </si>
  <si>
    <t>uuid:b75f9496-e7b9-42e1-9809-a89b75e5ff68</t>
  </si>
  <si>
    <t>https://drive.google.com/open?id=1Jm9dtWEyowPdq_-5Ak8Or37cYB3bzvns</t>
  </si>
  <si>
    <t>23/07/18 11:47</t>
  </si>
  <si>
    <t>Gravels and cobbles</t>
  </si>
  <si>
    <t>Burial depth minimum,  mostly to show that most of this site is will cobbles and gravels</t>
  </si>
  <si>
    <t>uuid:14746994-468a-45de-b071-359c8e376187</t>
  </si>
  <si>
    <t>https://drive.google.com/open?id=1q8ySmj0gUm1WzVGzowmI6O2MzvYqprqt</t>
  </si>
  <si>
    <t>23/07/18 11:54</t>
  </si>
  <si>
    <t>Inset/ veg bar</t>
  </si>
  <si>
    <t>Just to show thatbminimal deposition recorded on this barbaroubdbthesebtrees as wel</t>
  </si>
  <si>
    <t>uuid:bdb66428-dc07-4ad1-a55d-32681d026167</t>
  </si>
  <si>
    <t>Casuarina dbh inventory</t>
  </si>
  <si>
    <t>https://drive.google.com/open?id=1Mgo5uXplSkb0J2oy3_5TutWF8kTspuV9</t>
  </si>
  <si>
    <t>23/07/18 12:35</t>
  </si>
  <si>
    <t>Dbh right hand cobble bar, 24, 31, 19, 33, 29, 30, 29,15,35,26,22, 16,23,29,16,20,16, 28, 36     to GPS 105</t>
  </si>
  <si>
    <t>24, 31, 19, 33, 29, 30, 29,15,35,26,22, 16,23,29,16,20,16, 28, 36</t>
  </si>
  <si>
    <t>uuid:62d83497-d3b7-4d8d-a3b2-58d3961a6372</t>
  </si>
  <si>
    <t>https://drive.google.com/open?id=1cCEjmqWnqqANYsROqEiJcLM4pImyOliV</t>
  </si>
  <si>
    <t>23/07/18 12:38</t>
  </si>
  <si>
    <t>Visited last year</t>
  </si>
  <si>
    <t>Could easily drop the tree onto the bar</t>
  </si>
  <si>
    <t>uuid:65dbee75-f948-4069-9bf0-a8e741ef94fe</t>
  </si>
  <si>
    <t>https://drive.google.com/open?id=1Gmn501DS5QFcsJAYtx57T9l0C8Vv6tM1</t>
  </si>
  <si>
    <t>24/07/18 09:51</t>
  </si>
  <si>
    <t>Bedrock and coarse gravel bench</t>
  </si>
  <si>
    <t>No deposition,  probably too high in the catchment to store a lot of fines,  easy younger tree to drop thoigh</t>
  </si>
  <si>
    <t>uuid:7c05c019-df6c-4df6-8235-82a5968b4739</t>
  </si>
  <si>
    <t>https://drive.google.com/open?id=1iqIP6wusUXwvmf7bJCLY3qBdi4RnuWsp</t>
  </si>
  <si>
    <t>24/07/18 10:13</t>
  </si>
  <si>
    <t>Gravel with Sandy loam matrix</t>
  </si>
  <si>
    <t>Circumference 133*2 older casuarinabwith no evidence of burial on thisnsite</t>
  </si>
  <si>
    <t>uuid:a577b904-932f-4499-8cb0-b457b6bf5b47</t>
  </si>
  <si>
    <t>https://drive.google.com/open?id=17Mo6GcRzC8p3kG97iLOnuj4hRusTu2gb</t>
  </si>
  <si>
    <t>24/07/18 10:19</t>
  </si>
  <si>
    <t>Fine sand loam with occasional gravel</t>
  </si>
  <si>
    <t>Didn't reach gravel looks like its when eroded away and then redeposited  she oak tonight isbburied a bit more may have established at the same point</t>
  </si>
  <si>
    <t>uuid:8c462335-3788-4c03-9525-87d647e9ab03</t>
  </si>
  <si>
    <t>https://drive.google.com/open?id=1ouqRtTewxAY29ta1JXWPQSZ2cgXzinu5</t>
  </si>
  <si>
    <t>24/07/18 10:34</t>
  </si>
  <si>
    <t>Evidence of burial adjacent to Sheila that has been scoured out and exposed</t>
  </si>
  <si>
    <t>uuid:ddec7b36-25e4-419c-ab95-a564f1af69d0</t>
  </si>
  <si>
    <t>Casuarina dbh inv</t>
  </si>
  <si>
    <t>https://drive.google.com/open?id=1H5ZU6AA9Jhi0KxFNca_7yGlogCEkGUSJ</t>
  </si>
  <si>
    <t>24/07/18 10:42</t>
  </si>
  <si>
    <t>Inset, old flood chute</t>
  </si>
  <si>
    <t>Silty loam</t>
  </si>
  <si>
    <t>2 acacias too sittingnonntop of fine deposit dbh inventory,  cas-52, ac-42, unk-48, cas-56</t>
  </si>
  <si>
    <t>52,56</t>
  </si>
  <si>
    <t>uuid:910d950b-3ee6-4d27-9042-708b06d61bd8</t>
  </si>
  <si>
    <t>https://drive.google.com/open?id=1pIEIkW6rEyX5ael6rKUyquKvNGJ3XOO6</t>
  </si>
  <si>
    <t>24/07/18 10:53</t>
  </si>
  <si>
    <t>uuid:a23b2b70-c812-43b2-b5e1-6c8cbd5f224b</t>
  </si>
  <si>
    <t>https://drive.google.com/open?id=1IihXb2F35Kl_QsU57vzd1nf6yYiL5eC2</t>
  </si>
  <si>
    <t>24/07/18 11:33</t>
  </si>
  <si>
    <t>Inset/ point bar</t>
  </si>
  <si>
    <t>Medium sands with minor silt</t>
  </si>
  <si>
    <t>Easy to drop possible high flood scars</t>
  </si>
  <si>
    <t>uuid:51b7e4af-38f6-4f72-a865-c5880adcfe1e</t>
  </si>
  <si>
    <t>https://drive.google.com/open?id=1FVhN1cBp5lei2cwLnm-bWaPgw6v6kPwQ</t>
  </si>
  <si>
    <t>24/07/18 11:40</t>
  </si>
  <si>
    <t>Inset pb</t>
  </si>
  <si>
    <t>Multi trunk no evidence of current depo</t>
  </si>
  <si>
    <t>uuid:04bb6972-73a2-479b-a883-f8fa22179edf</t>
  </si>
  <si>
    <t>https://drive.google.com/open?id=1VHBUvJCx3RRRyvGKGErjV6aPq5-BnhXC</t>
  </si>
  <si>
    <t>Silty medium sand depth to gravels unknown</t>
  </si>
  <si>
    <t>High flood scars for radium dating?  Easy tree to drop</t>
  </si>
  <si>
    <t>uuid:eda7357c-54d6-4018-93ff-6272ece13976</t>
  </si>
  <si>
    <t>https://drive.google.com/open?id=1dOICE_eXdFCLTmK8k0-C16O49eMLD_xP</t>
  </si>
  <si>
    <t>24/07/18 12:11</t>
  </si>
  <si>
    <t>Medium sand with silt</t>
  </si>
  <si>
    <t>Old gum tree minimal deposition evidence</t>
  </si>
  <si>
    <t>uuid:4e7c3051-68e9-4f28-aad2-f6141ae89635</t>
  </si>
  <si>
    <t>https://drive.google.com/open?id=1sPiviNQAOs7XlVehiZWUAkPykmL9vPRE</t>
  </si>
  <si>
    <t>24/07/18 12:21</t>
  </si>
  <si>
    <t>42 CM -Poorly sorted medium to coarse sands with silt,  small gravel later at the base,  10 CM of medium Sandy loam,  6 CM finebto medium gravels,  15 CM of medium Sands,  7 CM silty loam,  the rest medium to coarse sands</t>
  </si>
  <si>
    <t>uuid:f658b302-c45c-406b-8734-22c81623e828</t>
  </si>
  <si>
    <t>Sediment and bottle brush</t>
  </si>
  <si>
    <t>https://drive.google.com/open?id=13glfORFc2LG25W-WToUSr3mBC6Uvbgro</t>
  </si>
  <si>
    <t>24/07/18 12:30</t>
  </si>
  <si>
    <t>17 cm-med sand with mixed gravels,  10 CM of medium Sandy loam, 19 CM of medium sands to silt loam hard pan St base of pit</t>
  </si>
  <si>
    <t>What this site is showing is that the bottle brush protected the internet feature butbhas notnibduced new deposition</t>
  </si>
  <si>
    <t>uuid:3a0fbed0-e75f-4e32-a577-e4013d6b55a3</t>
  </si>
  <si>
    <t>https://drive.google.com/open?id=1sVeyNXshgTBOAPTayS6FnSn2TtGDZb7x</t>
  </si>
  <si>
    <t>24/07/18 13:03</t>
  </si>
  <si>
    <t>Gravels on inset depends,  20 CM of matrix supported gravel,  20 CM+ of silty loam,  could be deeper</t>
  </si>
  <si>
    <t>Good sample for recent deposition and somenscarring, easy as tree to drop</t>
  </si>
  <si>
    <t>uuid:10bd09bf-ef24-4d92-93f1-0b26362cc892</t>
  </si>
  <si>
    <t>https://drive.google.com/open?id=1d2ekqg6WHoetu7Dt_WqAapqWYdeWJMQM</t>
  </si>
  <si>
    <t>24/07/18 13:11</t>
  </si>
  <si>
    <t>Onbgravels may have been buried previously</t>
  </si>
  <si>
    <t>Possible burial and unburial,  also scarring high up</t>
  </si>
  <si>
    <t>uuid:db642e56-a40d-4914-abc7-0464d0c584c1</t>
  </si>
  <si>
    <t>https://drive.google.com/open?id=14LD-paRKREJCt_b8Rh4QqeFF8aYujNKj</t>
  </si>
  <si>
    <t>24/07/18 13:17</t>
  </si>
  <si>
    <t>Thin veneer 10 CM of silt loam then gravels</t>
  </si>
  <si>
    <t>Circumference -101*2, neighboring tree diameter 58</t>
  </si>
  <si>
    <t>uuid:e47c6fe8-e92f-4390-8b81-332b89e6f9a8</t>
  </si>
  <si>
    <t>https://drive.google.com/open?id=1Df2OyP3Z0W8tLPcEVHSyDXrRo5RDXQmp</t>
  </si>
  <si>
    <t>24/07/18 13:26</t>
  </si>
  <si>
    <t>On gravels withbminimal fine veneer</t>
  </si>
  <si>
    <t>TBH 68, 73,56,63</t>
  </si>
  <si>
    <t>68, 73,56,63</t>
  </si>
  <si>
    <t>uuid:8b7a8313-6a5b-409a-ab8f-e2164363c8e8</t>
  </si>
  <si>
    <t>https://drive.google.com/open?id=1P-5VQzpOlfwbSrVQt3Bbz64pmixuv4cc</t>
  </si>
  <si>
    <t>24/07/18 13:45</t>
  </si>
  <si>
    <t>5 CM matrix supported fine gravel,  16 CM loam * pb-ubr-7-18-1,  8 CM message sand,  4 CM, loam,  16 CM poorly sorted sands some finecgravelsvat the top,  28 tan fine Sandy loam *pb-ubr-7-18-2, 10 CM coarse poorly sorted sand and fine gravels,  cobbles</t>
  </si>
  <si>
    <t>Circumference 150*2scoured out to base, not on ur 7182 may have a little coarse sand contam</t>
  </si>
  <si>
    <t>uuid:ed628413-221a-4525-ba14-de9f9093904a</t>
  </si>
  <si>
    <t>https://drive.google.com/open?id=11ui461YGfs2VJuYO1c-WqjJCemQCMYUu</t>
  </si>
  <si>
    <t>24/07/18 15:11</t>
  </si>
  <si>
    <t>Silt medical sands</t>
  </si>
  <si>
    <t>Older tree,  mate dbh -70</t>
  </si>
  <si>
    <t>uuid:91da78e1-05a0-4708-8498-ea0a76065bb5</t>
  </si>
  <si>
    <t>Bottle brush knocked over and buried</t>
  </si>
  <si>
    <t>https://drive.google.com/open?id=1mNQFOZn2G8kylJ2pFib7yo0dSRD3WIv6</t>
  </si>
  <si>
    <t>24/07/18 15:16</t>
  </si>
  <si>
    <t>Fine sandy loam but gravels racked up upstream</t>
  </si>
  <si>
    <t>Circumference 110*2+91*2+91*2+65 , didntndigbdeep but assumed 10 CM to a metre</t>
  </si>
  <si>
    <t>uuid:8f9f3971-f27b-4ecf-be11-4bab7bb4567b</t>
  </si>
  <si>
    <t>https://drive.google.com/open?id=1h_qfPzYz8ow_MMputZXkfSO8Z2aqoMVv</t>
  </si>
  <si>
    <t>24/07/18 15:22</t>
  </si>
  <si>
    <t>May have been buried then scoured</t>
  </si>
  <si>
    <t>uuid:ab5c2cef-ebe9-4084-9620-e3f487d8221f</t>
  </si>
  <si>
    <t>https://drive.google.com/open?id=1yk-8yam-zXaFa-sG39KIEBFtsOewT8KR</t>
  </si>
  <si>
    <t>24/07/18 15:29</t>
  </si>
  <si>
    <t>Edgevof pool</t>
  </si>
  <si>
    <t>Mud atbedge of pool</t>
  </si>
  <si>
    <t>Tried to pick a relatively undisturbed site</t>
  </si>
  <si>
    <t>uuid:43f785a0-269f-4da1-8d64-b585904ab579</t>
  </si>
  <si>
    <t>Gum</t>
  </si>
  <si>
    <t>https://drive.google.com/open?id=1hPNydRZYGG_hiVSf99FzSF-_mm963d1m</t>
  </si>
  <si>
    <t>24/07/18 16:24</t>
  </si>
  <si>
    <t>Floodplain bank</t>
  </si>
  <si>
    <t>Sandy loam</t>
  </si>
  <si>
    <t>Circcirc = 130*2, depth is a Max sporiuted on side of a bank</t>
  </si>
  <si>
    <t>uuid:36c3cf70-71fb-444d-9154-8d0e71652398</t>
  </si>
  <si>
    <t>https://drive.google.com/open?id=1Q0mwcDbYUlDRN-85XbDmPzOhoY-T1eka</t>
  </si>
  <si>
    <t>24/07/18 16:47</t>
  </si>
  <si>
    <t>Mc</t>
  </si>
  <si>
    <t>15 CM of medium sands, then lenses of medium cobbles and coarse sands</t>
  </si>
  <si>
    <t>Easy to drop tree though only recording bedload depo</t>
  </si>
  <si>
    <t>uuid:22843dda-d769-4ad1-91c1-f9f3d0889f6e</t>
  </si>
  <si>
    <t>https://drive.google.com/open?id=1Zl0DSPJ9Bq4n7fT06jR8GZIyI_5UXU2s</t>
  </si>
  <si>
    <t>24/07/18 16:51</t>
  </si>
  <si>
    <t>Dbh-31,41,27,57,30,31,33,35 end at practice 133</t>
  </si>
  <si>
    <t>31,41,27,57,30,31,33,35</t>
  </si>
  <si>
    <t>uuid:39b8978a-d12c-48dd-aaa8-b26c6361e11c</t>
  </si>
  <si>
    <t>Sediment strat</t>
  </si>
  <si>
    <t>https://drive.google.com/open?id=1SCfWbU3nPaBTWSdqhh3mTezG3qdJB1sz</t>
  </si>
  <si>
    <t>24/07/18 16:59</t>
  </si>
  <si>
    <t>20 cm fine Sandy loam, 23 CM coarsevsands, 24 CM silt loam lots of organics and charcoal,  25 CM medical sands,  150 ish CM of covered interval,  and gravel bed</t>
  </si>
  <si>
    <t>uuid:ca58b60d-343d-4fbe-822e-5a7fccfa4ace</t>
  </si>
  <si>
    <t>Young bottlebrush</t>
  </si>
  <si>
    <t>https://drive.google.com/open?id=1bl4DIFwZfPfhfSwjAtFjkOQ1trHHcszY</t>
  </si>
  <si>
    <t>24/07/18 17:15</t>
  </si>
  <si>
    <t>Takingbanlead 210 samplenofbsed trapped by saplings * Pb-ubr-7-18-chan3 bag 1 and bag 2</t>
  </si>
  <si>
    <t>uuid:6591eba5-ab66-4c8b-ab63-688893e2eb22</t>
  </si>
  <si>
    <t>https://drive.google.com/open?id=1Qr4GSI6lrPbP7sdJrp5eaElR2Ox4qhaS</t>
  </si>
  <si>
    <t>25/07/18 09:32</t>
  </si>
  <si>
    <t>Scoured out to gravels on old inset</t>
  </si>
  <si>
    <t>Circumference =120*2</t>
  </si>
  <si>
    <t>uuid:b6b8ec13-fa40-415b-adb3-65cfd07c2798</t>
  </si>
  <si>
    <t>Bottlebrush</t>
  </si>
  <si>
    <t>https://drive.google.com/open?id=11dX5JgpqB2DujUauIxOXhv7PpYuVJhLm</t>
  </si>
  <si>
    <t>25/07/18 09:47</t>
  </si>
  <si>
    <t>Medium sand with minor silt,  build up of fi</t>
  </si>
  <si>
    <t>Multi trunk could be two trees,  burial measurement underestimate,  probably 50 cm+, build up fine sediment behind tree with scour ds</t>
  </si>
  <si>
    <t>uuid:ed7ee159-1e82-480a-b1e0-22ec7eeaad3b</t>
  </si>
  <si>
    <t>https://drive.google.com/open?id=1khFJPQhQSmsTNYOPrPvlC5U4u-154sa3</t>
  </si>
  <si>
    <t>25/07/18 09:56</t>
  </si>
  <si>
    <t>Mediumbtsn sand</t>
  </si>
  <si>
    <t>Multi trunked deposition onnupstream endnlike others but likely recent bedloaf</t>
  </si>
  <si>
    <t>uuid:3bbb6923-0f55-4a16-97e2-22c6ff77f561</t>
  </si>
  <si>
    <t>https://drive.google.com/open?id=1vNBoNOh29t7e4FDODPUr3Td9aDVkaU-S</t>
  </si>
  <si>
    <t>25/07/18 09:58</t>
  </si>
  <si>
    <t>Medium tan sands</t>
  </si>
  <si>
    <t>Scoured out roots or advice roots,  additional dbh-43,51, 43</t>
  </si>
  <si>
    <t>uuid:7da4e7a4-7146-4f32-9755-ae40a0856115</t>
  </si>
  <si>
    <t>https://drive.google.com/open?id=1BqISTPxzl2YZgOtXgIFPEHB1Whd0Q2we</t>
  </si>
  <si>
    <t>25/07/18 10:23</t>
  </si>
  <si>
    <t>Floodplain</t>
  </si>
  <si>
    <t>Finebfp seds</t>
  </si>
  <si>
    <t>Maximum depth from top of eroding bank to first exposed root, circumference - 112*2, half a metre on top of concrete post as well</t>
  </si>
  <si>
    <t>uuid:9e6d0a6a-960b-4144-82da-02ec9701ae4e</t>
  </si>
  <si>
    <t>https://drive.google.com/open?id=1keHTDfUyzg5uCAjTyAgAvE0MJS8CZsLP</t>
  </si>
  <si>
    <t>25/07/18 10:45</t>
  </si>
  <si>
    <t>On bank of floodplain essentially no deposition</t>
  </si>
  <si>
    <t>uuid:3551e1a4-0567-4582-9eec-ed018a722394</t>
  </si>
  <si>
    <t>https://drive.google.com/open?id=13z-_Lht0bhUqFNe6mpLkSXoMP0HSgf4-</t>
  </si>
  <si>
    <t>25/07/18 11:07</t>
  </si>
  <si>
    <t>On gravel else possible previous burialctovleft hand inset</t>
  </si>
  <si>
    <t>Circumference - 121*2</t>
  </si>
  <si>
    <t>uuid:4d4abf84-f374-48d4-b403-0bb51e93bbdb</t>
  </si>
  <si>
    <t>https://drive.google.com/open?id=1heGTNryyDD6DJr4aOBdAHk_SZ4qTszp9</t>
  </si>
  <si>
    <t>25/07/18 11:17</t>
  </si>
  <si>
    <t>Onbtop of fine deposit notnconnected withbrb inset</t>
  </si>
  <si>
    <t>uuid:1df83f76-7f69-470a-9c92-f61713612c6c</t>
  </si>
  <si>
    <t>https://drive.google.com/open?id=1GaDyrth0g5UTEbZMFRX4ypj1jZhjE22z</t>
  </si>
  <si>
    <t>25/07/18 11:38</t>
  </si>
  <si>
    <t>20 CM  fine Sandy loam roots and charcoal, 12 CM medium sand, 18 CM of silt loam,  onbtop of silty Hard psn</t>
  </si>
  <si>
    <t>Possible dropper in backbswale of inset floodplain,  relatively easy to drop, May be buried deeper</t>
  </si>
  <si>
    <t>uuid:ba829e7c-2415-4f01-ab8a-c1d230d20bc4</t>
  </si>
  <si>
    <t>https://drive.google.com/open?id=1ljlzjKAaXWtJK5W0bZ1212OJuZVngUot</t>
  </si>
  <si>
    <t>25/07/18 11:47</t>
  </si>
  <si>
    <t>Medium sands to fine gravels</t>
  </si>
  <si>
    <t>Diameter - 42 +circumference -110*2</t>
  </si>
  <si>
    <t>uuid:500dddb1-9409-4cba-af95-59326febb4ce</t>
  </si>
  <si>
    <t>Dead gum predates erosion</t>
  </si>
  <si>
    <t>https://drive.google.com/open?id=1Q-3TALxZQVKeYxLMsx8ZOkr3t7RpLpsA</t>
  </si>
  <si>
    <t>25/07/18 12:30</t>
  </si>
  <si>
    <t>Old and dead</t>
  </si>
  <si>
    <t>uuid:a221d9ca-965c-4d87-8a28-7b820fd63443</t>
  </si>
  <si>
    <t>https://drive.google.com/open?id=1zljp1aMA5QbCkAhP23cag1p7hRTkA5m_</t>
  </si>
  <si>
    <t>25/07/18 12:34</t>
  </si>
  <si>
    <t>Mass failure scar college slope</t>
  </si>
  <si>
    <t>25 CM medium sands,  20 CM silt loam on hard pan</t>
  </si>
  <si>
    <t>Top 25 colluvium?  Minimum burial depth</t>
  </si>
  <si>
    <t>uuid:56ee88ab-8c05-490a-bc03-5e85615e087a</t>
  </si>
  <si>
    <t>https://drive.google.com/open?id=1VzuXQGhCGuKuk2o-Rtld9HnVjhNawgTW</t>
  </si>
  <si>
    <t>25/07/18 12:42</t>
  </si>
  <si>
    <t>Infill and toe of old mass failure deposit</t>
  </si>
  <si>
    <t>35 CM fine sands with lenses of coarse sand fining upward, medium sands at the bottom,  15 CM of silty brown medical sands,  5 CM of medium poorly sorted sands,  15 CM of silty medium sand, 13 CM of medium sand poorly sorted,  20 CM of silty medium sand,  10 CM of medium poorly sorted sand</t>
  </si>
  <si>
    <t>4 flood deposited post 55 scour at least interpreted, couldn't find debris flow toe layer that's obvious</t>
  </si>
  <si>
    <t>uuid:cee06f6d-b85c-4b2c-bb59-cf723ceb5419</t>
  </si>
  <si>
    <t>https://drive.google.com/open?id=1pqOMnF5LVCHr_g1y-6pGc1xRfRSPj2SA</t>
  </si>
  <si>
    <t>25/07/18 13:00</t>
  </si>
  <si>
    <t>Inset/ high point bar</t>
  </si>
  <si>
    <t>Buried by gravel bar</t>
  </si>
  <si>
    <t>Get real burial depth by comparing lidar data to next point,  this is on top of a bar</t>
  </si>
  <si>
    <t>uuid:4e1c8da3-a1bd-4fc9-a950-c190af7bd1ab</t>
  </si>
  <si>
    <t>https://drive.google.com/open?id=1-Uu-mWi5pvFvu5mBUYZqYzg-9tHO5SSK</t>
  </si>
  <si>
    <t>25/07/18 13:03</t>
  </si>
  <si>
    <t>Gravel bar</t>
  </si>
  <si>
    <t>50cm of scour at least from exposed roots,  use as burial depth for last one</t>
  </si>
  <si>
    <t>uuid:df8aad23-f8f6-4875-aa21-6cb8d47d947f</t>
  </si>
  <si>
    <t>https://drive.google.com/open?id=1q4QFgvM3ZA4QJjojLp1Ulb7xCd3VIBb2</t>
  </si>
  <si>
    <t>25/07/18 13:34</t>
  </si>
  <si>
    <t>Inset/ bar</t>
  </si>
  <si>
    <t>Poorly sorted sands</t>
  </si>
  <si>
    <t>TBH circumference - 105*2, deposition on bottle brush surroundingnit but that's it</t>
  </si>
  <si>
    <t>uuid:0498e94d-ab42-4aec-bb2d-728cba9766e3</t>
  </si>
  <si>
    <t>https://drive.google.com/open?id=1b-y6kY8mWSoTTi3KICxb1U-3HiUNLYX5</t>
  </si>
  <si>
    <t>25/07/18 14:34</t>
  </si>
  <si>
    <t>Minimal veg on river</t>
  </si>
  <si>
    <t>uuid:c3ac628e-7d9a-4ec0-973b-29080191ccc2</t>
  </si>
  <si>
    <t>Upstream of Gregory creek Gage bridge</t>
  </si>
  <si>
    <t>https://drive.google.com/open?id=1tRYO4_-XZu53M_XJXNhdX4FjR8_-y1KB</t>
  </si>
  <si>
    <t>25/07/18 15:29</t>
  </si>
  <si>
    <t>Side bar</t>
  </si>
  <si>
    <t>Return to first site,  grassing and some fine sediment deposition since 2016. Upstream extent of patch</t>
  </si>
  <si>
    <t>uuid:325058ce-5295-47ca-8848-e5c192852b4e</t>
  </si>
  <si>
    <t>https://drive.google.com/open?id=1MsPEhZh_7F1MU6yE0sf1v829rU7pf8Eb</t>
  </si>
  <si>
    <t>24/07/18 14:19</t>
  </si>
  <si>
    <t>Contemporaries of the prev site?  Circumference =124*2,114*2,114*2</t>
  </si>
  <si>
    <t>uuid:e7e504f0-46f9-4693-a821-280b7337440f</t>
  </si>
  <si>
    <t>Onion obi</t>
  </si>
  <si>
    <t>https://drive.google.com/open?id=1afNIq6CssZ_Hdt_wZH1gRjiGQJvQjHVZ</t>
  </si>
  <si>
    <t>27/07/18 10:34</t>
  </si>
  <si>
    <t>Some fine deposition on thrbsurface finensandy loam,  mostly high couch grass remnant rainforest relatively unburied</t>
  </si>
  <si>
    <t>uuid:e9ee7afa-219b-4532-9fcd-f32346375df8</t>
  </si>
  <si>
    <t>obi obi creek crossing 2</t>
  </si>
  <si>
    <t>https://drive.google.com/open?id=1U0nYuJi7VBeRqGY5vCx-kt5aIz7Az_DK</t>
  </si>
  <si>
    <t>27/07/18 10:53</t>
  </si>
  <si>
    <t>Inset scouredtobar</t>
  </si>
  <si>
    <t>15-20 CM of Sandy loam,  over 15 CM of sands and fine gravels,  over 15 CM of Sandy loam on gravels, 50 CM of gravels on bar</t>
  </si>
  <si>
    <t>Nice indicator of inset feature though just grassy,  free camping!no depends around trees on floodplains</t>
  </si>
  <si>
    <t>uuid:82b06ff6-f5f6-4745-877c-6a9bdd95fbac</t>
  </si>
  <si>
    <t>Rain forest mature</t>
  </si>
  <si>
    <t>https://drive.google.com/open?id=1B3rNpOa2wtU0tAqP6v2qh1-dPOpQ8yCY</t>
  </si>
  <si>
    <t>27/07/18 11:07</t>
  </si>
  <si>
    <t>Approx 2 m of fine Sandy loam dep</t>
  </si>
  <si>
    <t>Tribal,  not sure if actually inset but appears so</t>
  </si>
  <si>
    <t>uuid:f280215a-efbd-443b-b86d-8439209168bd</t>
  </si>
  <si>
    <t>https://drive.google.com/open?id=16TxSN5fBOmr_NfzTVN7G7L1qGb4Yxfza</t>
  </si>
  <si>
    <t>27/07/18 11:14</t>
  </si>
  <si>
    <t>Inset overview</t>
  </si>
  <si>
    <t>Photo of two inset features</t>
  </si>
  <si>
    <t>uuid:e521adcd-e26d-48fe-b163-f044a461df32</t>
  </si>
  <si>
    <t>https://drive.google.com/open?id=1J06cRBSzxXigb6PrfvrJl4VQEeX9C_DA</t>
  </si>
  <si>
    <t>27/07/18 11:28</t>
  </si>
  <si>
    <t>Young Cash occupying bar on Mary river,  older cas on bank</t>
  </si>
  <si>
    <t>uuid:4f3e47c0-0993-439f-9060-358b1ca44f6a</t>
  </si>
  <si>
    <t>https://drive.google.com/open?id=11zAT-7GNqtjUgRe94QeVzkBHyVs5qbON</t>
  </si>
  <si>
    <t>27/07/18 11:44</t>
  </si>
  <si>
    <t>Inset / bar</t>
  </si>
  <si>
    <t>Abundant young Cas on little yabba, upstream on mainstem it's incised in the narrow valley,  abundant case,  terraces atvwider part of valley upstream ofvalley constriction</t>
  </si>
  <si>
    <t>uuid:085d7797-7a40-43e6-8608-c503231a522a</t>
  </si>
  <si>
    <t>https://drive.google.com/open?id=1Xnhq9nZ-ZdyRd-MR_dali2CDhXmODZEp</t>
  </si>
  <si>
    <t>27/07/18 11:48</t>
  </si>
  <si>
    <t>Young Cash reoccupyingbthe mary, no inset features to bevseen really</t>
  </si>
  <si>
    <t>uuid:a3df07de-0146-455a-afdc-67814486c77d</t>
  </si>
  <si>
    <t>https://drive.google.com/open?id=1XZBGO8OMETUXhbjs-Up-jGLN6Tsti-K0</t>
  </si>
  <si>
    <t>27/07/18 12:32</t>
  </si>
  <si>
    <t>Fine Sandy silty loam</t>
  </si>
  <si>
    <t>Looks like some deposition around these young trees may be bridge influenced, established downstream as well, looks like even aged stand of older case at Fitz park</t>
  </si>
  <si>
    <t>uuid:da97a46b-3850-41d6-9ede-7bc1cf6ae86f</t>
  </si>
  <si>
    <t>https://drive.google.com/open?id=1G8uQfVMWXlc4L8Zdc0wM0GQD234TuOL1</t>
  </si>
  <si>
    <t>27/07/18 12:48</t>
  </si>
  <si>
    <t>Multiple cohorts of casuarina</t>
  </si>
  <si>
    <t>uuid:d4325da8-fc29-4364-8358-26adfa01b098</t>
  </si>
  <si>
    <t>https://drive.google.com/open?id=13Rx0YKuP3cXSA9BRkdWDcWZ6xs_xcBOy</t>
  </si>
  <si>
    <t>27/07/18 13:17</t>
  </si>
  <si>
    <t>Abundant cohorts of cas, two ishblevelsnofninsetbfearure,  one low one looks pretty coarse.  Great food sedbexposure at mouth of trib</t>
  </si>
  <si>
    <t>uuid:f3ddd65c-2155-49eb-bb54-770c409eade2</t>
  </si>
  <si>
    <t>https://drive.google.com/open?id=1fkwA_g6qoWe2d0k6w6MMAnfFXjwCjzkI</t>
  </si>
  <si>
    <t>27/07/18 13:45</t>
  </si>
  <si>
    <t>Still seems to be inset features and casuarina down here</t>
  </si>
  <si>
    <t>uuid:8a919fd6-6c43-4fdb-bb77-ffb25f25bd55</t>
  </si>
  <si>
    <t>https://drive.google.com/open?id=1n7pD8ao3OnxDO9N_7UKqo8WLHzNjHR9D</t>
  </si>
  <si>
    <t>27/07/18 14:23</t>
  </si>
  <si>
    <t>Abundant case but no cleaning inset features,  interesting anabranching downstream though</t>
  </si>
  <si>
    <t>uuid:ff2ff5e2-c127-47cc-915d-3fbad63617cd</t>
  </si>
  <si>
    <t>https://drive.google.com/open?id=1DKxA6Sxm3BfCA5DPAP_HdmLmabsJgum9</t>
  </si>
  <si>
    <t>27/07/18 14:29</t>
  </si>
  <si>
    <t>In town are benches etc</t>
  </si>
  <si>
    <t>uuid:a4605237-258a-4a90-9433-56bcf7091a01</t>
  </si>
  <si>
    <t>https://drive.google.com/open?id=1z9s4AORu8XvF2Pu0VhxjVeXeuMM7mKVj</t>
  </si>
  <si>
    <t>27/07/18 15:44</t>
  </si>
  <si>
    <t>Good site withblb occupied by young casuarina and right back exposed off-road trail network</t>
  </si>
  <si>
    <t>uuid:32228712-e8bf-4fbf-a0d6-70bb50002b33</t>
  </si>
  <si>
    <t>https://drive.google.com/open?id=1GCcTr-vIJcEYTmFgM9pjmIQTxiK5jE85</t>
  </si>
  <si>
    <t>27/07/18 16:24</t>
  </si>
  <si>
    <t>Inset features couldn't get a picture</t>
  </si>
  <si>
    <t>uuid:1b10d1af-30d1-4bf8-aec6-2a95e11c627b</t>
  </si>
  <si>
    <t>https://drive.google.com/open?id=1xZoRjs2k0Bqt48_e81EXhmpiTkrrRZvU</t>
  </si>
  <si>
    <t>27/07/18 17:05</t>
  </si>
  <si>
    <t>Big avulsion to the right hand side occuring, still feels macrochannel like and not midbrisbane like</t>
  </si>
  <si>
    <t>uuid:b8db247e-1ea9-4e84-8188-38cb4193d31e</t>
  </si>
  <si>
    <t>Test</t>
  </si>
  <si>
    <t>Cool gal</t>
  </si>
  <si>
    <t>https://drive.google.com/open?id=1-Zi9OqMizahj5eitvdIicXRwaPXZO8aa</t>
  </si>
  <si>
    <t>25/08/18 08:37</t>
  </si>
  <si>
    <t>uuid:2ffcfd00-eb1e-4978-8927-599d34b3b8b5</t>
  </si>
  <si>
    <t>Old Petrie town</t>
  </si>
  <si>
    <t>https://drive.google.com/open?id=19Z_KEXbevpik_IFVMAv6vv-ZjEAaJSsR</t>
  </si>
  <si>
    <t>25/08/18 10:50</t>
  </si>
  <si>
    <t>At Richard focus site,  few old gums and some regrowth, would like to cut down a young case here but probably only u years old</t>
  </si>
  <si>
    <t>uuid:0b5acffd-3bd1-42c4-9082-8e704e2a4798</t>
  </si>
  <si>
    <t>058b</t>
  </si>
  <si>
    <t>https://drive.google.com/open?id=1T5FMiekm9wsKz41uxl8ChC6r3NX-JAeY</t>
  </si>
  <si>
    <t>25/08/18 11:28</t>
  </si>
  <si>
    <t>Many mature tea trees to scan and a young she oak patch</t>
  </si>
  <si>
    <t>uuid:3e95a93c-6032-499c-ba8a-a93256dddd17</t>
  </si>
  <si>
    <t>059b</t>
  </si>
  <si>
    <t>Casuarina and everythin</t>
  </si>
  <si>
    <t>https://drive.google.com/open?id=1G9IuRGDopBcCCk8EkyzI6sH3ZhLI7j4r</t>
  </si>
  <si>
    <t>25/08/18 11:59</t>
  </si>
  <si>
    <t>Several multi aged cohorts of cash and brush andrf and tea tree</t>
  </si>
  <si>
    <t>uuid:2873e3cb-41e8-4268-8639-0155bf525669</t>
  </si>
  <si>
    <t>060b</t>
  </si>
  <si>
    <t>https://drive.google.com/open?id=1SA-2tjtAyg0r5Xum0JWmOunzuAOXHHts</t>
  </si>
  <si>
    <t>25/08/18 12:06</t>
  </si>
  <si>
    <t>Inset/bar</t>
  </si>
  <si>
    <t>Bent over but droppable</t>
  </si>
  <si>
    <t>uuid:eb626eac-eb0a-4094-861a-b0a01dacaad9</t>
  </si>
  <si>
    <t>061b</t>
  </si>
  <si>
    <t>https://drive.google.com/open?id=1zOkquu2PP2hbbEMbkjRMtlZRRbfF_Hj2</t>
  </si>
  <si>
    <t>25/08/18 12:14</t>
  </si>
  <si>
    <t>Do begin even aged stand of cas</t>
  </si>
  <si>
    <t>uuid:ad62f6bd-ad86-4bcf-b393-d16962531afa</t>
  </si>
  <si>
    <t>062b</t>
  </si>
  <si>
    <t>https://drive.google.com/open?id=1IC0ls8P8VBvZ1nVNy7wn0NwMRDubLdFK</t>
  </si>
  <si>
    <t>25/08/18 12:58</t>
  </si>
  <si>
    <t>Around other  even aged trees out of the wayknocked over and hard to get to soon reckon a goer</t>
  </si>
  <si>
    <t>uuid:399501a3-e705-4450-8297-2049ddd70b5f</t>
  </si>
  <si>
    <t>https://drive.google.com/open?id=1UNimvAxQesDtzI6ajab3b_4FPBC58FIH</t>
  </si>
  <si>
    <t>25/08/18 13:54</t>
  </si>
  <si>
    <t>M</t>
  </si>
  <si>
    <t>2 young 15 CM trees at nine site one older 20 CM tree as well</t>
  </si>
  <si>
    <t>uuid:b8e67c91-624b-4ed5-b81e-e36bac165d75</t>
  </si>
  <si>
    <t>064b</t>
  </si>
  <si>
    <t>https://drive.google.com/open?id=1RCUqE6AlLHNDu9tHF1LtSlfy6tRIm-9n</t>
  </si>
  <si>
    <t>25/08/18 13:59</t>
  </si>
  <si>
    <t>Dropped tree to cut up at n pine</t>
  </si>
  <si>
    <t>uuid:63dff6e1-c7ec-4d1f-9c1a-841729df6077</t>
  </si>
  <si>
    <t>065b</t>
  </si>
  <si>
    <t>https://drive.google.com/open?id=1wBYAaFDCJ0qfhp9IlOc3XSYEZgWWVnyn</t>
  </si>
  <si>
    <t>25/08/18 14:04</t>
  </si>
  <si>
    <t>Dead cass I think but can't see leaves looks like they might drop a case or make it part of the pile field</t>
  </si>
  <si>
    <t>uuid:c5d59685-94af-48f1-a874-d7c7d61a6d0e</t>
  </si>
  <si>
    <t>066b</t>
  </si>
  <si>
    <t>https://drive.google.com/open?id=1QDSNWZc9NUleMrHUCpk9dlHKx-NPC6We</t>
  </si>
  <si>
    <t>25/08/18 14:11</t>
  </si>
  <si>
    <t>Established on top of lb bench</t>
  </si>
  <si>
    <t>uuid:89c8a07a-ce9d-412e-a175-6c57752b20e5</t>
  </si>
  <si>
    <t>067b</t>
  </si>
  <si>
    <t>Casuarina?</t>
  </si>
  <si>
    <t>https://drive.google.com/open?id=1QpUx1H3RhutkcO5-kpqJ22YR4Xfjyp7y</t>
  </si>
  <si>
    <t>25/08/18 14:18</t>
  </si>
  <si>
    <t>Maybe dropped in debbie</t>
  </si>
  <si>
    <t>uuid:2a1565c4-2679-4162-8103-eca4aeb9169e</t>
  </si>
  <si>
    <t>https://drive.google.com/open?id=1sJJjdTnHemFpA5MrkO6org6BeLEaJzM0</t>
  </si>
  <si>
    <t>25/08/18 14:24</t>
  </si>
  <si>
    <t>Sketch as on old stump of another Sheila at 3 m up and 10 m along</t>
  </si>
  <si>
    <t>uuid:2e5134f8-e7c2-4056-831d-4fe1cc798e6e</t>
  </si>
  <si>
    <t>069b</t>
  </si>
  <si>
    <t>https://drive.google.com/open?id=1ngA2MPstTIClygjudohWeY0KipbQstgN</t>
  </si>
  <si>
    <t>25/08/18 14:29</t>
  </si>
  <si>
    <t>Covered in vines in the picture,  still relatively racked</t>
  </si>
  <si>
    <t>uuid:10cd0940-001f-4c02-8a29-8ee3b27ad66e</t>
  </si>
  <si>
    <t>https://drive.google.com/open?id=14AAlKITHKi2Wx7LUfEpSV_Impkpz9X-z</t>
  </si>
  <si>
    <t>25/08/18 15:03</t>
  </si>
  <si>
    <t>Dropped in Debbie hard sample to get</t>
  </si>
  <si>
    <t>uuid:41afcf07-8c50-48b8-994f-089c2c7507f8</t>
  </si>
  <si>
    <t>071b</t>
  </si>
  <si>
    <t>https://drive.google.com/open?id=1ZohH_vTgQpTN9XwnCtu-OyI8zEokz9O0</t>
  </si>
  <si>
    <t>25/08/18 15:12</t>
  </si>
  <si>
    <t>On bar young tree with scar, really easy to sample</t>
  </si>
  <si>
    <t>uuid:813dfc84-9480-4dc9-a970-d10a46eee89a</t>
  </si>
  <si>
    <t>072b</t>
  </si>
  <si>
    <t>https://drive.google.com/open?id=1sloTx3epMeTFGLq-Dy9K2IupREq7Th_a</t>
  </si>
  <si>
    <t>25/08/18 16:02</t>
  </si>
  <si>
    <t>Assume killed during Debbie or other flood part of even aged stand already cut</t>
  </si>
  <si>
    <t>uuid:7238ae45-c646-4b9b-8a60-284f07545085</t>
  </si>
  <si>
    <t>73b</t>
  </si>
  <si>
    <t>https://drive.google.com/open?id=12dZDyYE_Gu0qzfexMhLpKa-JYyiZ7X9p</t>
  </si>
  <si>
    <t>25/08/18 16:15</t>
  </si>
  <si>
    <t>Not sure if they are the same tree though</t>
  </si>
  <si>
    <t>uuid:059e371b-f456-4587-b1d5-1f9efe5998c2</t>
  </si>
  <si>
    <t>75b</t>
  </si>
  <si>
    <t>Casuarina etc</t>
  </si>
  <si>
    <t>https://drive.google.com/open?id=17kB9MqQp3lTZw3W5x27j9mYP8NfjWdj8</t>
  </si>
  <si>
    <t>25/08/18 16:29</t>
  </si>
  <si>
    <t>Lots of dead trees on jams andbank failure</t>
  </si>
  <si>
    <t>uuid:df2a738c-9481-4909-82b3-fe71a8c9c1c4</t>
  </si>
  <si>
    <t>076b</t>
  </si>
  <si>
    <t>https://drive.google.com/open?id=1dO7XhLO_uFTuowuKyLS1WF2p61ZKxVMd</t>
  </si>
  <si>
    <t>25/08/18 16:42</t>
  </si>
  <si>
    <t>Another rare straight bottlebrush</t>
  </si>
  <si>
    <t>uuid:e5191603-4bb6-46da-adf3-346a396b8dd0</t>
  </si>
  <si>
    <t>https://drive.google.com/open?id=1VnslpwlqxvzbpifeJLKhsSeR9TNJC7Dd</t>
  </si>
  <si>
    <t>25/08/18 16:17</t>
  </si>
  <si>
    <t>Rare upright bbrush, knocked over regrowing</t>
  </si>
  <si>
    <t>uuid:c34c64cd-efe4-420e-87d9-0b4184d565ed</t>
  </si>
  <si>
    <t>https://drive.google.com/open?id=1NL9b02URCw-NEP4ox7UrOeDK6uVZn5ni</t>
  </si>
  <si>
    <t>18/11/18 09:06</t>
  </si>
  <si>
    <t>14 can been silty sand on medium sands</t>
  </si>
  <si>
    <t>Post 71 it looks like, gravels 1 -1.5 m from exposure,</t>
  </si>
  <si>
    <t>uuid:8254b3f6-2eb5-46fb-bd45-4dbfc8e2bff1</t>
  </si>
  <si>
    <t>Casuarina sap ct</t>
  </si>
  <si>
    <t>https://drive.google.com/open?id=1Qw34WvjcJhZ-DbfOhsHMYukZESkPvi2c</t>
  </si>
  <si>
    <t>18/11/18 09:40</t>
  </si>
  <si>
    <t>Side ch</t>
  </si>
  <si>
    <t>Doingb5 x5 what's ul=29, ll = 41, ur =28, lr=23</t>
  </si>
  <si>
    <t>seedlings</t>
  </si>
  <si>
    <t>uuid:9198247e-8a56-42f6-b94f-0e115a6f42fb</t>
  </si>
  <si>
    <t>Casuarina 5x5 sd</t>
  </si>
  <si>
    <t>https://drive.google.com/open?id=1rwz4BIyx0THat0pMTWlaTHDLCMIvtiN-</t>
  </si>
  <si>
    <t>18/11/18 09:50</t>
  </si>
  <si>
    <t>Dbh= 5.3, 6.5, 2.1, 1.7, 1.5, 6.1, 8.5, 1.4, 2.5, 7.2, 6, 5.8, , 8, 2.4, 2.05, 4.3, 7, 7.6, 10.7, 3.1, 1.5, 10.6, 5.7, 4.95, 6.7, 9.9, 6.1,10.6, 5.3, 8.85,  12.55, 5.5, 7.2, 3.35, 6.5</t>
  </si>
  <si>
    <t>5x5</t>
  </si>
  <si>
    <t>uuid:4471c202-929b-4df8-8907-ffa62926c8fd</t>
  </si>
  <si>
    <t>https://drive.google.com/open?id=1HP2tURUdq3rn4C3KcBR573NidWcIMaFd</t>
  </si>
  <si>
    <t>18/11/18 10:16</t>
  </si>
  <si>
    <t>Poorly sorted medium to coarse sands with silt</t>
  </si>
  <si>
    <t>On top of inset feature</t>
  </si>
  <si>
    <t>uuid:35ab7e42-dd39-41be-a987-a141793e6eda</t>
  </si>
  <si>
    <t>Seds</t>
  </si>
  <si>
    <t>https://drive.google.com/open?id=1nRxkJ3Nh2jiJpOq-d9lm4yO_MqrjP2IM</t>
  </si>
  <si>
    <t>18/11/18 10:36</t>
  </si>
  <si>
    <t>Grvels</t>
  </si>
  <si>
    <t>High old bar adjacent to buried Tree shows depends is patchy</t>
  </si>
  <si>
    <t>uuid:b83cdf12-238f-4a97-9ef5-616e0b465b05</t>
  </si>
  <si>
    <t>Pit strat col</t>
  </si>
  <si>
    <t>https://drive.google.com/open?id=1pSzVvw4nXu3IOtnQ6R78HsN-qPyRMN1M</t>
  </si>
  <si>
    <t>18/11/18 10:59</t>
  </si>
  <si>
    <t>35 can message to coarse sands,  minor silt,  coarser at bottom, 2 CM dark medical sands matrix supported,  brown organics silt matrix,  20 CM medium sand with silt,  abundant foarse sand lenses,  the rest silty med-fine San,  tan somewhat cohesivr</t>
  </si>
  <si>
    <t>On instead of couldn't reach gravels</t>
  </si>
  <si>
    <t>uuid:700fda5d-c1a1-4979-af51-48b5ce0c3ac5</t>
  </si>
  <si>
    <t>https://drive.google.com/open?id=1ZIi4O_OCo04pxNn0DLcb9PLeOtf3Uiix</t>
  </si>
  <si>
    <t>18/11/18 11:23</t>
  </si>
  <si>
    <t>30 CM brown medical sands silt andbcoarse sand lenses,  then 15 CM coarse sand,tan silty fine sand. At bottom</t>
  </si>
  <si>
    <t>Surprisingly deep</t>
  </si>
  <si>
    <t>uuid:ab03938c-91e8-42c1-90fd-568efd62b128</t>
  </si>
  <si>
    <t>https://drive.google.com/open?id=1_mLMNMv3_1RpOAr9my9BEF3cieJuej-K</t>
  </si>
  <si>
    <t>18/11/18 11:58</t>
  </si>
  <si>
    <t>35 CM  of medium coarse sands,  5 CM of loam dark brown org rich,  then back to coarse sands</t>
  </si>
  <si>
    <t>On inset side channels most he surface is sands</t>
  </si>
  <si>
    <t>uuid:446c4463-5462-4886-b3da-924f7a8a3fdf</t>
  </si>
  <si>
    <t>https://drive.google.com/open?id=1s_8nsr0J6Eq-ZztSol7ev_Igv5q0MDnE</t>
  </si>
  <si>
    <t>18/11/18 12:11</t>
  </si>
  <si>
    <t>Inset/old side ch</t>
  </si>
  <si>
    <t>40 CM coarse poorly sorted sand on top ofbrown silt loam</t>
  </si>
  <si>
    <t>To the left is a return gully</t>
  </si>
  <si>
    <t>uuid:767d715f-9c5c-4950-b34d-c5765df98de9</t>
  </si>
  <si>
    <t>Fp strat column</t>
  </si>
  <si>
    <t>https://drive.google.com/open?id=1Yfx6Uqw_jVlwnYHmIBaeLriSsPfuju0Z</t>
  </si>
  <si>
    <t>18/11/18 12:33</t>
  </si>
  <si>
    <t>60 cmbrown medical Sandy loam grading into 15 CM medical tan orange sans,  sharp ct,15 CM of fine Sandy loam grading into,  white tan medium sands with silt,  1.5 m thick,  abundant charcoalsharp contact to orange coarse sands for 10 CM then buried intervalbdown to pharmacy gravels</t>
  </si>
  <si>
    <t>uuid:92eda943-6a7c-4201-a2bf-95edc2c36adc</t>
  </si>
  <si>
    <t>https://drive.google.com/open?id=1kD0jIJ8u6aSP2QbX5i8WuwpwexiuhPa3</t>
  </si>
  <si>
    <t>18/11/18 12:51</t>
  </si>
  <si>
    <t>On point bar dep</t>
  </si>
  <si>
    <t>uuid:e7e2e8e0-6ba6-4734-a0bb-123c4d149b01</t>
  </si>
  <si>
    <t>https://drive.google.com/open?id=13lny77W4hWGfqckdqE1B9F-87G5-QvcI</t>
  </si>
  <si>
    <t>18/11/18 12:53</t>
  </si>
  <si>
    <t>Inset/ pb</t>
  </si>
  <si>
    <t>SMH invite 11,13,9, 13,8,15,12,7, 12.1,21.8</t>
  </si>
  <si>
    <t>11,13,9, 13,8,15,12,7, 12.1,21.8</t>
  </si>
  <si>
    <t>uuid:02d73fed-61f0-492b-804a-38893922b43a</t>
  </si>
  <si>
    <t>https://drive.google.com/open?id=1eaBuQ9iZAwRY8AZqexNpcVhQwx8S8QIg</t>
  </si>
  <si>
    <t>18/11/18 13:03</t>
  </si>
  <si>
    <t>Inset/ pbar</t>
  </si>
  <si>
    <t>Medium sand with silt on gravels</t>
  </si>
  <si>
    <t>May be buried deeper into the gravels</t>
  </si>
  <si>
    <t>uuid:9f6e76a5-a48c-4f1c-ac3b-14276b553851</t>
  </si>
  <si>
    <t>https://drive.google.com/open?id=1qNAZ62V0KtY_Xr5oyHEnleYc7oFsDkVX</t>
  </si>
  <si>
    <t>18/11/18 13:24</t>
  </si>
  <si>
    <t>Medium to coarse sand minor silt</t>
  </si>
  <si>
    <t>At basketball of r for bank</t>
  </si>
  <si>
    <t>uuid:cb5cc381-99ef-4eac-9de8-f7373c08a9b0</t>
  </si>
  <si>
    <t>https://drive.google.com/open?id=1J97vjB-XuDrz6nkSq8f1ZWOfSu5MMSaM</t>
  </si>
  <si>
    <t>18/11/18 13:29</t>
  </si>
  <si>
    <t>Across from large terrace exposure dbh= 20.3, 10, 37.8, 32.35, 13.1, 41.5, 35.6, 40.4, 37.3, 16.5, 22.2, 21.1, 28.7, 47.2, 33.5, 24.7, 13.95, 36, 31.3, 23.4, 15.4, 35.3, 20.25, 10.7, 27.4, 37.4, 37.85, 16.8, 23.5, 11.7, 24.5, 31.6, 35ffft</t>
  </si>
  <si>
    <t>20.3, 10, 37.8, 32.35, 13.1, 41.5, 35.6, 40.4, 37.3, 16.5, 22.2, 21.1, 28.7, 47.2, 33.5, 24.7, 13.95, 36, 31.3, 23.4, 15.4, 35.3, 20.25, 10.7, 27.4, 37.4, 37.85, 16.8, 23.5, 11.7, 24.5, 31.6, 35</t>
  </si>
  <si>
    <t>uuid:5553dca0-b6f6-4c44-a4b3-c39eb711e05c</t>
  </si>
  <si>
    <t>https://drive.google.com/open?id=1GnzosRej1hKr_nkyhFkiRw9emCQmKLsL</t>
  </si>
  <si>
    <t>18/11/18 14:54</t>
  </si>
  <si>
    <t>Inset/ old channel</t>
  </si>
  <si>
    <t>On thin 4cm ribbon of silt loam on gravels</t>
  </si>
  <si>
    <t>DbH inventory = 9.7, 2.8, 13.3 ,5.0, 4.7. Untold SC that has been blocked off by lagoon fill</t>
  </si>
  <si>
    <t>9.7, 2.8, 13.3 ,5.0, 4.7</t>
  </si>
  <si>
    <t>uuid:fd4208f0-2517-4f8b-a8a3-9911f5c0cb01</t>
  </si>
  <si>
    <t>https://drive.google.com/open?id=138B4DZ31qS04iVgvrBGye8cLOKDtkHPm</t>
  </si>
  <si>
    <t>18/11/18 15:07</t>
  </si>
  <si>
    <t>Inset/ old bar fp</t>
  </si>
  <si>
    <t>Adjacent pit,  35 CM to gravel.  Top 15 is silt loam, next 20 is medium sand</t>
  </si>
  <si>
    <t>Dbh= 22.4, 8.6, 23, 28.8, 30.3, 21.4, 25.8, 11.5, 23.6, 21, 22.3, 17.6,25.2, 24.7 old flood swale</t>
  </si>
  <si>
    <t>22.4, 8.6, 23, 28.8, 30.3, 21.4, 25.8, 11.5, 23.6, 21, 22.3, 17.6,25.2, 24.7</t>
  </si>
  <si>
    <t>uuid:bd393304-b392-4ed6-926f-04d8b10faf70</t>
  </si>
  <si>
    <t>https://drive.google.com/open?id=1Se0eRaKMDHWz2jJgHcYB0obourd6Taaq</t>
  </si>
  <si>
    <t>18/11/18 15:50</t>
  </si>
  <si>
    <t>Avulsion</t>
  </si>
  <si>
    <t>Silty coluvium</t>
  </si>
  <si>
    <t>This avulsion was cut off for sand mining</t>
  </si>
  <si>
    <t>uuid:f187ccd2-dd9c-461c-8ccc-998ded6a74e4</t>
  </si>
  <si>
    <t>https://drive.google.com/open?id=1fNAmbQVcVkJu03SZChuKWsBxkRaOFo1S</t>
  </si>
  <si>
    <t>18/11/18 15:54</t>
  </si>
  <si>
    <t>Avulsion old ch</t>
  </si>
  <si>
    <t>On medium sand with some silt</t>
  </si>
  <si>
    <t>No deposition but avulsion was closed</t>
  </si>
  <si>
    <t>uuid:2544d634-c1f3-45a6-8fce-1a21cd5f97f4</t>
  </si>
  <si>
    <t>https://drive.google.com/open?id=1Gu4sL0eTsHJTBT4Wa6ju1Jk6EfOC-Y7C</t>
  </si>
  <si>
    <t>18/11/18 16:07</t>
  </si>
  <si>
    <t>In artificiallycut off meander</t>
  </si>
  <si>
    <t>uuid:46bc1901-db19-4201-8560-835939cb58fb</t>
  </si>
  <si>
    <t>https://drive.google.com/open?id=15EIEzKaNOlPlRiHDVCS1gvcCYw1xh574</t>
  </si>
  <si>
    <t>18/11/18 16:16</t>
  </si>
  <si>
    <t>Old mine</t>
  </si>
  <si>
    <t>Dbh= 22.6, 5.2 , 6.4, 13.4, 3, 6.2, 3.9, 10.1, 5, 12.6, 3.9, 8.9, 7.8, 11.8, 13.7, 11, 15.8, 8.5, 9.1</t>
  </si>
  <si>
    <t>22.6, 5.2 , 6.4, 13.4, 3, 6.2, 3.9, 10.1, 5, 12.6, 3.9, 8.9, 7.8, 11.8, 13.7, 11, 15.8, 8.5, 9.1</t>
  </si>
  <si>
    <t>uuid:69ae4957-bf2a-440c-a831-53d117010563</t>
  </si>
  <si>
    <t>https://drive.google.com/open?id=1-35GHDJXqM61x28hjy9ZyiiEXV5IlcTI</t>
  </si>
  <si>
    <t>19/11/18 09:15</t>
  </si>
  <si>
    <t>Inset/ cp bench</t>
  </si>
  <si>
    <t>21 CM of fine Sandy loam brown then, 6 cmofmedium sand then back to fine sandyloam</t>
  </si>
  <si>
    <t>On cpbench tucked into bigger fp</t>
  </si>
  <si>
    <t>uuid:ad8a4537-9db8-4bf4-9d85-31b0edb4cb4f</t>
  </si>
  <si>
    <t>Strat columns</t>
  </si>
  <si>
    <t>https://drive.google.com/open?id=1UpUqxJOpgYh6JmpC0-Lfa6PrI9ki7BX9</t>
  </si>
  <si>
    <t>19/11/18 09:39</t>
  </si>
  <si>
    <t>Interbeded medium sands and fine gravels,  beds usually 10 CM thick,  two silty medium sand layers at 20 40 , 75cm deep.  On top of class supported cobbles</t>
  </si>
  <si>
    <t>More lockyer bench like?</t>
  </si>
  <si>
    <t>uuid:9313485c-3eb3-4d24-8279-c6e4a7d2526b</t>
  </si>
  <si>
    <t>https://drive.google.com/open?id=1c-N9NZ11sDav8ExcM6_nFJ0zBqoA4GSv</t>
  </si>
  <si>
    <t>19/11/18 09:53</t>
  </si>
  <si>
    <t>Multi trunked,  on top of coarse bench,  scour hole underneath</t>
  </si>
  <si>
    <t>uuid:9769d7d5-8b5e-4a20-8a67-033f1f80794c</t>
  </si>
  <si>
    <t>https://drive.google.com/open?id=16OGxVwLbKyTFG81ZACq_yR4VLh99Pd-K</t>
  </si>
  <si>
    <t>19/11/18 10:35</t>
  </si>
  <si>
    <t>Dbh invite = 24.3, 26,6.5, 11.6, 5.9, 12.4, 20.2, 13.2, 13.3, 17.5, 16.5, 27.9, 13.9, 5, 38.2, 32.4, 13.7</t>
  </si>
  <si>
    <t>24.3, 26,6.5, 11.6, 5.9, 12.4, 20.2, 13.2, 13.3, 17.5, 16.5, 27.9, 13.9, 5, 38.2, 32.4, 13.7</t>
  </si>
  <si>
    <t>uuid:41a2cc2e-d00a-427f-a3bf-c1ac06859101</t>
  </si>
  <si>
    <t>https://drive.google.com/open?id=1Iv-4Ptzpy8icNYluauNjoYK-J5baZEy_</t>
  </si>
  <si>
    <t>19/11/18 11:15</t>
  </si>
  <si>
    <t>Dbh = 20.1, 12.6, 22.7, 14.5,  15.8 younger trees</t>
  </si>
  <si>
    <t>20.1, 12.6, 22.7, 14.5, 15.8</t>
  </si>
  <si>
    <t>uuid:1070a652-e0c2-43fb-ae24-9c6c9889bc08</t>
  </si>
  <si>
    <t>https://drive.google.com/open?id=1KMRr8viCXoJcD92WCFAhzKnGko95HxSQ</t>
  </si>
  <si>
    <t>19/11/18 11:20</t>
  </si>
  <si>
    <t>Fine Sandy loam 5 CM on top of medium sands</t>
  </si>
  <si>
    <t>In dbhbinv</t>
  </si>
  <si>
    <t>uuid:70db417f-2d26-43fe-9ccb-44ac95272a75</t>
  </si>
  <si>
    <t>https://drive.google.com/open?id=1UF8ipB66GrsNL0vw0XIh_mDWme0JCd5d</t>
  </si>
  <si>
    <t>19/11/18 11:27</t>
  </si>
  <si>
    <t>DBH inventory 11.9, 13.6, 16.9 continuation of last inventory</t>
  </si>
  <si>
    <t>uuid:6fc3f517-dd5b-404e-9146-e068fbb011df</t>
  </si>
  <si>
    <t>https://drive.google.com/open?id=1MAydBuAMsY_smjvOzTxFONLTYIHD03IV</t>
  </si>
  <si>
    <t>19/11/18 11:38</t>
  </si>
  <si>
    <t>Coarse sand bar</t>
  </si>
  <si>
    <t>Point here is not slot of veg,  but a lot odsand,  morphology orvecosystem engineer?</t>
  </si>
  <si>
    <t>uuid:ad52e16d-cfa5-4b94-9f41-4b8629d951f1</t>
  </si>
  <si>
    <t>Casuarina 5x5 quad</t>
  </si>
  <si>
    <t>https://drive.google.com/open?id=1G4r--UZ1K16o4sUSIknauNG3lD2A9uUv</t>
  </si>
  <si>
    <t>19/11/18 12:21</t>
  </si>
  <si>
    <t>Dbh= 6.3, 9, 8.5, 5.6, 10.2, 5.2, 8.7, 6.7, 7.4, 8, 10.8</t>
  </si>
  <si>
    <t>6.3, 9, 8.5, 5.6, 10.2, 5.2, 8.7, 6.7, 7.4, 8, 10.8</t>
  </si>
  <si>
    <t>uuid:f6dcc585-cd9d-4dc9-86f7-3b5572283733</t>
  </si>
  <si>
    <t>Casuarina 5x5</t>
  </si>
  <si>
    <t>https://drive.google.com/open?id=1v7pCUUn9K2jubJsKYdd1W4FmUAvYMZcl</t>
  </si>
  <si>
    <t>19/11/18 12:39</t>
  </si>
  <si>
    <t>P bar</t>
  </si>
  <si>
    <t>On point bar sands</t>
  </si>
  <si>
    <t>DBH= 10, 9, 4, 10, 9, 5, 9, 4, 3, 7, 6.5, 7, 8.5, 6.5, 1</t>
  </si>
  <si>
    <t>10, 9, 4, 10, 9, 5, 9, 4, 3, 7, 6.5, 7, 8.5, 6.5, 1</t>
  </si>
  <si>
    <t>uuid:185c2a45-5558-4497-a9a2-cb4f26c78d62</t>
  </si>
  <si>
    <t>https://drive.google.com/open?id=1HgYUEluVHauoIzdfSPmBpYAbivsnjGuW</t>
  </si>
  <si>
    <t>19/11/18 15:30</t>
  </si>
  <si>
    <t>Inset at trib junction</t>
  </si>
  <si>
    <t>25 CM of silty medium sand, on top of medium to coarse and 30 CM grading into fine silty sand thats tan colored</t>
  </si>
  <si>
    <t>At trivia junction sonelevated depends sapwood deposit,  mrcassw1 taken</t>
  </si>
  <si>
    <t>uuid:39ad7c04-a1cd-40f3-a7f7-da60fd4fbe13</t>
  </si>
  <si>
    <t>Casuarina sweet inv</t>
  </si>
  <si>
    <t>https://drive.google.com/open?id=1PUo2ic17suOubl7UdsTR2TsZ_PMzZTRz</t>
  </si>
  <si>
    <t>19/11/18 15:36</t>
  </si>
  <si>
    <t>SMH inv= 30.3, 30.2, 36.5, 29.7, 29.9, 30.3</t>
  </si>
  <si>
    <t>30.3, 30.2, 36.5, 29.7, 29.9, 30.3</t>
  </si>
  <si>
    <t>uuid:f8138543-41f9-4c0e-8713-a03755c34348</t>
  </si>
  <si>
    <t>https://drive.google.com/open?id=1kbz_tn-4Y0EQhnWzfnrRlpUlZbgvlv-v</t>
  </si>
  <si>
    <t>19/11/18 15:57</t>
  </si>
  <si>
    <t>Inset/ old ch</t>
  </si>
  <si>
    <t>Silty loam dark brown</t>
  </si>
  <si>
    <t>Next to another point</t>
  </si>
  <si>
    <t>uuid:fedcdc4c-9189-426c-a2bf-58a8561e0357</t>
  </si>
  <si>
    <t>https://drive.google.com/open?id=1h-kYngoQ-_fR_uECtf28rZ0hZDpaoRrk</t>
  </si>
  <si>
    <t>19/11/18 15:59</t>
  </si>
  <si>
    <t>15 CM silt loam on medium silty sand</t>
  </si>
  <si>
    <t>Next to 180  , sprout depths prob similar mrcassw2 taken</t>
  </si>
  <si>
    <t>uuid:06e2780c-0db5-470a-8cb3-75519d001ccd</t>
  </si>
  <si>
    <t>https://drive.google.com/open?id=160zlA_85qU4T07ZkjrlSeBpKYrynV64d</t>
  </si>
  <si>
    <t>19/11/18 16:13</t>
  </si>
  <si>
    <t>Young on top of inset floodplain giving a lower age bounds Mrcassw3</t>
  </si>
  <si>
    <t>uuid:c1b9d201-2e8e-4f4a-88fb-a57f43dde602</t>
  </si>
  <si>
    <t>https://drive.google.com/open?id=1ORPTl1NGbrhXUV3XiV9AwEngUqfCn8EA</t>
  </si>
  <si>
    <t>19/11/18 16:47</t>
  </si>
  <si>
    <t>15 CM of silty loam,  18 CM medical to coarsesand,  rest tan fine Sandy loam</t>
  </si>
  <si>
    <t>Like do sample high deposit site mrcassw4</t>
  </si>
  <si>
    <t>uuid:e58f2f28-967a-4cd4-bbb9-375cb6dd08df</t>
  </si>
  <si>
    <t>https://drive.google.com/open?id=1epPxfBBuENSCnddn3_vkakAF3JdZZ-cu</t>
  </si>
  <si>
    <t>19/11/18 16:53</t>
  </si>
  <si>
    <t>186 is also part of the invitation Dbh= 36.4, 20.9, 21.7, 27.1, 21.6, 28.1, 31.2, 17.4, 23.6, 32.6</t>
  </si>
  <si>
    <t>36.4, 20.9, 21.7, 27.1, 21.6, 28.1, 31.2, 17.4, 23.6, 32.6</t>
  </si>
  <si>
    <t>uuid:55299d4c-5ed2-4669-b547-521e99967f56</t>
  </si>
  <si>
    <t>Start col</t>
  </si>
  <si>
    <t>https://drive.google.com/open?id=18F_VGNuDKMBywaVU9gsBEZPkEgIJ8dJV</t>
  </si>
  <si>
    <t>20/11/18 08:42</t>
  </si>
  <si>
    <t>Different level but same deposit.  Not really a floodplain</t>
  </si>
  <si>
    <t>uuid:00267d48-d5bc-4a05-8d3c-fbec93ce5a7f</t>
  </si>
  <si>
    <t>R forest</t>
  </si>
  <si>
    <t>https://drive.google.com/open?id=15CGd42zrur08r-jWdYCGQNw0eaq0neat</t>
  </si>
  <si>
    <t>20/11/18 10:02</t>
  </si>
  <si>
    <t>Dark brown fine  Sandy loam,  small block pedal,  weak</t>
  </si>
  <si>
    <t>Minimal deposition on old growth rf</t>
  </si>
  <si>
    <t>uuid:c2b2e1f6-f523-425f-bf1e-272232349a32</t>
  </si>
  <si>
    <t>Rf</t>
  </si>
  <si>
    <t>https://drive.google.com/open?id=17kGQoDIjXW4aZzopOcUAJQtZGnONrU8b</t>
  </si>
  <si>
    <t>20/11/18 10:06</t>
  </si>
  <si>
    <t>No deposition around old growth of species</t>
  </si>
  <si>
    <t>uuid:1c43c0e7-4c47-46e0-824c-ef14af9072a5</t>
  </si>
  <si>
    <t>https://drive.google.com/open?id=16V88uwHbUB6qXMyzG52tyIpPCbTj2vzN</t>
  </si>
  <si>
    <t>20/11/18 12:54</t>
  </si>
  <si>
    <t>One 8</t>
  </si>
  <si>
    <t>Shows no historic depostion</t>
  </si>
  <si>
    <t>uuid:50c43b0b-4394-4ae7-8af6-3ebe21bb3cd2</t>
  </si>
  <si>
    <t>structure category</t>
  </si>
  <si>
    <t>massive</t>
  </si>
  <si>
    <t>fining upward</t>
  </si>
  <si>
    <t>interbedded</t>
  </si>
  <si>
    <t>distinct change</t>
  </si>
  <si>
    <t>reverse</t>
  </si>
  <si>
    <t>Same as sampled upstream, added-  15 CM of silty loam,  18 CM medical to coarsesand,  rest tan fine Sandy loam</t>
  </si>
  <si>
    <t>smallest texture</t>
  </si>
  <si>
    <t>silty fine sand</t>
  </si>
  <si>
    <t>fine sandy loam</t>
  </si>
  <si>
    <t>silty med sand</t>
  </si>
  <si>
    <t>sandy gravel</t>
  </si>
  <si>
    <t>silt</t>
  </si>
  <si>
    <t>med sand</t>
  </si>
  <si>
    <t>silty find sand</t>
  </si>
  <si>
    <t>silty coarse sand</t>
  </si>
  <si>
    <t>silt loam</t>
  </si>
  <si>
    <t>med gravels</t>
  </si>
  <si>
    <t>coarse gravel</t>
  </si>
  <si>
    <t xml:space="preserve">med gravel </t>
  </si>
  <si>
    <t>coarse sand</t>
  </si>
  <si>
    <t>medium sand</t>
  </si>
  <si>
    <t>med gravel</t>
  </si>
  <si>
    <t>silty medium sand</t>
  </si>
  <si>
    <t>coarse sands</t>
  </si>
  <si>
    <t xml:space="preserve">fine sand </t>
  </si>
  <si>
    <t>medium sand loam</t>
  </si>
  <si>
    <t>fine sand</t>
  </si>
  <si>
    <t>cobble</t>
  </si>
  <si>
    <t>gravels</t>
  </si>
  <si>
    <t>Fine Sandy loamnwithboddbcobbles andngravels thin gravel layer at 40 CM depth</t>
  </si>
  <si>
    <t>loam</t>
  </si>
  <si>
    <t>med sandy loam</t>
  </si>
  <si>
    <t>med sands</t>
  </si>
  <si>
    <t>med sand loam</t>
  </si>
  <si>
    <t>biggest texture</t>
  </si>
  <si>
    <t>fine gravel</t>
  </si>
  <si>
    <t>cobbles</t>
  </si>
  <si>
    <t>medium gravels</t>
  </si>
  <si>
    <t>medium cobbles</t>
  </si>
  <si>
    <t>texture at base</t>
  </si>
  <si>
    <t>calcked circ</t>
  </si>
  <si>
    <t>sprout_depth_reached</t>
  </si>
  <si>
    <t>min est</t>
  </si>
  <si>
    <t>max est</t>
  </si>
  <si>
    <t>Cat</t>
  </si>
  <si>
    <t>MC</t>
  </si>
  <si>
    <t>NPR</t>
  </si>
  <si>
    <t>kobble</t>
  </si>
  <si>
    <t>Bris</t>
  </si>
  <si>
    <t>mary recon</t>
  </si>
  <si>
    <t>wood recon</t>
  </si>
  <si>
    <t>Mary</t>
  </si>
  <si>
    <t>unknown</t>
  </si>
  <si>
    <t>gravel</t>
  </si>
  <si>
    <t>photo</t>
  </si>
  <si>
    <t>loamy sand</t>
  </si>
  <si>
    <t>sand loam</t>
  </si>
  <si>
    <t>inset</t>
  </si>
  <si>
    <t>extra from lower NPR field work added in from field notebooko</t>
  </si>
  <si>
    <t>Fine sandy loam with some coarse sandblsyers near the advice root one andnat the base,  possible flood couplets,  would be a good tree to drop, note, I returned to dig out to the bas and found that it was a niche construction tree after all.</t>
  </si>
  <si>
    <t>Fine Sandy loamnonntop ofnfinento medical gravels and sands, not changed this from distinct change'niche construction' to an interbedded due to stratigraphic column taken at BCas2 when buried tree samples were collected</t>
  </si>
  <si>
    <t>post proc: used gravel depth as root depth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</si>
</sst>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2"/>
      <color rgb="FF000000"/>
      <name val="Calibri"/>
    </font>
    <font>
      <sz val="12"/>
      <name val="Calibri"/>
    </font>
    <font>
      <u/>
      <sz val="12"/>
      <color rgb="FF0000FF"/>
      <name val="Calibri"/>
    </font>
    <font>
      <sz val="12"/>
      <color rgb="FF000000"/>
      <name val="Docs-Calibri"/>
    </font>
    <font>
      <b/>
      <u/>
      <sz val="12"/>
      <color rgb="FF0000FF"/>
      <name val="Calibri"/>
    </font>
    <font>
      <sz val="12"/>
      <color rgb="FF000000"/>
      <name val="Roboto"/>
    </font>
  </fonts>
  <fills count="3">
    <fill>
      <patternFill patternType="none"/>
    </fill>
    <fill>
      <patternFill patternType="gray125"/>
    </fill>
    <fill>
      <patternFill patternType="solid">
        <fgColor rgb="FFFFFFFF"/>
        <bgColor rgb="FFFFFFFF"/>
      </patternFill>
    </fill>
  </fills>
  <borders count="1">
    <border>
      <left/>
      <right/>
      <top/>
      <bottom/>
      <diagonal/>
    </border>
  </borders>
  <cellStyleXfs count="1">
    <xf numFmtId="0" fontId="0" fillId="0" borderId="0"/>
  </cellStyleXfs>
  <cellXfs count="9">
    <xf numFmtId="0" fontId="0" fillId="0" borderId="0" xfId="0" applyFont="1" applyAlignment="1"/>
    <xf numFmtId="0" fontId="1" fillId="0" borderId="0" xfId="0" applyFont="1" applyAlignment="1"/>
    <xf numFmtId="0" fontId="1" fillId="0" borderId="0" xfId="0" applyFont="1" applyAlignment="1"/>
    <xf numFmtId="0" fontId="2" fillId="0" borderId="0" xfId="0" applyFont="1" applyAlignment="1"/>
    <xf numFmtId="0" fontId="3" fillId="2" borderId="0" xfId="0" applyFont="1" applyFill="1" applyAlignment="1">
      <alignment horizontal="left"/>
    </xf>
    <xf numFmtId="0" fontId="0" fillId="2" borderId="0" xfId="0" applyFont="1" applyFill="1" applyAlignment="1">
      <alignment horizontal="left"/>
    </xf>
    <xf numFmtId="0" fontId="4" fillId="0" borderId="0" xfId="0" applyFont="1" applyAlignment="1"/>
    <xf numFmtId="0" fontId="5" fillId="2" borderId="0" xfId="0" applyFont="1" applyFill="1" applyAlignment="1"/>
    <xf numFmtId="22" fontId="0" fillId="0" borderId="0" xfId="0" applyNumberFormat="1"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drive.google.com/open?id=11ui461YGfs2VJuYO1c-WqjJCemQCMYUu" TargetMode="External"/><Relationship Id="rId21" Type="http://schemas.openxmlformats.org/officeDocument/2006/relationships/hyperlink" Target="https://drive.google.com/open?id=1RBtamFIBQId1fIGaRdT2GJ4HmiU9wtPO" TargetMode="External"/><Relationship Id="rId42" Type="http://schemas.openxmlformats.org/officeDocument/2006/relationships/hyperlink" Target="https://drive.google.com/open?id=1bU97a8NA2YDx75CotyTo1l1lhDPLdFgi" TargetMode="External"/><Relationship Id="rId63" Type="http://schemas.openxmlformats.org/officeDocument/2006/relationships/hyperlink" Target="https://drive.google.com/open?id=16NkwV0lOwEHHRyYuLKjJYi46LHmhhrjt" TargetMode="External"/><Relationship Id="rId84" Type="http://schemas.openxmlformats.org/officeDocument/2006/relationships/hyperlink" Target="https://drive.google.com/open?id=1Tu6O8CzmX6Q8DFc_qMvwnpdMRei2u9u9" TargetMode="External"/><Relationship Id="rId138" Type="http://schemas.openxmlformats.org/officeDocument/2006/relationships/hyperlink" Target="https://drive.google.com/open?id=1VzuXQGhCGuKuk2o-Rtld9HnVjhNawgTW" TargetMode="External"/><Relationship Id="rId159" Type="http://schemas.openxmlformats.org/officeDocument/2006/relationships/hyperlink" Target="https://drive.google.com/open?id=1GCcTr-vIJcEYTmFgM9pjmIQTxiK5jE85" TargetMode="External"/><Relationship Id="rId170" Type="http://schemas.openxmlformats.org/officeDocument/2006/relationships/hyperlink" Target="https://drive.google.com/open?id=1wBYAaFDCJ0qfhp9IlOc3XSYEZgWWVnyn" TargetMode="External"/><Relationship Id="rId191" Type="http://schemas.openxmlformats.org/officeDocument/2006/relationships/hyperlink" Target="https://drive.google.com/open?id=1Yfx6Uqw_jVlwnYHmIBaeLriSsPfuju0Z" TargetMode="External"/><Relationship Id="rId205" Type="http://schemas.openxmlformats.org/officeDocument/2006/relationships/hyperlink" Target="https://drive.google.com/open?id=1c-N9NZ11sDav8ExcM6_nFJ0zBqoA4GSv" TargetMode="External"/><Relationship Id="rId107" Type="http://schemas.openxmlformats.org/officeDocument/2006/relationships/hyperlink" Target="https://drive.google.com/open?id=1FVhN1cBp5lei2cwLnm-bWaPgw6v6kPwQ" TargetMode="External"/><Relationship Id="rId11" Type="http://schemas.openxmlformats.org/officeDocument/2006/relationships/hyperlink" Target="https://drive.google.com/open?id=1hh0fcB4Ij42OZSirnQkS3wKeF2aCGDJp" TargetMode="External"/><Relationship Id="rId32" Type="http://schemas.openxmlformats.org/officeDocument/2006/relationships/hyperlink" Target="https://drive.google.com/open?id=1q4L6frDD8oiBW5f9wHrtt3FIaL8mMbuw" TargetMode="External"/><Relationship Id="rId53" Type="http://schemas.openxmlformats.org/officeDocument/2006/relationships/hyperlink" Target="https://drive.google.com/open?id=1GX08RHcRmFE-DHgdpCOvzT06npzY4H3v" TargetMode="External"/><Relationship Id="rId74" Type="http://schemas.openxmlformats.org/officeDocument/2006/relationships/hyperlink" Target="https://drive.google.com/open?id=17dmMB07EDQy-FjI8V49GnPond_R2jNyn" TargetMode="External"/><Relationship Id="rId128" Type="http://schemas.openxmlformats.org/officeDocument/2006/relationships/hyperlink" Target="https://drive.google.com/open?id=1khFJPQhQSmsTNYOPrPvlC5U4u-154sa3" TargetMode="External"/><Relationship Id="rId149" Type="http://schemas.openxmlformats.org/officeDocument/2006/relationships/hyperlink" Target="https://drive.google.com/open?id=1J06cRBSzxXigb6PrfvrJl4VQEeX9C_DA" TargetMode="External"/><Relationship Id="rId5" Type="http://schemas.openxmlformats.org/officeDocument/2006/relationships/hyperlink" Target="https://drive.google.com/open?id=10zFapouZ8dg9pK_WTKilJ1UkOv8SRemr" TargetMode="External"/><Relationship Id="rId95" Type="http://schemas.openxmlformats.org/officeDocument/2006/relationships/hyperlink" Target="https://drive.google.com/open?id=1RvldAHR8CPPi-IM3CFzo99um-HmQn-cX" TargetMode="External"/><Relationship Id="rId160" Type="http://schemas.openxmlformats.org/officeDocument/2006/relationships/hyperlink" Target="https://drive.google.com/open?id=1xZoRjs2k0Bqt48_e81EXhmpiTkrrRZvU" TargetMode="External"/><Relationship Id="rId181" Type="http://schemas.openxmlformats.org/officeDocument/2006/relationships/hyperlink" Target="https://drive.google.com/open?id=1VnslpwlqxvzbpifeJLKhsSeR9TNJC7Dd" TargetMode="External"/><Relationship Id="rId216" Type="http://schemas.openxmlformats.org/officeDocument/2006/relationships/hyperlink" Target="https://drive.google.com/open?id=1h-kYngoQ-_fR_uECtf28rZ0hZDpaoRrk" TargetMode="External"/><Relationship Id="rId211" Type="http://schemas.openxmlformats.org/officeDocument/2006/relationships/hyperlink" Target="https://drive.google.com/open?id=1G4r--UZ1K16o4sUSIknauNG3lD2A9uUv" TargetMode="External"/><Relationship Id="rId22" Type="http://schemas.openxmlformats.org/officeDocument/2006/relationships/hyperlink" Target="https://drive.google.com/open?id=120jQu5FCaiV_fv4xkMrGseKO42u9cotC" TargetMode="External"/><Relationship Id="rId27" Type="http://schemas.openxmlformats.org/officeDocument/2006/relationships/hyperlink" Target="https://drive.google.com/open?id=1ZZWy0W2TgmmMrHGrmnVSbBVTkhqhUYqu" TargetMode="External"/><Relationship Id="rId43" Type="http://schemas.openxmlformats.org/officeDocument/2006/relationships/hyperlink" Target="https://drive.google.com/open?id=1YFnSJIMGuIodMyaoy-0y7ljqR-tbJYRy" TargetMode="External"/><Relationship Id="rId48" Type="http://schemas.openxmlformats.org/officeDocument/2006/relationships/hyperlink" Target="https://drive.google.com/open?id=1iK8V6je9N9JkTABmql0DsxQwV_9A38x2" TargetMode="External"/><Relationship Id="rId64" Type="http://schemas.openxmlformats.org/officeDocument/2006/relationships/hyperlink" Target="https://drive.google.com/open?id=1X2-ZS1mH1a4ki7oR_4CJKzkvcTol_GGC" TargetMode="External"/><Relationship Id="rId69" Type="http://schemas.openxmlformats.org/officeDocument/2006/relationships/hyperlink" Target="https://drive.google.com/open?id=1JXGDPq00wIgJ9KLusObZdMt4F_i_gpEb" TargetMode="External"/><Relationship Id="rId113" Type="http://schemas.openxmlformats.org/officeDocument/2006/relationships/hyperlink" Target="https://drive.google.com/open?id=1d2ekqg6WHoetu7Dt_WqAapqWYdeWJMQM" TargetMode="External"/><Relationship Id="rId118" Type="http://schemas.openxmlformats.org/officeDocument/2006/relationships/hyperlink" Target="https://drive.google.com/open?id=1mNQFOZn2G8kylJ2pFib7yo0dSRD3WIv6" TargetMode="External"/><Relationship Id="rId134" Type="http://schemas.openxmlformats.org/officeDocument/2006/relationships/hyperlink" Target="https://drive.google.com/open?id=1GaDyrth0g5UTEbZMFRX4ypj1jZhjE22z" TargetMode="External"/><Relationship Id="rId139" Type="http://schemas.openxmlformats.org/officeDocument/2006/relationships/hyperlink" Target="https://drive.google.com/open?id=1pqOMnF5LVCHr_g1y-6pGc1xRfRSPj2SA" TargetMode="External"/><Relationship Id="rId80" Type="http://schemas.openxmlformats.org/officeDocument/2006/relationships/hyperlink" Target="https://drive.google.com/open?id=1THIcvZyJ1Yi_tDvaS8oz8aEvl8xbiMA1" TargetMode="External"/><Relationship Id="rId85" Type="http://schemas.openxmlformats.org/officeDocument/2006/relationships/hyperlink" Target="https://drive.google.com/open?id=1aVVvbgoVsNxcjVXBuY4aaNh_K_rMOuY0" TargetMode="External"/><Relationship Id="rId150" Type="http://schemas.openxmlformats.org/officeDocument/2006/relationships/hyperlink" Target="https://drive.google.com/open?id=11zAT-7GNqtjUgRe94QeVzkBHyVs5qbON" TargetMode="External"/><Relationship Id="rId155" Type="http://schemas.openxmlformats.org/officeDocument/2006/relationships/hyperlink" Target="https://drive.google.com/open?id=1fkwA_g6qoWe2d0k6w6MMAnfFXjwCjzkI" TargetMode="External"/><Relationship Id="rId171" Type="http://schemas.openxmlformats.org/officeDocument/2006/relationships/hyperlink" Target="https://drive.google.com/open?id=1QDSNWZc9NUleMrHUCpk9dlHKx-NPC6We" TargetMode="External"/><Relationship Id="rId176" Type="http://schemas.openxmlformats.org/officeDocument/2006/relationships/hyperlink" Target="https://drive.google.com/open?id=1ZohH_vTgQpTN9XwnCtu-OyI8zEokz9O0" TargetMode="External"/><Relationship Id="rId192" Type="http://schemas.openxmlformats.org/officeDocument/2006/relationships/hyperlink" Target="https://drive.google.com/open?id=1kD0jIJ8u6aSP2QbX5i8WuwpwexiuhPa3" TargetMode="External"/><Relationship Id="rId197" Type="http://schemas.openxmlformats.org/officeDocument/2006/relationships/hyperlink" Target="https://drive.google.com/open?id=1GnzosRej1hKr_nkyhFkiRw9emCQmKLsL" TargetMode="External"/><Relationship Id="rId206" Type="http://schemas.openxmlformats.org/officeDocument/2006/relationships/hyperlink" Target="https://drive.google.com/open?id=16OGxVwLbKyTFG81ZACq_yR4VLh99Pd-K" TargetMode="External"/><Relationship Id="rId201" Type="http://schemas.openxmlformats.org/officeDocument/2006/relationships/hyperlink" Target="https://drive.google.com/open?id=1Gu4sL0eTsHJTBT4Wa6ju1Jk6EfOC-Y7C" TargetMode="External"/><Relationship Id="rId222" Type="http://schemas.openxmlformats.org/officeDocument/2006/relationships/hyperlink" Target="https://drive.google.com/open?id=17kGQoDIjXW4aZzopOcUAJQtZGnONrU8b" TargetMode="External"/><Relationship Id="rId12" Type="http://schemas.openxmlformats.org/officeDocument/2006/relationships/hyperlink" Target="https://drive.google.com/open?id=1BUXmmvZ2I_wBsqJpU8OYPh0qqPbCA0zn" TargetMode="External"/><Relationship Id="rId17" Type="http://schemas.openxmlformats.org/officeDocument/2006/relationships/hyperlink" Target="https://drive.google.com/open?id=1KLcELZEF8V6IA7rvdllQpkNNCr-VnQ9M" TargetMode="External"/><Relationship Id="rId33" Type="http://schemas.openxmlformats.org/officeDocument/2006/relationships/hyperlink" Target="https://drive.google.com/open?id=1efxjw25Lnk9XrVPAeIk5rK-ZWvu97-_S" TargetMode="External"/><Relationship Id="rId38" Type="http://schemas.openxmlformats.org/officeDocument/2006/relationships/hyperlink" Target="https://drive.google.com/open?id=1OLYFCwf3Jwb0FHtwJUj1CYkH2674AY0O" TargetMode="External"/><Relationship Id="rId59" Type="http://schemas.openxmlformats.org/officeDocument/2006/relationships/hyperlink" Target="https://drive.google.com/open?id=1AoOgvMGbKU5YI-ncY6m1jDUj8u2x2-xj" TargetMode="External"/><Relationship Id="rId103" Type="http://schemas.openxmlformats.org/officeDocument/2006/relationships/hyperlink" Target="https://drive.google.com/open?id=1ouqRtTewxAY29ta1JXWPQSZ2cgXzinu5" TargetMode="External"/><Relationship Id="rId108" Type="http://schemas.openxmlformats.org/officeDocument/2006/relationships/hyperlink" Target="https://drive.google.com/open?id=1VHBUvJCx3RRRyvGKGErjV6aPq5-BnhXC" TargetMode="External"/><Relationship Id="rId124" Type="http://schemas.openxmlformats.org/officeDocument/2006/relationships/hyperlink" Target="https://drive.google.com/open?id=1SCfWbU3nPaBTWSdqhh3mTezG3qdJB1sz" TargetMode="External"/><Relationship Id="rId129" Type="http://schemas.openxmlformats.org/officeDocument/2006/relationships/hyperlink" Target="https://drive.google.com/open?id=1vNBoNOh29t7e4FDODPUr3Td9aDVkaU-S" TargetMode="External"/><Relationship Id="rId54" Type="http://schemas.openxmlformats.org/officeDocument/2006/relationships/hyperlink" Target="https://drive.google.com/open?id=1Tn3feSn6YGgP9dUvng11yFJFjnYrzBEi" TargetMode="External"/><Relationship Id="rId70" Type="http://schemas.openxmlformats.org/officeDocument/2006/relationships/hyperlink" Target="https://drive.google.com/open?id=1WJzkkLzR4N_9yj4DvVnou_995IPSffgt" TargetMode="External"/><Relationship Id="rId75" Type="http://schemas.openxmlformats.org/officeDocument/2006/relationships/hyperlink" Target="https://drive.google.com/open?id=1TUurvpGmdeLo5eQhkEP3h_4GidYbFb82" TargetMode="External"/><Relationship Id="rId91" Type="http://schemas.openxmlformats.org/officeDocument/2006/relationships/hyperlink" Target="https://drive.google.com/open?id=13n0qOYmfFeD8Bc4A8zSC2tlRKBu5gwsx" TargetMode="External"/><Relationship Id="rId96" Type="http://schemas.openxmlformats.org/officeDocument/2006/relationships/hyperlink" Target="https://drive.google.com/open?id=1Jm9dtWEyowPdq_-5Ak8Or37cYB3bzvns" TargetMode="External"/><Relationship Id="rId140" Type="http://schemas.openxmlformats.org/officeDocument/2006/relationships/hyperlink" Target="https://drive.google.com/open?id=1-Uu-mWi5pvFvu5mBUYZqYzg-9tHO5SSK" TargetMode="External"/><Relationship Id="rId145" Type="http://schemas.openxmlformats.org/officeDocument/2006/relationships/hyperlink" Target="https://drive.google.com/open?id=1afNIq6CssZ_Hdt_wZH1gRjiGQJvQjHVZ" TargetMode="External"/><Relationship Id="rId161" Type="http://schemas.openxmlformats.org/officeDocument/2006/relationships/hyperlink" Target="https://drive.google.com/open?id=1-Zi9OqMizahj5eitvdIicXRwaPXZO8aa" TargetMode="External"/><Relationship Id="rId166" Type="http://schemas.openxmlformats.org/officeDocument/2006/relationships/hyperlink" Target="https://drive.google.com/open?id=1zOkquu2PP2hbbEMbkjRMtlZRRbfF_Hj2" TargetMode="External"/><Relationship Id="rId182" Type="http://schemas.openxmlformats.org/officeDocument/2006/relationships/hyperlink" Target="https://drive.google.com/open?id=1NL9b02URCw-NEP4ox7UrOeDK6uVZn5ni" TargetMode="External"/><Relationship Id="rId187" Type="http://schemas.openxmlformats.org/officeDocument/2006/relationships/hyperlink" Target="https://drive.google.com/open?id=1pSzVvw4nXu3IOtnQ6R78HsN-qPyRMN1M" TargetMode="External"/><Relationship Id="rId217" Type="http://schemas.openxmlformats.org/officeDocument/2006/relationships/hyperlink" Target="https://drive.google.com/open?id=160zlA_85qU4T07ZkjrlSeBpKYrynV64d" TargetMode="External"/><Relationship Id="rId1" Type="http://schemas.openxmlformats.org/officeDocument/2006/relationships/hyperlink" Target="https://drive.google.com/open?id=14o2QU8ZzEGM5g_4CS-yS66xUflpRSX9R" TargetMode="External"/><Relationship Id="rId6" Type="http://schemas.openxmlformats.org/officeDocument/2006/relationships/hyperlink" Target="https://drive.google.com/open?id=12BCXREazGfS9vzASYyxPH_0SkJ13X2sD" TargetMode="External"/><Relationship Id="rId212" Type="http://schemas.openxmlformats.org/officeDocument/2006/relationships/hyperlink" Target="https://drive.google.com/open?id=1v7pCUUn9K2jubJsKYdd1W4FmUAvYMZcl" TargetMode="External"/><Relationship Id="rId23" Type="http://schemas.openxmlformats.org/officeDocument/2006/relationships/hyperlink" Target="https://drive.google.com/open?id=1u6OllUYfrtAwbxfzyAi40ZC09yDkT859" TargetMode="External"/><Relationship Id="rId28" Type="http://schemas.openxmlformats.org/officeDocument/2006/relationships/hyperlink" Target="https://drive.google.com/open?id=1ZDOOMQ2DZzmUCiKJ4tCfnF1ZBBceAVL5" TargetMode="External"/><Relationship Id="rId49" Type="http://schemas.openxmlformats.org/officeDocument/2006/relationships/hyperlink" Target="https://drive.google.com/open?id=1rTQjCQQNY1YmRqf4nR51mBnkfJx1Q6GE" TargetMode="External"/><Relationship Id="rId114" Type="http://schemas.openxmlformats.org/officeDocument/2006/relationships/hyperlink" Target="https://drive.google.com/open?id=14LD-paRKREJCt_b8Rh4QqeFF8aYujNKj" TargetMode="External"/><Relationship Id="rId119" Type="http://schemas.openxmlformats.org/officeDocument/2006/relationships/hyperlink" Target="https://drive.google.com/open?id=1h_qfPzYz8ow_MMputZXkfSO8Z2aqoMVv" TargetMode="External"/><Relationship Id="rId44" Type="http://schemas.openxmlformats.org/officeDocument/2006/relationships/hyperlink" Target="https://drive.google.com/open?id=1NWwUCandrwR7cplIvt1qmASudoGllZLj" TargetMode="External"/><Relationship Id="rId60" Type="http://schemas.openxmlformats.org/officeDocument/2006/relationships/hyperlink" Target="https://drive.google.com/open?id=1duhoCF7XrkjednmY3SDvutXdMrsLXZYR" TargetMode="External"/><Relationship Id="rId65" Type="http://schemas.openxmlformats.org/officeDocument/2006/relationships/hyperlink" Target="https://drive.google.com/open?id=1uH1Qq-Xn8MxrZxDnL8iNBJcJTbYTPai8" TargetMode="External"/><Relationship Id="rId81" Type="http://schemas.openxmlformats.org/officeDocument/2006/relationships/hyperlink" Target="https://drive.google.com/open?id=1onOdjNmjctKlaZvdA7zrjfvHd8PrXm0I" TargetMode="External"/><Relationship Id="rId86" Type="http://schemas.openxmlformats.org/officeDocument/2006/relationships/hyperlink" Target="https://drive.google.com/open?id=1FgCW_bffHAJ4VYpDf4GJZVl2HO3VBUEh" TargetMode="External"/><Relationship Id="rId130" Type="http://schemas.openxmlformats.org/officeDocument/2006/relationships/hyperlink" Target="https://drive.google.com/open?id=1BqISTPxzl2YZgOtXgIFPEHB1Whd0Q2we" TargetMode="External"/><Relationship Id="rId135" Type="http://schemas.openxmlformats.org/officeDocument/2006/relationships/hyperlink" Target="https://drive.google.com/open?id=1ljlzjKAaXWtJK5W0bZ1212OJuZVngUot" TargetMode="External"/><Relationship Id="rId151" Type="http://schemas.openxmlformats.org/officeDocument/2006/relationships/hyperlink" Target="https://drive.google.com/open?id=1Xnhq9nZ-ZdyRd-MR_dali2CDhXmODZEp" TargetMode="External"/><Relationship Id="rId156" Type="http://schemas.openxmlformats.org/officeDocument/2006/relationships/hyperlink" Target="https://drive.google.com/open?id=1n7pD8ao3OnxDO9N_7UKqo8WLHzNjHR9D" TargetMode="External"/><Relationship Id="rId177" Type="http://schemas.openxmlformats.org/officeDocument/2006/relationships/hyperlink" Target="https://drive.google.com/open?id=1sloTx3epMeTFGLq-Dy9K2IupREq7Th_a" TargetMode="External"/><Relationship Id="rId198" Type="http://schemas.openxmlformats.org/officeDocument/2006/relationships/hyperlink" Target="https://drive.google.com/open?id=138B4DZ31qS04iVgvrBGye8cLOKDtkHPm" TargetMode="External"/><Relationship Id="rId172" Type="http://schemas.openxmlformats.org/officeDocument/2006/relationships/hyperlink" Target="https://drive.google.com/open?id=1QpUx1H3RhutkcO5-kpqJ22YR4Xfjyp7y" TargetMode="External"/><Relationship Id="rId193" Type="http://schemas.openxmlformats.org/officeDocument/2006/relationships/hyperlink" Target="https://drive.google.com/open?id=13lny77W4hWGfqckdqE1B9F-87G5-QvcI" TargetMode="External"/><Relationship Id="rId202" Type="http://schemas.openxmlformats.org/officeDocument/2006/relationships/hyperlink" Target="https://drive.google.com/open?id=15EIEzKaNOlPlRiHDVCS1gvcCYw1xh574" TargetMode="External"/><Relationship Id="rId207" Type="http://schemas.openxmlformats.org/officeDocument/2006/relationships/hyperlink" Target="https://drive.google.com/open?id=1Iv-4Ptzpy8icNYluauNjoYK-J5baZEy_" TargetMode="External"/><Relationship Id="rId223" Type="http://schemas.openxmlformats.org/officeDocument/2006/relationships/hyperlink" Target="https://drive.google.com/open?id=16V88uwHbUB6qXMyzG52tyIpPCbTj2vzN" TargetMode="External"/><Relationship Id="rId13" Type="http://schemas.openxmlformats.org/officeDocument/2006/relationships/hyperlink" Target="https://drive.google.com/open?id=1PeRurow_J0OljjWXmlDUcdfA6YCp2eKj" TargetMode="External"/><Relationship Id="rId18" Type="http://schemas.openxmlformats.org/officeDocument/2006/relationships/hyperlink" Target="https://drive.google.com/open?id=14XPiA9XqQTO8QqgbxDOrHhezP74Kv0uU" TargetMode="External"/><Relationship Id="rId39" Type="http://schemas.openxmlformats.org/officeDocument/2006/relationships/hyperlink" Target="https://drive.google.com/open?id=1CXOeQyx1Cqh_vnIfh6CVeE9p2-WmkmUE" TargetMode="External"/><Relationship Id="rId109" Type="http://schemas.openxmlformats.org/officeDocument/2006/relationships/hyperlink" Target="https://drive.google.com/open?id=1dOICE_eXdFCLTmK8k0-C16O49eMLD_xP" TargetMode="External"/><Relationship Id="rId34" Type="http://schemas.openxmlformats.org/officeDocument/2006/relationships/hyperlink" Target="https://drive.google.com/open?id=1s5RZReGKmFGURCyVipItMosDz_9YRR5P" TargetMode="External"/><Relationship Id="rId50" Type="http://schemas.openxmlformats.org/officeDocument/2006/relationships/hyperlink" Target="https://drive.google.com/open?id=1QBoKsxPWcLKbc2ebdKCREYe-4BZLQXTQ" TargetMode="External"/><Relationship Id="rId55" Type="http://schemas.openxmlformats.org/officeDocument/2006/relationships/hyperlink" Target="https://drive.google.com/open?id=1n_kIOMq6p9nLt0bmNgocSkpCf2zOjZDB" TargetMode="External"/><Relationship Id="rId76" Type="http://schemas.openxmlformats.org/officeDocument/2006/relationships/hyperlink" Target="https://drive.google.com/open?id=1RN_QhEkVPV1JS3DP3J0G1rQPOWyjvVLo" TargetMode="External"/><Relationship Id="rId97" Type="http://schemas.openxmlformats.org/officeDocument/2006/relationships/hyperlink" Target="https://drive.google.com/open?id=1q8ySmj0gUm1WzVGzowmI6O2MzvYqprqt" TargetMode="External"/><Relationship Id="rId104" Type="http://schemas.openxmlformats.org/officeDocument/2006/relationships/hyperlink" Target="https://drive.google.com/open?id=1H5ZU6AA9Jhi0KxFNca_7yGlogCEkGUSJ" TargetMode="External"/><Relationship Id="rId120" Type="http://schemas.openxmlformats.org/officeDocument/2006/relationships/hyperlink" Target="https://drive.google.com/open?id=1yk-8yam-zXaFa-sG39KIEBFtsOewT8KR" TargetMode="External"/><Relationship Id="rId125" Type="http://schemas.openxmlformats.org/officeDocument/2006/relationships/hyperlink" Target="https://drive.google.com/open?id=1bl4DIFwZfPfhfSwjAtFjkOQ1trHHcszY" TargetMode="External"/><Relationship Id="rId141" Type="http://schemas.openxmlformats.org/officeDocument/2006/relationships/hyperlink" Target="https://drive.google.com/open?id=1q4QFgvM3ZA4QJjojLp1Ulb7xCd3VIBb2" TargetMode="External"/><Relationship Id="rId146" Type="http://schemas.openxmlformats.org/officeDocument/2006/relationships/hyperlink" Target="https://drive.google.com/open?id=1U0nYuJi7VBeRqGY5vCx-kt5aIz7Az_DK" TargetMode="External"/><Relationship Id="rId167" Type="http://schemas.openxmlformats.org/officeDocument/2006/relationships/hyperlink" Target="https://drive.google.com/open?id=1IC0ls8P8VBvZ1nVNy7wn0NwMRDubLdFK" TargetMode="External"/><Relationship Id="rId188" Type="http://schemas.openxmlformats.org/officeDocument/2006/relationships/hyperlink" Target="https://drive.google.com/open?id=1ZIi4O_OCo04pxNn0DLcb9PLeOtf3Uiix" TargetMode="External"/><Relationship Id="rId7" Type="http://schemas.openxmlformats.org/officeDocument/2006/relationships/hyperlink" Target="https://drive.google.com/open?id=12RsnvQdaNjO4JmYZW0rhx9Tl30wbu-Ya" TargetMode="External"/><Relationship Id="rId71" Type="http://schemas.openxmlformats.org/officeDocument/2006/relationships/hyperlink" Target="https://drive.google.com/open?id=1RJc5647GQiZNffvsQLloV9tEDamkWYRk" TargetMode="External"/><Relationship Id="rId92" Type="http://schemas.openxmlformats.org/officeDocument/2006/relationships/hyperlink" Target="https://drive.google.com/open?id=1okazszPc-gcmzm5ItpzFHtos2zt9xFBB" TargetMode="External"/><Relationship Id="rId162" Type="http://schemas.openxmlformats.org/officeDocument/2006/relationships/hyperlink" Target="https://drive.google.com/open?id=19Z_KEXbevpik_IFVMAv6vv-ZjEAaJSsR" TargetMode="External"/><Relationship Id="rId183" Type="http://schemas.openxmlformats.org/officeDocument/2006/relationships/hyperlink" Target="https://drive.google.com/open?id=1Qw34WvjcJhZ-DbfOhsHMYukZESkPvi2c" TargetMode="External"/><Relationship Id="rId213" Type="http://schemas.openxmlformats.org/officeDocument/2006/relationships/hyperlink" Target="https://drive.google.com/open?id=1HgYUEluVHauoIzdfSPmBpYAbivsnjGuW" TargetMode="External"/><Relationship Id="rId218" Type="http://schemas.openxmlformats.org/officeDocument/2006/relationships/hyperlink" Target="https://drive.google.com/open?id=1ORPTl1NGbrhXUV3XiV9AwEngUqfCn8EA" TargetMode="External"/><Relationship Id="rId2" Type="http://schemas.openxmlformats.org/officeDocument/2006/relationships/hyperlink" Target="https://drive.google.com/open?id=16AB3WAZbf4q_buHJWGncvPwGgi9Vrzam" TargetMode="External"/><Relationship Id="rId29" Type="http://schemas.openxmlformats.org/officeDocument/2006/relationships/hyperlink" Target="https://drive.google.com/open?id=136nVowUz_VcD8YqJlbQqM4A_jloYo_tA" TargetMode="External"/><Relationship Id="rId24" Type="http://schemas.openxmlformats.org/officeDocument/2006/relationships/hyperlink" Target="https://drive.google.com/open?id=1vpVBuCEvSWZ2HbxbJL6F9e4fi-p1F7jG" TargetMode="External"/><Relationship Id="rId40" Type="http://schemas.openxmlformats.org/officeDocument/2006/relationships/hyperlink" Target="https://drive.google.com/open?id=1lf0A97eE1iXj5UokMOpwiNGBKUtNP1xo" TargetMode="External"/><Relationship Id="rId45" Type="http://schemas.openxmlformats.org/officeDocument/2006/relationships/hyperlink" Target="https://drive.google.com/open?id=1ERR3mnHMhGv3Rofa9aS7SmHOBFQrdp8D" TargetMode="External"/><Relationship Id="rId66" Type="http://schemas.openxmlformats.org/officeDocument/2006/relationships/hyperlink" Target="https://drive.google.com/open?id=1hqQxRL3PMqcbW8GuM7VObgI3qlrqMUPE" TargetMode="External"/><Relationship Id="rId87" Type="http://schemas.openxmlformats.org/officeDocument/2006/relationships/hyperlink" Target="https://drive.google.com/open?id=14MllTPtcQiV68CWK0nc7L_h20wH1WrUB" TargetMode="External"/><Relationship Id="rId110" Type="http://schemas.openxmlformats.org/officeDocument/2006/relationships/hyperlink" Target="https://drive.google.com/open?id=1sPiviNQAOs7XlVehiZWUAkPykmL9vPRE" TargetMode="External"/><Relationship Id="rId115" Type="http://schemas.openxmlformats.org/officeDocument/2006/relationships/hyperlink" Target="https://drive.google.com/open?id=1Df2OyP3Z0W8tLPcEVHSyDXrRo5RDXQmp" TargetMode="External"/><Relationship Id="rId131" Type="http://schemas.openxmlformats.org/officeDocument/2006/relationships/hyperlink" Target="https://drive.google.com/open?id=1keHTDfUyzg5uCAjTyAgAvE0MJS8CZsLP" TargetMode="External"/><Relationship Id="rId136" Type="http://schemas.openxmlformats.org/officeDocument/2006/relationships/hyperlink" Target="https://drive.google.com/open?id=1Q-3TALxZQVKeYxLMsx8ZOkr3t7RpLpsA" TargetMode="External"/><Relationship Id="rId157" Type="http://schemas.openxmlformats.org/officeDocument/2006/relationships/hyperlink" Target="https://drive.google.com/open?id=1DKxA6Sxm3BfCA5DPAP_HdmLmabsJgum9" TargetMode="External"/><Relationship Id="rId178" Type="http://schemas.openxmlformats.org/officeDocument/2006/relationships/hyperlink" Target="https://drive.google.com/open?id=12dZDyYE_Gu0qzfexMhLpKa-JYyiZ7X9p" TargetMode="External"/><Relationship Id="rId61" Type="http://schemas.openxmlformats.org/officeDocument/2006/relationships/hyperlink" Target="https://drive.google.com/open?id=1dmqaMdcKcHfLkWtQ_FLayYomWqoAozqy" TargetMode="External"/><Relationship Id="rId82" Type="http://schemas.openxmlformats.org/officeDocument/2006/relationships/hyperlink" Target="https://drive.google.com/open?id=1K1VtmpEIhJkny_XD4Q71XyKEr2tdFyQr" TargetMode="External"/><Relationship Id="rId152" Type="http://schemas.openxmlformats.org/officeDocument/2006/relationships/hyperlink" Target="https://drive.google.com/open?id=1XZBGO8OMETUXhbjs-Up-jGLN6Tsti-K0" TargetMode="External"/><Relationship Id="rId173" Type="http://schemas.openxmlformats.org/officeDocument/2006/relationships/hyperlink" Target="https://drive.google.com/open?id=1sJJjdTnHemFpA5MrkO6org6BeLEaJzM0" TargetMode="External"/><Relationship Id="rId194" Type="http://schemas.openxmlformats.org/officeDocument/2006/relationships/hyperlink" Target="https://drive.google.com/open?id=1eaBuQ9iZAwRY8AZqexNpcVhQwx8S8QIg" TargetMode="External"/><Relationship Id="rId199" Type="http://schemas.openxmlformats.org/officeDocument/2006/relationships/hyperlink" Target="https://drive.google.com/open?id=1Se0eRaKMDHWz2jJgHcYB0obourd6Taaq" TargetMode="External"/><Relationship Id="rId203" Type="http://schemas.openxmlformats.org/officeDocument/2006/relationships/hyperlink" Target="https://drive.google.com/open?id=1-35GHDJXqM61x28hjy9ZyiiEXV5IlcTI" TargetMode="External"/><Relationship Id="rId208" Type="http://schemas.openxmlformats.org/officeDocument/2006/relationships/hyperlink" Target="https://drive.google.com/open?id=1KMRr8viCXoJcD92WCFAhzKnGko95HxSQ" TargetMode="External"/><Relationship Id="rId19" Type="http://schemas.openxmlformats.org/officeDocument/2006/relationships/hyperlink" Target="https://drive.google.com/open?id=1yzhTBrff2SRkIBTi8MugT8MuCGiTpZby" TargetMode="External"/><Relationship Id="rId14" Type="http://schemas.openxmlformats.org/officeDocument/2006/relationships/hyperlink" Target="https://drive.google.com/open?id=1JorJzv2AaZ-AMySbmOicQIanKqVyn7lZ" TargetMode="External"/><Relationship Id="rId30" Type="http://schemas.openxmlformats.org/officeDocument/2006/relationships/hyperlink" Target="https://drive.google.com/open?id=1ATgsRomeXSnknsBljERUM2N6xq8BhcGk" TargetMode="External"/><Relationship Id="rId35" Type="http://schemas.openxmlformats.org/officeDocument/2006/relationships/hyperlink" Target="https://drive.google.com/open?id=10AUi2ENdH9syTT6zFxpQ2M-etvUBNn5i" TargetMode="External"/><Relationship Id="rId56" Type="http://schemas.openxmlformats.org/officeDocument/2006/relationships/hyperlink" Target="https://drive.google.com/open?id=1oMYGilq8dJbeyp0uQwEy91Acgh2IjGW3" TargetMode="External"/><Relationship Id="rId77" Type="http://schemas.openxmlformats.org/officeDocument/2006/relationships/hyperlink" Target="https://drive.google.com/open?id=1pfZsCybGETaV06wRN9oa1VKTpEqn4StN" TargetMode="External"/><Relationship Id="rId100" Type="http://schemas.openxmlformats.org/officeDocument/2006/relationships/hyperlink" Target="https://drive.google.com/open?id=1Gmn501DS5QFcsJAYtx57T9l0C8Vv6tM1" TargetMode="External"/><Relationship Id="rId105" Type="http://schemas.openxmlformats.org/officeDocument/2006/relationships/hyperlink" Target="https://drive.google.com/open?id=1pIEIkW6rEyX5ael6rKUyquKvNGJ3XOO6" TargetMode="External"/><Relationship Id="rId126" Type="http://schemas.openxmlformats.org/officeDocument/2006/relationships/hyperlink" Target="https://drive.google.com/open?id=1Qr4GSI6lrPbP7sdJrp5eaElR2Ox4qhaS" TargetMode="External"/><Relationship Id="rId147" Type="http://schemas.openxmlformats.org/officeDocument/2006/relationships/hyperlink" Target="https://drive.google.com/open?id=1B3rNpOa2wtU0tAqP6v2qh1-dPOpQ8yCY" TargetMode="External"/><Relationship Id="rId168" Type="http://schemas.openxmlformats.org/officeDocument/2006/relationships/hyperlink" Target="https://drive.google.com/open?id=1UNimvAxQesDtzI6ajab3b_4FPBC58FIH" TargetMode="External"/><Relationship Id="rId8" Type="http://schemas.openxmlformats.org/officeDocument/2006/relationships/hyperlink" Target="https://drive.google.com/open?id=1ahmd0GzLMN37obcwF2IQQ574oS7K1tX9" TargetMode="External"/><Relationship Id="rId51" Type="http://schemas.openxmlformats.org/officeDocument/2006/relationships/hyperlink" Target="https://drive.google.com/open?id=1vUKHWZdN42kmpiyBGd8squgCOfat-NKj" TargetMode="External"/><Relationship Id="rId72" Type="http://schemas.openxmlformats.org/officeDocument/2006/relationships/hyperlink" Target="https://drive.google.com/open?id=1_d9Z1y9Urs4OfFL8YNW9tbOMvsksHT3j" TargetMode="External"/><Relationship Id="rId93" Type="http://schemas.openxmlformats.org/officeDocument/2006/relationships/hyperlink" Target="https://drive.google.com/open?id=1mNAA63vDrBaFGvlQMqltu9R6JrlyD8p4" TargetMode="External"/><Relationship Id="rId98" Type="http://schemas.openxmlformats.org/officeDocument/2006/relationships/hyperlink" Target="https://drive.google.com/open?id=1Mgo5uXplSkb0J2oy3_5TutWF8kTspuV9" TargetMode="External"/><Relationship Id="rId121" Type="http://schemas.openxmlformats.org/officeDocument/2006/relationships/hyperlink" Target="https://drive.google.com/open?id=1hPNydRZYGG_hiVSf99FzSF-_mm963d1m" TargetMode="External"/><Relationship Id="rId142" Type="http://schemas.openxmlformats.org/officeDocument/2006/relationships/hyperlink" Target="https://drive.google.com/open?id=1b-y6kY8mWSoTTi3KICxb1U-3HiUNLYX5" TargetMode="External"/><Relationship Id="rId163" Type="http://schemas.openxmlformats.org/officeDocument/2006/relationships/hyperlink" Target="https://drive.google.com/open?id=1T5FMiekm9wsKz41uxl8ChC6r3NX-JAeY" TargetMode="External"/><Relationship Id="rId184" Type="http://schemas.openxmlformats.org/officeDocument/2006/relationships/hyperlink" Target="https://drive.google.com/open?id=1rwz4BIyx0THat0pMTWlaTHDLCMIvtiN-" TargetMode="External"/><Relationship Id="rId189" Type="http://schemas.openxmlformats.org/officeDocument/2006/relationships/hyperlink" Target="https://drive.google.com/open?id=1_mLMNMv3_1RpOAr9my9BEF3cieJuej-K" TargetMode="External"/><Relationship Id="rId219" Type="http://schemas.openxmlformats.org/officeDocument/2006/relationships/hyperlink" Target="https://drive.google.com/open?id=1epPxfBBuENSCnddn3_vkakAF3JdZZ-cu" TargetMode="External"/><Relationship Id="rId3" Type="http://schemas.openxmlformats.org/officeDocument/2006/relationships/hyperlink" Target="https://drive.google.com/open?id=1jWiqc4x7vsPiBdobKppSqpwYcEBS0n0P" TargetMode="External"/><Relationship Id="rId214" Type="http://schemas.openxmlformats.org/officeDocument/2006/relationships/hyperlink" Target="https://drive.google.com/open?id=1PUo2ic17suOubl7UdsTR2TsZ_PMzZTRz" TargetMode="External"/><Relationship Id="rId25" Type="http://schemas.openxmlformats.org/officeDocument/2006/relationships/hyperlink" Target="https://drive.google.com/open?id=1THSc8fv_N3wkr6I3V-_DLhe7JuRLs5D1" TargetMode="External"/><Relationship Id="rId46" Type="http://schemas.openxmlformats.org/officeDocument/2006/relationships/hyperlink" Target="https://drive.google.com/open?id=12CwSmKPlf72PMGuVol4vuUh2ZkfT5Yw9" TargetMode="External"/><Relationship Id="rId67" Type="http://schemas.openxmlformats.org/officeDocument/2006/relationships/hyperlink" Target="https://drive.google.com/open?id=1KyiiHMPh-Gy6xyMj1gYNe2GK9Sbj3k6c" TargetMode="External"/><Relationship Id="rId116" Type="http://schemas.openxmlformats.org/officeDocument/2006/relationships/hyperlink" Target="https://drive.google.com/open?id=1P-5VQzpOlfwbSrVQt3Bbz64pmixuv4cc" TargetMode="External"/><Relationship Id="rId137" Type="http://schemas.openxmlformats.org/officeDocument/2006/relationships/hyperlink" Target="https://drive.google.com/open?id=1zljp1aMA5QbCkAhP23cag1p7hRTkA5m_" TargetMode="External"/><Relationship Id="rId158" Type="http://schemas.openxmlformats.org/officeDocument/2006/relationships/hyperlink" Target="https://drive.google.com/open?id=1z9s4AORu8XvF2Pu0VhxjVeXeuMM7mKVj" TargetMode="External"/><Relationship Id="rId20" Type="http://schemas.openxmlformats.org/officeDocument/2006/relationships/hyperlink" Target="https://drive.google.com/open?id=1RNwo5M67NxJMl2ax2UE8mfH3JJZhxhvE" TargetMode="External"/><Relationship Id="rId41" Type="http://schemas.openxmlformats.org/officeDocument/2006/relationships/hyperlink" Target="https://drive.google.com/open?id=1R_UNAMlYYQsfE4dvNVbPgKRrID0fJ6pm" TargetMode="External"/><Relationship Id="rId62" Type="http://schemas.openxmlformats.org/officeDocument/2006/relationships/hyperlink" Target="https://drive.google.com/open?id=1PQgo0m3f_yQBknLTu5oiOd4fi6d57Zby" TargetMode="External"/><Relationship Id="rId83" Type="http://schemas.openxmlformats.org/officeDocument/2006/relationships/hyperlink" Target="https://drive.google.com/open?id=1p-zlT-XE9KuyPS8DtO4ZmvUZ42FnHU6X" TargetMode="External"/><Relationship Id="rId88" Type="http://schemas.openxmlformats.org/officeDocument/2006/relationships/hyperlink" Target="https://drive.google.com/open?id=1xsJ725flvmD97JZg48rgiubVEgqmoyBd" TargetMode="External"/><Relationship Id="rId111" Type="http://schemas.openxmlformats.org/officeDocument/2006/relationships/hyperlink" Target="https://drive.google.com/open?id=13glfORFc2LG25W-WToUSr3mBC6Uvbgro" TargetMode="External"/><Relationship Id="rId132" Type="http://schemas.openxmlformats.org/officeDocument/2006/relationships/hyperlink" Target="https://drive.google.com/open?id=13z-_Lht0bhUqFNe6mpLkSXoMP0HSgf4-" TargetMode="External"/><Relationship Id="rId153" Type="http://schemas.openxmlformats.org/officeDocument/2006/relationships/hyperlink" Target="https://drive.google.com/open?id=1G8uQfVMWXlc4L8Zdc0wM0GQD234TuOL1" TargetMode="External"/><Relationship Id="rId174" Type="http://schemas.openxmlformats.org/officeDocument/2006/relationships/hyperlink" Target="https://drive.google.com/open?id=1ngA2MPstTIClygjudohWeY0KipbQstgN" TargetMode="External"/><Relationship Id="rId179" Type="http://schemas.openxmlformats.org/officeDocument/2006/relationships/hyperlink" Target="https://drive.google.com/open?id=17kB9MqQp3lTZw3W5x27j9mYP8NfjWdj8" TargetMode="External"/><Relationship Id="rId195" Type="http://schemas.openxmlformats.org/officeDocument/2006/relationships/hyperlink" Target="https://drive.google.com/open?id=1qNAZ62V0KtY_Xr5oyHEnleYc7oFsDkVX" TargetMode="External"/><Relationship Id="rId209" Type="http://schemas.openxmlformats.org/officeDocument/2006/relationships/hyperlink" Target="https://drive.google.com/open?id=1UF8ipB66GrsNL0vw0XIh_mDWme0JCd5d" TargetMode="External"/><Relationship Id="rId190" Type="http://schemas.openxmlformats.org/officeDocument/2006/relationships/hyperlink" Target="https://drive.google.com/open?id=1s_8nsr0J6Eq-ZztSol7ev_Igv5q0MDnE" TargetMode="External"/><Relationship Id="rId204" Type="http://schemas.openxmlformats.org/officeDocument/2006/relationships/hyperlink" Target="https://drive.google.com/open?id=1UpUqxJOpgYh6JmpC0-Lfa6PrI9ki7BX9" TargetMode="External"/><Relationship Id="rId220" Type="http://schemas.openxmlformats.org/officeDocument/2006/relationships/hyperlink" Target="https://drive.google.com/open?id=18F_VGNuDKMBywaVU9gsBEZPkEgIJ8dJV" TargetMode="External"/><Relationship Id="rId15" Type="http://schemas.openxmlformats.org/officeDocument/2006/relationships/hyperlink" Target="https://drive.google.com/open?id=1kH4yRQz5hl8eswVEZyYaQVIP4p1KEXJw" TargetMode="External"/><Relationship Id="rId36" Type="http://schemas.openxmlformats.org/officeDocument/2006/relationships/hyperlink" Target="https://drive.google.com/open?id=1Dc6BaboLQ-fa5jJxCyJyNy9VtOZ0xcZt" TargetMode="External"/><Relationship Id="rId57" Type="http://schemas.openxmlformats.org/officeDocument/2006/relationships/hyperlink" Target="https://drive.google.com/open?id=1_enO9nUVX1TziTOD9NApIQcg1BfS6REh" TargetMode="External"/><Relationship Id="rId106" Type="http://schemas.openxmlformats.org/officeDocument/2006/relationships/hyperlink" Target="https://drive.google.com/open?id=1IihXb2F35Kl_QsU57vzd1nf6yYiL5eC2" TargetMode="External"/><Relationship Id="rId127" Type="http://schemas.openxmlformats.org/officeDocument/2006/relationships/hyperlink" Target="https://drive.google.com/open?id=11dX5JgpqB2DujUauIxOXhv7PpYuVJhLm" TargetMode="External"/><Relationship Id="rId10" Type="http://schemas.openxmlformats.org/officeDocument/2006/relationships/hyperlink" Target="https://drive.google.com/open?id=1acfTL47ZL0IjTQEvH8eYt1U1a-eVj9Y7" TargetMode="External"/><Relationship Id="rId31" Type="http://schemas.openxmlformats.org/officeDocument/2006/relationships/hyperlink" Target="https://drive.google.com/open?id=1kdRTs0u6FpA_vOHQVn5ol07uHKUF_9wE" TargetMode="External"/><Relationship Id="rId52" Type="http://schemas.openxmlformats.org/officeDocument/2006/relationships/hyperlink" Target="https://drive.google.com/open?id=1NLy5_TRaIS96_J9AHjgVf2eVvelUsXDk" TargetMode="External"/><Relationship Id="rId73" Type="http://schemas.openxmlformats.org/officeDocument/2006/relationships/hyperlink" Target="https://drive.google.com/open?id=1tXxUfsVngu8SNdLpx7cvfmHIN8dhBiNz" TargetMode="External"/><Relationship Id="rId78" Type="http://schemas.openxmlformats.org/officeDocument/2006/relationships/hyperlink" Target="https://drive.google.com/open?id=1GcyeGgQFtJy4ef-W0IKRs4RRoe0l71QB" TargetMode="External"/><Relationship Id="rId94" Type="http://schemas.openxmlformats.org/officeDocument/2006/relationships/hyperlink" Target="https://drive.google.com/open?id=1qTMJnxkegtznGX8ebn6AE__bP3s8L51O" TargetMode="External"/><Relationship Id="rId99" Type="http://schemas.openxmlformats.org/officeDocument/2006/relationships/hyperlink" Target="https://drive.google.com/open?id=1cCEjmqWnqqANYsROqEiJcLM4pImyOliV" TargetMode="External"/><Relationship Id="rId101" Type="http://schemas.openxmlformats.org/officeDocument/2006/relationships/hyperlink" Target="https://drive.google.com/open?id=1iqIP6wusUXwvmf7bJCLY3qBdi4RnuWsp" TargetMode="External"/><Relationship Id="rId122" Type="http://schemas.openxmlformats.org/officeDocument/2006/relationships/hyperlink" Target="https://drive.google.com/open?id=1Q0mwcDbYUlDRN-85XbDmPzOhoY-T1eka" TargetMode="External"/><Relationship Id="rId143" Type="http://schemas.openxmlformats.org/officeDocument/2006/relationships/hyperlink" Target="https://drive.google.com/open?id=1tRYO4_-XZu53M_XJXNhdX4FjR8_-y1KB" TargetMode="External"/><Relationship Id="rId148" Type="http://schemas.openxmlformats.org/officeDocument/2006/relationships/hyperlink" Target="https://drive.google.com/open?id=16TxSN5fBOmr_NfzTVN7G7L1qGb4Yxfza" TargetMode="External"/><Relationship Id="rId164" Type="http://schemas.openxmlformats.org/officeDocument/2006/relationships/hyperlink" Target="https://drive.google.com/open?id=1G9IuRGDopBcCCk8EkyzI6sH3ZhLI7j4r" TargetMode="External"/><Relationship Id="rId169" Type="http://schemas.openxmlformats.org/officeDocument/2006/relationships/hyperlink" Target="https://drive.google.com/open?id=1RCUqE6AlLHNDu9tHF1LtSlfy6tRIm-9n" TargetMode="External"/><Relationship Id="rId185" Type="http://schemas.openxmlformats.org/officeDocument/2006/relationships/hyperlink" Target="https://drive.google.com/open?id=1HP2tURUdq3rn4C3KcBR573NidWcIMaFd" TargetMode="External"/><Relationship Id="rId4" Type="http://schemas.openxmlformats.org/officeDocument/2006/relationships/hyperlink" Target="https://drive.google.com/open?id=1ivmzC62JcbBrUkzswE48hNIvI90_HMna" TargetMode="External"/><Relationship Id="rId9" Type="http://schemas.openxmlformats.org/officeDocument/2006/relationships/hyperlink" Target="https://drive.google.com/open?id=12x_pGSGBp1UEFlNiCUvF3x-KkMp4_3mL" TargetMode="External"/><Relationship Id="rId180" Type="http://schemas.openxmlformats.org/officeDocument/2006/relationships/hyperlink" Target="https://drive.google.com/open?id=1dO7XhLO_uFTuowuKyLS1WF2p61ZKxVMd" TargetMode="External"/><Relationship Id="rId210" Type="http://schemas.openxmlformats.org/officeDocument/2006/relationships/hyperlink" Target="https://drive.google.com/open?id=1MAydBuAMsY_smjvOzTxFONLTYIHD03IV" TargetMode="External"/><Relationship Id="rId215" Type="http://schemas.openxmlformats.org/officeDocument/2006/relationships/hyperlink" Target="https://drive.google.com/open?id=1kbz_tn-4Y0EQhnWzfnrRlpUlZbgvlv-v" TargetMode="External"/><Relationship Id="rId26" Type="http://schemas.openxmlformats.org/officeDocument/2006/relationships/hyperlink" Target="https://drive.google.com/open?id=10J2YeHTrexo9qMBvZqnfDyYsEuOPFP8o" TargetMode="External"/><Relationship Id="rId47" Type="http://schemas.openxmlformats.org/officeDocument/2006/relationships/hyperlink" Target="https://drive.google.com/open?id=1R1Hg0WHAvWxRH_ysxqcEesN3FpYi63_S" TargetMode="External"/><Relationship Id="rId68" Type="http://schemas.openxmlformats.org/officeDocument/2006/relationships/hyperlink" Target="https://drive.google.com/open?id=1iSGfDUjbWQnpu_VPcm0Qg-aSj0Oyfeg2" TargetMode="External"/><Relationship Id="rId89" Type="http://schemas.openxmlformats.org/officeDocument/2006/relationships/hyperlink" Target="https://drive.google.com/open?id=1R--ZsoR3ixHpzP4m52DF0inoglPflx5b" TargetMode="External"/><Relationship Id="rId112" Type="http://schemas.openxmlformats.org/officeDocument/2006/relationships/hyperlink" Target="https://drive.google.com/open?id=1sVeyNXshgTBOAPTayS6FnSn2TtGDZb7x" TargetMode="External"/><Relationship Id="rId133" Type="http://schemas.openxmlformats.org/officeDocument/2006/relationships/hyperlink" Target="https://drive.google.com/open?id=1heGTNryyDD6DJr4aOBdAHk_SZ4qTszp9" TargetMode="External"/><Relationship Id="rId154" Type="http://schemas.openxmlformats.org/officeDocument/2006/relationships/hyperlink" Target="https://drive.google.com/open?id=13Rx0YKuP3cXSA9BRkdWDcWZ6xs_xcBOy" TargetMode="External"/><Relationship Id="rId175" Type="http://schemas.openxmlformats.org/officeDocument/2006/relationships/hyperlink" Target="https://drive.google.com/open?id=14AAlKITHKi2Wx7LUfEpSV_Impkpz9X-z" TargetMode="External"/><Relationship Id="rId196" Type="http://schemas.openxmlformats.org/officeDocument/2006/relationships/hyperlink" Target="https://drive.google.com/open?id=1J97vjB-XuDrz6nkSq8f1ZWOfSu5MMSaM" TargetMode="External"/><Relationship Id="rId200" Type="http://schemas.openxmlformats.org/officeDocument/2006/relationships/hyperlink" Target="https://drive.google.com/open?id=1fNAmbQVcVkJu03SZChuKWsBxkRaOFo1S" TargetMode="External"/><Relationship Id="rId16" Type="http://schemas.openxmlformats.org/officeDocument/2006/relationships/hyperlink" Target="https://drive.google.com/open?id=1kM0YN2FRO-_RTOiDYBiul7Glng9Rribt" TargetMode="External"/><Relationship Id="rId221" Type="http://schemas.openxmlformats.org/officeDocument/2006/relationships/hyperlink" Target="https://drive.google.com/open?id=15CGd42zrur08r-jWdYCGQNw0eaq0neat" TargetMode="External"/><Relationship Id="rId37" Type="http://schemas.openxmlformats.org/officeDocument/2006/relationships/hyperlink" Target="https://drive.google.com/open?id=1Xn6yHxg_NmM_7KVEiXWXUbVZglZnBV2V" TargetMode="External"/><Relationship Id="rId58" Type="http://schemas.openxmlformats.org/officeDocument/2006/relationships/hyperlink" Target="https://drive.google.com/open?id=1wyQHJN9DUFBCLH_XaqNCRAjA-_oEQ3OY" TargetMode="External"/><Relationship Id="rId79" Type="http://schemas.openxmlformats.org/officeDocument/2006/relationships/hyperlink" Target="https://drive.google.com/open?id=1u8i9qkMVwMcYATIQo601UMkBYuLkLxX3" TargetMode="External"/><Relationship Id="rId102" Type="http://schemas.openxmlformats.org/officeDocument/2006/relationships/hyperlink" Target="https://drive.google.com/open?id=17Mo6GcRzC8p3kG97iLOnuj4hRusTu2gb" TargetMode="External"/><Relationship Id="rId123" Type="http://schemas.openxmlformats.org/officeDocument/2006/relationships/hyperlink" Target="https://drive.google.com/open?id=1Zl0DSPJ9Bq4n7fT06jR8GZIyI_5UXU2s" TargetMode="External"/><Relationship Id="rId144" Type="http://schemas.openxmlformats.org/officeDocument/2006/relationships/hyperlink" Target="https://drive.google.com/open?id=1MsPEhZh_7F1MU6yE0sf1v829rU7pf8Eb" TargetMode="External"/><Relationship Id="rId90" Type="http://schemas.openxmlformats.org/officeDocument/2006/relationships/hyperlink" Target="https://drive.google.com/open?id=1aGXFsxxWO0B8yqVkL5PjfdofU3zZ6-c-" TargetMode="External"/><Relationship Id="rId165" Type="http://schemas.openxmlformats.org/officeDocument/2006/relationships/hyperlink" Target="https://drive.google.com/open?id=1SA-2tjtAyg0r5Xum0JWmOunzuAOXHHts" TargetMode="External"/><Relationship Id="rId186" Type="http://schemas.openxmlformats.org/officeDocument/2006/relationships/hyperlink" Target="https://drive.google.com/open?id=1nRxkJ3Nh2jiJpOq-d9lm4yO_MqrjP2IM"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docs.google.com/spreadsheets/d/1727xOEJaktjMSgCF1WOAlZBFSomLLpBNPQEVUAnsioM/edi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Y225"/>
  <sheetViews>
    <sheetView tabSelected="1" topLeftCell="A182" workbookViewId="0">
      <selection activeCell="P212" sqref="P212"/>
    </sheetView>
  </sheetViews>
  <sheetFormatPr defaultColWidth="11.25" defaultRowHeight="15" customHeight="1"/>
  <cols>
    <col min="3" max="3" width="58" customWidth="1"/>
    <col min="4" max="5" width="33" customWidth="1"/>
    <col min="7" max="7" width="17.5" customWidth="1"/>
    <col min="9" max="9" width="33.25" customWidth="1"/>
    <col min="10" max="10" width="39.75" customWidth="1"/>
    <col min="15" max="18" width="33.125" customWidth="1"/>
    <col min="19" max="19" width="163.125" customWidth="1"/>
    <col min="20" max="20" width="33.125" customWidth="1"/>
    <col min="21" max="21" width="55.125" customWidth="1"/>
  </cols>
  <sheetData>
    <row r="1" spans="1:25" ht="15.75">
      <c r="A1" s="1" t="s">
        <v>9</v>
      </c>
      <c r="B1" s="1" t="s">
        <v>12</v>
      </c>
      <c r="C1" s="1" t="s">
        <v>16</v>
      </c>
      <c r="D1" s="1" t="s">
        <v>19</v>
      </c>
      <c r="E1" s="2" t="s">
        <v>1282</v>
      </c>
      <c r="F1" s="1" t="s">
        <v>21</v>
      </c>
      <c r="G1" s="1" t="s">
        <v>23</v>
      </c>
      <c r="H1" s="1" t="s">
        <v>28</v>
      </c>
      <c r="I1" s="1" t="s">
        <v>30</v>
      </c>
      <c r="J1" s="1" t="s">
        <v>33</v>
      </c>
      <c r="K1" s="1" t="s">
        <v>36</v>
      </c>
      <c r="L1" s="1" t="s">
        <v>39</v>
      </c>
      <c r="M1" s="1" t="s">
        <v>44</v>
      </c>
      <c r="N1" s="2"/>
      <c r="O1" s="1" t="s">
        <v>1237</v>
      </c>
      <c r="P1" s="2" t="s">
        <v>1244</v>
      </c>
      <c r="Q1" s="2" t="s">
        <v>1272</v>
      </c>
      <c r="R1" s="2" t="s">
        <v>1277</v>
      </c>
      <c r="S1" s="1" t="s">
        <v>50</v>
      </c>
      <c r="T1" s="2" t="s">
        <v>1279</v>
      </c>
      <c r="U1" s="1" t="s">
        <v>52</v>
      </c>
      <c r="V1" s="2" t="s">
        <v>42</v>
      </c>
      <c r="W1" s="2" t="s">
        <v>43</v>
      </c>
      <c r="X1" s="2" t="s">
        <v>1278</v>
      </c>
      <c r="Y1" s="1" t="s">
        <v>45</v>
      </c>
    </row>
    <row r="2" spans="1:25" ht="15.75">
      <c r="A2" s="1">
        <v>1001</v>
      </c>
      <c r="B2" s="1" t="s">
        <v>14</v>
      </c>
      <c r="C2" s="3" t="s">
        <v>55</v>
      </c>
      <c r="D2" s="1" t="s">
        <v>56</v>
      </c>
      <c r="E2" s="2" t="s">
        <v>1284</v>
      </c>
      <c r="F2" s="1" t="s">
        <v>57</v>
      </c>
      <c r="G2" s="1" t="s">
        <v>26</v>
      </c>
      <c r="H2" s="1">
        <v>45</v>
      </c>
      <c r="I2" s="1">
        <v>40</v>
      </c>
      <c r="J2" s="1">
        <v>110</v>
      </c>
      <c r="K2" s="1">
        <v>30</v>
      </c>
      <c r="L2" s="1" t="s">
        <v>54</v>
      </c>
      <c r="M2" s="1" t="s">
        <v>54</v>
      </c>
      <c r="N2" s="2"/>
      <c r="O2" s="1" t="s">
        <v>1238</v>
      </c>
      <c r="P2" s="2" t="s">
        <v>1245</v>
      </c>
      <c r="Q2" s="2"/>
      <c r="R2" s="2"/>
      <c r="S2" s="1" t="s">
        <v>58</v>
      </c>
      <c r="T2" s="2"/>
      <c r="U2" s="1" t="s">
        <v>59</v>
      </c>
      <c r="V2" s="1"/>
      <c r="W2" s="1"/>
      <c r="X2" s="2"/>
      <c r="Y2" s="1" t="s">
        <v>60</v>
      </c>
    </row>
    <row r="3" spans="1:25" ht="15.75">
      <c r="A3" s="1">
        <v>1001</v>
      </c>
      <c r="B3" s="1" t="s">
        <v>14</v>
      </c>
      <c r="C3" s="3" t="s">
        <v>61</v>
      </c>
      <c r="D3" s="1" t="s">
        <v>62</v>
      </c>
      <c r="E3" s="2" t="s">
        <v>1284</v>
      </c>
      <c r="F3" s="1" t="s">
        <v>57</v>
      </c>
      <c r="G3" s="1" t="s">
        <v>26</v>
      </c>
      <c r="H3" s="1">
        <v>44</v>
      </c>
      <c r="I3" s="1">
        <v>10</v>
      </c>
      <c r="J3" s="1" t="s">
        <v>54</v>
      </c>
      <c r="K3" s="1">
        <v>-49</v>
      </c>
      <c r="L3" s="1" t="s">
        <v>54</v>
      </c>
      <c r="M3" s="1" t="s">
        <v>54</v>
      </c>
      <c r="N3" s="2"/>
      <c r="O3" s="1" t="s">
        <v>1238</v>
      </c>
      <c r="P3" s="2" t="s">
        <v>1247</v>
      </c>
      <c r="Q3" s="2"/>
      <c r="R3" s="2"/>
      <c r="S3" s="1" t="s">
        <v>63</v>
      </c>
      <c r="T3" s="2"/>
      <c r="U3" s="1" t="s">
        <v>64</v>
      </c>
      <c r="V3" s="1"/>
      <c r="W3" s="1"/>
      <c r="X3" s="2"/>
      <c r="Y3" s="1" t="s">
        <v>65</v>
      </c>
    </row>
    <row r="4" spans="1:25" ht="15.75">
      <c r="A4" s="1">
        <v>5</v>
      </c>
      <c r="B4" s="1" t="s">
        <v>14</v>
      </c>
      <c r="C4" s="3" t="s">
        <v>66</v>
      </c>
      <c r="D4" s="1" t="s">
        <v>67</v>
      </c>
      <c r="E4" s="2" t="s">
        <v>1284</v>
      </c>
      <c r="F4" s="1" t="s">
        <v>53</v>
      </c>
      <c r="G4" s="1" t="s">
        <v>68</v>
      </c>
      <c r="H4" s="1">
        <v>49</v>
      </c>
      <c r="I4" s="1">
        <v>65</v>
      </c>
      <c r="J4" s="1">
        <v>0</v>
      </c>
      <c r="K4" s="1">
        <v>-50</v>
      </c>
      <c r="L4" s="1">
        <v>300</v>
      </c>
      <c r="M4" s="1" t="s">
        <v>54</v>
      </c>
      <c r="N4" s="2"/>
      <c r="O4" s="1" t="s">
        <v>1238</v>
      </c>
      <c r="P4" s="2" t="s">
        <v>1248</v>
      </c>
      <c r="Q4" s="2" t="s">
        <v>1248</v>
      </c>
      <c r="R4" s="2" t="s">
        <v>1248</v>
      </c>
      <c r="S4" s="1" t="s">
        <v>54</v>
      </c>
      <c r="T4" s="2" t="s">
        <v>11</v>
      </c>
      <c r="U4" s="1" t="s">
        <v>69</v>
      </c>
      <c r="V4" s="1"/>
      <c r="W4" s="1"/>
      <c r="X4" s="2"/>
      <c r="Y4" s="1" t="s">
        <v>70</v>
      </c>
    </row>
    <row r="5" spans="1:25" ht="15.75">
      <c r="A5" s="1">
        <v>5</v>
      </c>
      <c r="B5" s="1" t="s">
        <v>14</v>
      </c>
      <c r="C5" s="3" t="s">
        <v>71</v>
      </c>
      <c r="D5" s="1" t="s">
        <v>81</v>
      </c>
      <c r="E5" s="2" t="s">
        <v>1284</v>
      </c>
      <c r="F5" s="1" t="s">
        <v>53</v>
      </c>
      <c r="G5" s="1" t="s">
        <v>68</v>
      </c>
      <c r="H5" s="1">
        <v>18</v>
      </c>
      <c r="I5" s="1">
        <v>40</v>
      </c>
      <c r="J5" s="1">
        <v>0</v>
      </c>
      <c r="K5" s="1">
        <v>10</v>
      </c>
      <c r="L5" s="1" t="s">
        <v>54</v>
      </c>
      <c r="M5" s="1" t="s">
        <v>54</v>
      </c>
      <c r="N5" s="2"/>
      <c r="O5" s="1" t="s">
        <v>1238</v>
      </c>
      <c r="P5" s="2" t="s">
        <v>1248</v>
      </c>
      <c r="Q5" s="2"/>
      <c r="R5" s="2"/>
      <c r="S5" s="1" t="s">
        <v>82</v>
      </c>
      <c r="T5" s="2"/>
      <c r="U5" s="1" t="s">
        <v>83</v>
      </c>
      <c r="V5" s="1"/>
      <c r="W5" s="1"/>
      <c r="X5" s="2"/>
      <c r="Y5" s="1" t="s">
        <v>84</v>
      </c>
    </row>
    <row r="6" spans="1:25" ht="15.75">
      <c r="A6" s="1">
        <v>6</v>
      </c>
      <c r="B6" s="1" t="s">
        <v>14</v>
      </c>
      <c r="C6" s="3" t="s">
        <v>85</v>
      </c>
      <c r="D6" s="1" t="s">
        <v>86</v>
      </c>
      <c r="E6" s="2" t="s">
        <v>1284</v>
      </c>
      <c r="F6" s="1" t="s">
        <v>53</v>
      </c>
      <c r="G6" s="1" t="s">
        <v>68</v>
      </c>
      <c r="H6" s="1">
        <v>17</v>
      </c>
      <c r="I6" s="1">
        <v>16</v>
      </c>
      <c r="J6" s="1" t="s">
        <v>54</v>
      </c>
      <c r="K6" s="1">
        <v>0</v>
      </c>
      <c r="L6" s="1" t="s">
        <v>54</v>
      </c>
      <c r="M6" s="1" t="s">
        <v>54</v>
      </c>
      <c r="N6" s="2"/>
      <c r="O6" s="1" t="s">
        <v>1290</v>
      </c>
      <c r="P6" s="2"/>
      <c r="Q6" s="2"/>
      <c r="R6" s="2"/>
      <c r="S6" s="1" t="s">
        <v>54</v>
      </c>
      <c r="T6" s="2"/>
      <c r="U6" s="1" t="s">
        <v>87</v>
      </c>
      <c r="V6" s="1"/>
      <c r="W6" s="1"/>
      <c r="X6" s="2"/>
      <c r="Y6" s="1" t="s">
        <v>88</v>
      </c>
    </row>
    <row r="7" spans="1:25" ht="15.75">
      <c r="A7" s="1">
        <v>8</v>
      </c>
      <c r="B7" s="1" t="s">
        <v>14</v>
      </c>
      <c r="C7" s="3" t="s">
        <v>89</v>
      </c>
      <c r="D7" s="1" t="s">
        <v>90</v>
      </c>
      <c r="E7" s="2" t="s">
        <v>1284</v>
      </c>
      <c r="F7" s="1" t="s">
        <v>91</v>
      </c>
      <c r="G7" s="1" t="s">
        <v>26</v>
      </c>
      <c r="H7" s="1">
        <v>50</v>
      </c>
      <c r="I7" s="1">
        <v>130</v>
      </c>
      <c r="J7" s="1">
        <v>198</v>
      </c>
      <c r="K7" s="1" t="s">
        <v>54</v>
      </c>
      <c r="L7" s="1" t="s">
        <v>54</v>
      </c>
      <c r="M7" s="1" t="s">
        <v>54</v>
      </c>
      <c r="N7" s="2"/>
      <c r="O7" s="1" t="s">
        <v>1239</v>
      </c>
      <c r="P7" s="2" t="s">
        <v>1249</v>
      </c>
      <c r="Q7" s="2" t="s">
        <v>1253</v>
      </c>
      <c r="R7" s="2" t="s">
        <v>1253</v>
      </c>
      <c r="S7" s="1" t="s">
        <v>92</v>
      </c>
      <c r="T7" s="2" t="s">
        <v>1280</v>
      </c>
      <c r="U7" s="1" t="s">
        <v>93</v>
      </c>
      <c r="V7" s="1"/>
      <c r="W7" s="1"/>
      <c r="X7" s="2"/>
      <c r="Y7" s="1" t="s">
        <v>94</v>
      </c>
    </row>
    <row r="8" spans="1:25" ht="15.75">
      <c r="A8" s="1">
        <v>9</v>
      </c>
      <c r="B8" s="1" t="s">
        <v>95</v>
      </c>
      <c r="C8" s="3" t="s">
        <v>96</v>
      </c>
      <c r="D8" s="1" t="s">
        <v>97</v>
      </c>
      <c r="E8" s="2" t="s">
        <v>1284</v>
      </c>
      <c r="F8" s="1" t="s">
        <v>57</v>
      </c>
      <c r="G8" s="1" t="s">
        <v>26</v>
      </c>
      <c r="H8" s="1">
        <v>25</v>
      </c>
      <c r="I8" s="1">
        <v>0</v>
      </c>
      <c r="J8" s="1">
        <v>0</v>
      </c>
      <c r="K8" s="1" t="s">
        <v>54</v>
      </c>
      <c r="L8" s="1" t="s">
        <v>54</v>
      </c>
      <c r="M8" s="1" t="s">
        <v>54</v>
      </c>
      <c r="N8" s="2"/>
      <c r="O8" s="1" t="s">
        <v>1238</v>
      </c>
      <c r="P8" s="2" t="s">
        <v>1266</v>
      </c>
      <c r="Q8" s="2" t="s">
        <v>1291</v>
      </c>
      <c r="R8" s="2" t="s">
        <v>1291</v>
      </c>
      <c r="S8" s="1" t="s">
        <v>54</v>
      </c>
      <c r="T8" s="2"/>
      <c r="U8" s="1" t="s">
        <v>98</v>
      </c>
      <c r="V8" s="1"/>
      <c r="W8" s="1"/>
      <c r="X8" s="2"/>
      <c r="Y8" s="1" t="s">
        <v>99</v>
      </c>
    </row>
    <row r="9" spans="1:25" ht="15.75">
      <c r="A9" s="1">
        <v>10</v>
      </c>
      <c r="B9" s="1" t="s">
        <v>95</v>
      </c>
      <c r="C9" s="3" t="s">
        <v>100</v>
      </c>
      <c r="D9" s="1" t="s">
        <v>101</v>
      </c>
      <c r="E9" s="2" t="s">
        <v>1284</v>
      </c>
      <c r="F9" s="1" t="s">
        <v>57</v>
      </c>
      <c r="G9" s="1" t="s">
        <v>26</v>
      </c>
      <c r="H9" s="1">
        <v>44</v>
      </c>
      <c r="I9" s="1">
        <v>20</v>
      </c>
      <c r="J9" s="1">
        <v>20</v>
      </c>
      <c r="K9" s="1">
        <v>0</v>
      </c>
      <c r="L9" s="1" t="s">
        <v>54</v>
      </c>
      <c r="M9" s="1" t="s">
        <v>54</v>
      </c>
      <c r="N9" s="2"/>
      <c r="O9" s="1" t="s">
        <v>1240</v>
      </c>
      <c r="P9" s="2" t="s">
        <v>1245</v>
      </c>
      <c r="Q9" s="2" t="s">
        <v>1273</v>
      </c>
      <c r="R9" s="2" t="s">
        <v>1273</v>
      </c>
      <c r="S9" s="1" t="s">
        <v>102</v>
      </c>
      <c r="T9" s="2"/>
      <c r="U9" s="1" t="s">
        <v>103</v>
      </c>
      <c r="V9" s="1"/>
      <c r="W9" s="1"/>
      <c r="X9" s="2"/>
      <c r="Y9" s="1" t="s">
        <v>104</v>
      </c>
    </row>
    <row r="10" spans="1:25" ht="15.75">
      <c r="A10" s="1">
        <v>11</v>
      </c>
      <c r="B10" s="1" t="s">
        <v>14</v>
      </c>
      <c r="C10" s="3" t="s">
        <v>105</v>
      </c>
      <c r="D10" s="1" t="s">
        <v>106</v>
      </c>
      <c r="E10" s="2" t="s">
        <v>1284</v>
      </c>
      <c r="F10" s="1" t="s">
        <v>53</v>
      </c>
      <c r="G10" s="1" t="s">
        <v>26</v>
      </c>
      <c r="H10" s="1">
        <v>44</v>
      </c>
      <c r="I10" s="1">
        <v>100</v>
      </c>
      <c r="J10" s="1">
        <v>100</v>
      </c>
      <c r="K10" s="1">
        <v>0</v>
      </c>
      <c r="L10" s="1">
        <v>50</v>
      </c>
      <c r="M10" s="1" t="s">
        <v>54</v>
      </c>
      <c r="N10" s="2"/>
      <c r="O10" s="1" t="s">
        <v>1239</v>
      </c>
      <c r="P10" s="2" t="s">
        <v>1247</v>
      </c>
      <c r="Q10" s="2" t="s">
        <v>1273</v>
      </c>
      <c r="R10" s="2" t="s">
        <v>1273</v>
      </c>
      <c r="S10" s="1" t="s">
        <v>107</v>
      </c>
      <c r="T10" s="2"/>
      <c r="U10" s="1" t="s">
        <v>108</v>
      </c>
      <c r="V10" s="1"/>
      <c r="W10" s="1"/>
      <c r="X10" s="2"/>
      <c r="Y10" s="1" t="s">
        <v>109</v>
      </c>
    </row>
    <row r="11" spans="1:25" ht="15.75">
      <c r="A11" s="1">
        <v>12</v>
      </c>
      <c r="B11" s="1" t="s">
        <v>110</v>
      </c>
      <c r="C11" s="3" t="s">
        <v>111</v>
      </c>
      <c r="D11" s="1" t="s">
        <v>112</v>
      </c>
      <c r="E11" s="2" t="s">
        <v>1284</v>
      </c>
      <c r="F11" s="1" t="s">
        <v>57</v>
      </c>
      <c r="G11" s="1" t="s">
        <v>26</v>
      </c>
      <c r="H11" s="1">
        <v>0</v>
      </c>
      <c r="I11" s="1">
        <v>0</v>
      </c>
      <c r="J11" s="1" t="s">
        <v>54</v>
      </c>
      <c r="K11" s="1" t="s">
        <v>54</v>
      </c>
      <c r="L11" s="1" t="s">
        <v>54</v>
      </c>
      <c r="M11" s="1" t="s">
        <v>54</v>
      </c>
      <c r="N11" s="2"/>
      <c r="O11" s="1" t="s">
        <v>1238</v>
      </c>
      <c r="P11" s="2" t="s">
        <v>1266</v>
      </c>
      <c r="Q11" s="2" t="s">
        <v>1291</v>
      </c>
      <c r="R11" s="2" t="s">
        <v>1291</v>
      </c>
      <c r="S11" s="1" t="s">
        <v>113</v>
      </c>
      <c r="T11" s="2"/>
      <c r="U11" s="1" t="s">
        <v>114</v>
      </c>
      <c r="V11" s="1"/>
      <c r="W11" s="1"/>
      <c r="X11" s="2"/>
      <c r="Y11" s="1" t="s">
        <v>115</v>
      </c>
    </row>
    <row r="12" spans="1:25" ht="15.75">
      <c r="A12" s="1">
        <v>15</v>
      </c>
      <c r="B12" s="1" t="s">
        <v>95</v>
      </c>
      <c r="C12" s="3" t="s">
        <v>116</v>
      </c>
      <c r="D12" s="1" t="s">
        <v>117</v>
      </c>
      <c r="E12" s="2" t="s">
        <v>1284</v>
      </c>
      <c r="F12" s="1" t="s">
        <v>57</v>
      </c>
      <c r="G12" s="1" t="s">
        <v>118</v>
      </c>
      <c r="H12" s="1">
        <v>133</v>
      </c>
      <c r="I12" s="1">
        <v>26</v>
      </c>
      <c r="J12" s="1" t="s">
        <v>54</v>
      </c>
      <c r="K12" s="1">
        <v>26</v>
      </c>
      <c r="L12" s="1" t="s">
        <v>54</v>
      </c>
      <c r="M12" s="1" t="s">
        <v>54</v>
      </c>
      <c r="N12" s="2"/>
      <c r="O12" s="1" t="s">
        <v>1238</v>
      </c>
      <c r="P12" s="2" t="s">
        <v>1251</v>
      </c>
      <c r="Q12" s="2"/>
      <c r="R12" s="2"/>
      <c r="S12" s="1" t="s">
        <v>119</v>
      </c>
      <c r="T12" s="2"/>
      <c r="U12" s="1" t="s">
        <v>120</v>
      </c>
      <c r="V12" s="1"/>
      <c r="W12" s="1"/>
      <c r="X12" s="2"/>
      <c r="Y12" s="1" t="s">
        <v>121</v>
      </c>
    </row>
    <row r="13" spans="1:25" ht="15.75">
      <c r="A13" s="1">
        <v>16</v>
      </c>
      <c r="B13" s="1" t="s">
        <v>95</v>
      </c>
      <c r="C13" s="3" t="s">
        <v>122</v>
      </c>
      <c r="D13" s="1" t="s">
        <v>123</v>
      </c>
      <c r="E13" s="2" t="s">
        <v>1284</v>
      </c>
      <c r="F13" s="1" t="s">
        <v>53</v>
      </c>
      <c r="G13" s="1" t="s">
        <v>26</v>
      </c>
      <c r="H13" s="2">
        <f>(21*2+81*2)/PI()</f>
        <v>64.935216781493295</v>
      </c>
      <c r="I13" s="1">
        <v>31</v>
      </c>
      <c r="J13" s="1">
        <v>200</v>
      </c>
      <c r="K13" s="1" t="s">
        <v>54</v>
      </c>
      <c r="L13" s="1" t="s">
        <v>54</v>
      </c>
      <c r="M13" s="1" t="s">
        <v>54</v>
      </c>
      <c r="N13" s="2"/>
      <c r="O13" s="1" t="s">
        <v>1238</v>
      </c>
      <c r="P13" s="2" t="s">
        <v>1245</v>
      </c>
      <c r="Q13" s="2"/>
      <c r="R13" s="2"/>
      <c r="S13" s="1" t="s">
        <v>124</v>
      </c>
      <c r="T13" s="2"/>
      <c r="U13" s="1" t="s">
        <v>125</v>
      </c>
      <c r="V13" s="1"/>
      <c r="W13" s="1"/>
      <c r="X13" s="2">
        <f>(21*2+81*2)/PI()</f>
        <v>64.935216781493295</v>
      </c>
      <c r="Y13" s="1" t="s">
        <v>126</v>
      </c>
    </row>
    <row r="14" spans="1:25" ht="15.75">
      <c r="A14" s="1">
        <v>19</v>
      </c>
      <c r="B14" s="1" t="s">
        <v>95</v>
      </c>
      <c r="C14" s="3" t="s">
        <v>127</v>
      </c>
      <c r="D14" s="1" t="s">
        <v>128</v>
      </c>
      <c r="E14" s="2" t="s">
        <v>1284</v>
      </c>
      <c r="F14" s="1" t="s">
        <v>53</v>
      </c>
      <c r="G14" s="1" t="s">
        <v>129</v>
      </c>
      <c r="H14" s="1">
        <v>36</v>
      </c>
      <c r="I14" s="1">
        <v>64</v>
      </c>
      <c r="J14" s="1">
        <v>160</v>
      </c>
      <c r="K14" s="1" t="s">
        <v>54</v>
      </c>
      <c r="L14" s="1" t="s">
        <v>54</v>
      </c>
      <c r="M14" s="1" t="s">
        <v>54</v>
      </c>
      <c r="N14" s="2"/>
      <c r="O14" s="1" t="s">
        <v>1238</v>
      </c>
      <c r="P14" s="2" t="s">
        <v>1245</v>
      </c>
      <c r="Q14" s="2"/>
      <c r="R14" s="2"/>
      <c r="S14" s="1" t="s">
        <v>124</v>
      </c>
      <c r="T14" s="2"/>
      <c r="U14" s="1" t="s">
        <v>130</v>
      </c>
      <c r="V14" s="1"/>
      <c r="W14" s="1"/>
      <c r="X14" s="2"/>
      <c r="Y14" s="1" t="s">
        <v>131</v>
      </c>
    </row>
    <row r="15" spans="1:25" ht="15.75">
      <c r="A15" s="1">
        <v>20</v>
      </c>
      <c r="B15" s="1" t="s">
        <v>95</v>
      </c>
      <c r="C15" s="3" t="s">
        <v>132</v>
      </c>
      <c r="D15" s="1" t="s">
        <v>133</v>
      </c>
      <c r="E15" s="2" t="s">
        <v>1284</v>
      </c>
      <c r="F15" s="1" t="s">
        <v>53</v>
      </c>
      <c r="G15" s="1" t="s">
        <v>134</v>
      </c>
      <c r="H15" s="1">
        <v>10</v>
      </c>
      <c r="I15" s="1">
        <v>30</v>
      </c>
      <c r="J15" s="1" t="s">
        <v>54</v>
      </c>
      <c r="K15" s="1" t="s">
        <v>54</v>
      </c>
      <c r="L15" s="1" t="s">
        <v>54</v>
      </c>
      <c r="M15" s="1" t="s">
        <v>54</v>
      </c>
      <c r="N15" s="2"/>
      <c r="O15" s="1" t="s">
        <v>1240</v>
      </c>
      <c r="P15" s="2" t="s">
        <v>1252</v>
      </c>
      <c r="Q15" s="2" t="s">
        <v>1273</v>
      </c>
      <c r="R15" s="2" t="s">
        <v>1273</v>
      </c>
      <c r="S15" s="1" t="s">
        <v>135</v>
      </c>
      <c r="T15" s="2"/>
      <c r="U15" s="1" t="s">
        <v>136</v>
      </c>
      <c r="V15" s="1"/>
      <c r="W15" s="1"/>
      <c r="X15" s="2"/>
      <c r="Y15" s="1" t="s">
        <v>137</v>
      </c>
    </row>
    <row r="16" spans="1:25" ht="15.75">
      <c r="A16" s="1">
        <v>20</v>
      </c>
      <c r="B16" s="1" t="s">
        <v>138</v>
      </c>
      <c r="C16" s="3" t="s">
        <v>139</v>
      </c>
      <c r="D16" s="1" t="s">
        <v>140</v>
      </c>
      <c r="E16" s="2" t="s">
        <v>1284</v>
      </c>
      <c r="F16" s="1" t="s">
        <v>53</v>
      </c>
      <c r="G16" s="1" t="s">
        <v>26</v>
      </c>
      <c r="H16" s="1">
        <v>10</v>
      </c>
      <c r="I16" s="1">
        <v>30</v>
      </c>
      <c r="J16" s="1" t="s">
        <v>54</v>
      </c>
      <c r="K16" s="1" t="s">
        <v>54</v>
      </c>
      <c r="L16" s="1" t="s">
        <v>54</v>
      </c>
      <c r="M16" s="1" t="s">
        <v>54</v>
      </c>
      <c r="N16" s="2"/>
      <c r="O16" s="1" t="s">
        <v>1239</v>
      </c>
      <c r="P16" s="2" t="s">
        <v>1247</v>
      </c>
      <c r="Q16" s="2" t="s">
        <v>1257</v>
      </c>
      <c r="R16" s="2" t="s">
        <v>1257</v>
      </c>
      <c r="S16" s="1" t="s">
        <v>141</v>
      </c>
      <c r="T16" s="2"/>
      <c r="U16" s="1" t="s">
        <v>142</v>
      </c>
      <c r="V16" s="1"/>
      <c r="W16" s="1"/>
      <c r="X16" s="2"/>
      <c r="Y16" s="1" t="s">
        <v>143</v>
      </c>
    </row>
    <row r="17" spans="1:25" ht="15.75">
      <c r="A17" s="1">
        <v>21</v>
      </c>
      <c r="B17" s="1" t="s">
        <v>95</v>
      </c>
      <c r="C17" s="3" t="s">
        <v>144</v>
      </c>
      <c r="D17" s="1" t="s">
        <v>145</v>
      </c>
      <c r="E17" s="2" t="s">
        <v>1284</v>
      </c>
      <c r="F17" s="1" t="s">
        <v>53</v>
      </c>
      <c r="G17" s="1" t="s">
        <v>146</v>
      </c>
      <c r="H17" s="1">
        <v>17</v>
      </c>
      <c r="I17" s="1">
        <v>33</v>
      </c>
      <c r="J17" s="1" t="s">
        <v>54</v>
      </c>
      <c r="K17" s="1">
        <v>0</v>
      </c>
      <c r="L17" s="1">
        <v>15</v>
      </c>
      <c r="M17" s="1">
        <v>13</v>
      </c>
      <c r="N17" s="2"/>
      <c r="O17" s="1" t="s">
        <v>1238</v>
      </c>
      <c r="P17" s="2" t="s">
        <v>1247</v>
      </c>
      <c r="Q17" s="2"/>
      <c r="R17" s="2"/>
      <c r="S17" s="1" t="s">
        <v>147</v>
      </c>
      <c r="T17" s="2"/>
      <c r="U17" s="1" t="s">
        <v>148</v>
      </c>
      <c r="V17" s="1"/>
      <c r="W17" s="1"/>
      <c r="X17" s="2"/>
      <c r="Y17" s="1" t="s">
        <v>149</v>
      </c>
    </row>
    <row r="18" spans="1:25" ht="15.75">
      <c r="A18" s="1">
        <v>23</v>
      </c>
      <c r="B18" s="1" t="s">
        <v>14</v>
      </c>
      <c r="C18" s="3" t="s">
        <v>150</v>
      </c>
      <c r="D18" s="1" t="s">
        <v>151</v>
      </c>
      <c r="E18" s="2" t="s">
        <v>1284</v>
      </c>
      <c r="F18" s="1" t="s">
        <v>53</v>
      </c>
      <c r="G18" s="1" t="s">
        <v>152</v>
      </c>
      <c r="H18" s="1">
        <v>51</v>
      </c>
      <c r="I18" s="1">
        <v>29</v>
      </c>
      <c r="J18" s="1" t="s">
        <v>54</v>
      </c>
      <c r="K18" s="1">
        <v>0</v>
      </c>
      <c r="L18" s="1">
        <v>15</v>
      </c>
      <c r="M18" s="1" t="s">
        <v>54</v>
      </c>
      <c r="N18" s="2"/>
      <c r="O18" s="1" t="s">
        <v>1238</v>
      </c>
      <c r="P18" s="2" t="s">
        <v>1247</v>
      </c>
      <c r="Q18" s="2"/>
      <c r="R18" s="2"/>
      <c r="S18" s="1" t="s">
        <v>153</v>
      </c>
      <c r="T18" s="2"/>
      <c r="U18" s="1" t="s">
        <v>154</v>
      </c>
      <c r="V18" s="1"/>
      <c r="W18" s="1"/>
      <c r="X18" s="2"/>
      <c r="Y18" s="1" t="s">
        <v>155</v>
      </c>
    </row>
    <row r="19" spans="1:25" ht="15.75">
      <c r="A19" s="1">
        <v>24</v>
      </c>
      <c r="B19" s="1" t="s">
        <v>95</v>
      </c>
      <c r="C19" s="3" t="s">
        <v>156</v>
      </c>
      <c r="D19" s="1" t="s">
        <v>157</v>
      </c>
      <c r="E19" s="2" t="s">
        <v>1284</v>
      </c>
      <c r="F19" s="1" t="s">
        <v>53</v>
      </c>
      <c r="G19" s="1" t="s">
        <v>134</v>
      </c>
      <c r="H19" s="1">
        <v>119</v>
      </c>
      <c r="I19" s="1">
        <v>50</v>
      </c>
      <c r="J19" s="1">
        <v>30</v>
      </c>
      <c r="K19" s="1">
        <v>30</v>
      </c>
      <c r="L19" s="1" t="s">
        <v>54</v>
      </c>
      <c r="M19" s="1" t="s">
        <v>54</v>
      </c>
      <c r="N19" s="2"/>
      <c r="O19" s="1" t="s">
        <v>1240</v>
      </c>
      <c r="P19" s="2" t="s">
        <v>1249</v>
      </c>
      <c r="Q19" s="2" t="s">
        <v>1255</v>
      </c>
      <c r="R19" s="2" t="s">
        <v>1253</v>
      </c>
      <c r="S19" s="1" t="s">
        <v>158</v>
      </c>
      <c r="T19" s="2" t="s">
        <v>1280</v>
      </c>
      <c r="U19" s="1" t="s">
        <v>159</v>
      </c>
      <c r="V19" s="1"/>
      <c r="W19" s="1"/>
      <c r="X19" s="2"/>
      <c r="Y19" s="1" t="s">
        <v>160</v>
      </c>
    </row>
    <row r="20" spans="1:25" ht="15.75">
      <c r="A20" s="1">
        <v>25</v>
      </c>
      <c r="B20" s="1" t="s">
        <v>1292</v>
      </c>
      <c r="C20" s="3" t="s">
        <v>161</v>
      </c>
      <c r="D20" s="1" t="s">
        <v>162</v>
      </c>
      <c r="E20" s="2" t="s">
        <v>1284</v>
      </c>
      <c r="F20" s="1" t="s">
        <v>53</v>
      </c>
      <c r="G20" s="1" t="s">
        <v>26</v>
      </c>
      <c r="H20" s="1">
        <v>200</v>
      </c>
      <c r="I20" s="1">
        <v>0</v>
      </c>
      <c r="J20" s="1" t="s">
        <v>54</v>
      </c>
      <c r="K20" s="1" t="s">
        <v>54</v>
      </c>
      <c r="L20" s="1" t="s">
        <v>54</v>
      </c>
      <c r="M20" s="1" t="s">
        <v>54</v>
      </c>
      <c r="N20" s="2"/>
      <c r="O20" s="1" t="s">
        <v>1290</v>
      </c>
      <c r="P20" s="2"/>
      <c r="Q20" s="2"/>
      <c r="R20" s="2"/>
      <c r="S20" s="1" t="s">
        <v>54</v>
      </c>
      <c r="T20" s="2"/>
      <c r="U20" s="1" t="s">
        <v>163</v>
      </c>
      <c r="V20" s="1"/>
      <c r="W20" s="1"/>
      <c r="X20" s="2"/>
      <c r="Y20" s="1" t="s">
        <v>164</v>
      </c>
    </row>
    <row r="21" spans="1:25" ht="15.75">
      <c r="A21" s="1">
        <v>26</v>
      </c>
      <c r="B21" s="1" t="s">
        <v>95</v>
      </c>
      <c r="C21" s="3" t="s">
        <v>165</v>
      </c>
      <c r="D21" s="1" t="s">
        <v>166</v>
      </c>
      <c r="E21" s="2" t="s">
        <v>1284</v>
      </c>
      <c r="F21" s="1" t="s">
        <v>53</v>
      </c>
      <c r="G21" s="1" t="s">
        <v>167</v>
      </c>
      <c r="H21" s="1">
        <v>28</v>
      </c>
      <c r="I21" s="1">
        <v>23</v>
      </c>
      <c r="J21" s="1">
        <v>23</v>
      </c>
      <c r="K21" s="1">
        <v>10</v>
      </c>
      <c r="L21" s="1">
        <v>0</v>
      </c>
      <c r="M21" s="1" t="s">
        <v>54</v>
      </c>
      <c r="N21" s="2"/>
      <c r="O21" s="1" t="s">
        <v>1241</v>
      </c>
      <c r="P21" s="2" t="s">
        <v>1253</v>
      </c>
      <c r="Q21" s="2" t="s">
        <v>1254</v>
      </c>
      <c r="R21" s="2" t="s">
        <v>1254</v>
      </c>
      <c r="S21" s="1" t="s">
        <v>168</v>
      </c>
      <c r="T21" s="2"/>
      <c r="U21" s="1" t="s">
        <v>169</v>
      </c>
      <c r="V21" s="1"/>
      <c r="W21" s="1"/>
      <c r="X21" s="2"/>
      <c r="Y21" s="1" t="s">
        <v>170</v>
      </c>
    </row>
    <row r="22" spans="1:25" ht="15.75">
      <c r="A22" s="1">
        <v>27</v>
      </c>
      <c r="B22" s="1" t="s">
        <v>171</v>
      </c>
      <c r="C22" s="3" t="s">
        <v>172</v>
      </c>
      <c r="D22" s="1" t="s">
        <v>173</v>
      </c>
      <c r="E22" s="2" t="s">
        <v>1284</v>
      </c>
      <c r="F22" s="1" t="s">
        <v>53</v>
      </c>
      <c r="G22" s="1" t="s">
        <v>174</v>
      </c>
      <c r="H22" s="1">
        <v>0</v>
      </c>
      <c r="I22" s="1">
        <v>38</v>
      </c>
      <c r="J22" s="1">
        <v>38</v>
      </c>
      <c r="K22" s="1" t="s">
        <v>54</v>
      </c>
      <c r="L22" s="1" t="s">
        <v>54</v>
      </c>
      <c r="M22" s="1" t="s">
        <v>54</v>
      </c>
      <c r="N22" s="2"/>
      <c r="O22" s="1" t="s">
        <v>1241</v>
      </c>
      <c r="P22" s="2" t="s">
        <v>1246</v>
      </c>
      <c r="Q22" s="2" t="s">
        <v>1254</v>
      </c>
      <c r="R22" s="2" t="s">
        <v>1254</v>
      </c>
      <c r="S22" s="1" t="s">
        <v>175</v>
      </c>
      <c r="T22" s="2"/>
      <c r="U22" s="1" t="s">
        <v>176</v>
      </c>
      <c r="V22" s="1"/>
      <c r="W22" s="1"/>
      <c r="X22" s="2"/>
      <c r="Y22" s="1" t="s">
        <v>177</v>
      </c>
    </row>
    <row r="23" spans="1:25" ht="15.75">
      <c r="A23" s="1">
        <v>28</v>
      </c>
      <c r="B23" s="1" t="s">
        <v>171</v>
      </c>
      <c r="C23" s="3" t="s">
        <v>178</v>
      </c>
      <c r="D23" s="1" t="s">
        <v>179</v>
      </c>
      <c r="E23" s="2" t="s">
        <v>1284</v>
      </c>
      <c r="F23" s="1" t="s">
        <v>53</v>
      </c>
      <c r="G23" s="1" t="s">
        <v>180</v>
      </c>
      <c r="H23" s="1">
        <v>0</v>
      </c>
      <c r="I23" s="1">
        <v>0</v>
      </c>
      <c r="J23" s="1">
        <v>0</v>
      </c>
      <c r="K23" s="1" t="s">
        <v>54</v>
      </c>
      <c r="L23" s="1" t="s">
        <v>54</v>
      </c>
      <c r="M23" s="1" t="s">
        <v>54</v>
      </c>
      <c r="N23" s="2"/>
      <c r="O23" s="1" t="s">
        <v>1238</v>
      </c>
      <c r="P23" s="2" t="s">
        <v>1254</v>
      </c>
      <c r="Q23" s="2"/>
      <c r="R23" s="2"/>
      <c r="S23" s="1" t="s">
        <v>181</v>
      </c>
      <c r="T23" s="2"/>
      <c r="U23" s="1" t="s">
        <v>54</v>
      </c>
      <c r="V23" s="1"/>
      <c r="W23" s="1"/>
      <c r="X23" s="2"/>
      <c r="Y23" s="1" t="s">
        <v>182</v>
      </c>
    </row>
    <row r="24" spans="1:25" ht="15.75">
      <c r="A24" s="1">
        <v>31</v>
      </c>
      <c r="B24" s="1" t="s">
        <v>171</v>
      </c>
      <c r="C24" s="3" t="s">
        <v>183</v>
      </c>
      <c r="D24" s="1" t="s">
        <v>184</v>
      </c>
      <c r="E24" s="2" t="s">
        <v>1284</v>
      </c>
      <c r="F24" s="1" t="s">
        <v>53</v>
      </c>
      <c r="G24" s="1" t="s">
        <v>26</v>
      </c>
      <c r="H24" s="1">
        <v>0</v>
      </c>
      <c r="I24" s="1">
        <v>50</v>
      </c>
      <c r="J24" s="1" t="s">
        <v>54</v>
      </c>
      <c r="K24" s="1" t="s">
        <v>54</v>
      </c>
      <c r="L24" s="1" t="s">
        <v>54</v>
      </c>
      <c r="M24" s="1" t="s">
        <v>54</v>
      </c>
      <c r="N24" s="2"/>
      <c r="O24" s="1" t="s">
        <v>1238</v>
      </c>
      <c r="P24" s="2" t="s">
        <v>1266</v>
      </c>
      <c r="Q24" s="2" t="s">
        <v>1291</v>
      </c>
      <c r="R24" s="2" t="s">
        <v>1291</v>
      </c>
      <c r="S24" s="1" t="s">
        <v>54</v>
      </c>
      <c r="T24" s="2"/>
      <c r="U24" s="1" t="s">
        <v>185</v>
      </c>
      <c r="V24" s="1"/>
      <c r="W24" s="1"/>
      <c r="X24" s="2"/>
      <c r="Y24" s="1" t="s">
        <v>186</v>
      </c>
    </row>
    <row r="25" spans="1:25" ht="15.75">
      <c r="A25" s="1">
        <v>32</v>
      </c>
      <c r="B25" s="1" t="s">
        <v>187</v>
      </c>
      <c r="C25" s="3" t="s">
        <v>188</v>
      </c>
      <c r="D25" s="1" t="s">
        <v>189</v>
      </c>
      <c r="E25" s="2" t="s">
        <v>1284</v>
      </c>
      <c r="F25" s="1" t="s">
        <v>53</v>
      </c>
      <c r="G25" s="1" t="s">
        <v>26</v>
      </c>
      <c r="H25" s="1">
        <v>0</v>
      </c>
      <c r="I25" s="1">
        <v>50</v>
      </c>
      <c r="J25" s="1">
        <v>50</v>
      </c>
      <c r="K25" s="1" t="s">
        <v>54</v>
      </c>
      <c r="L25" s="1" t="s">
        <v>54</v>
      </c>
      <c r="M25" s="1" t="s">
        <v>54</v>
      </c>
      <c r="N25" s="2"/>
      <c r="O25" s="1" t="s">
        <v>1241</v>
      </c>
      <c r="P25" s="2" t="s">
        <v>1250</v>
      </c>
      <c r="Q25" s="2" t="s">
        <v>1254</v>
      </c>
      <c r="R25" s="2" t="s">
        <v>1254</v>
      </c>
      <c r="S25" s="1" t="s">
        <v>190</v>
      </c>
      <c r="T25" s="2"/>
      <c r="U25" s="1" t="s">
        <v>54</v>
      </c>
      <c r="V25" s="1"/>
      <c r="W25" s="1"/>
      <c r="X25" s="2"/>
      <c r="Y25" s="1" t="s">
        <v>191</v>
      </c>
    </row>
    <row r="26" spans="1:25" ht="15.75">
      <c r="A26" s="1">
        <v>33</v>
      </c>
      <c r="B26" s="1" t="s">
        <v>14</v>
      </c>
      <c r="C26" s="3" t="s">
        <v>192</v>
      </c>
      <c r="D26" s="1" t="s">
        <v>193</v>
      </c>
      <c r="E26" s="2" t="s">
        <v>1284</v>
      </c>
      <c r="F26" s="1" t="s">
        <v>53</v>
      </c>
      <c r="G26" s="1" t="s">
        <v>194</v>
      </c>
      <c r="H26" s="1">
        <v>150</v>
      </c>
      <c r="I26" s="1">
        <v>0</v>
      </c>
      <c r="J26" s="1" t="s">
        <v>54</v>
      </c>
      <c r="K26" s="1" t="s">
        <v>54</v>
      </c>
      <c r="L26" s="1" t="s">
        <v>54</v>
      </c>
      <c r="M26" s="1" t="s">
        <v>54</v>
      </c>
      <c r="N26" s="2"/>
      <c r="O26" s="1" t="s">
        <v>1238</v>
      </c>
      <c r="P26" s="2" t="s">
        <v>1255</v>
      </c>
      <c r="Q26" s="2"/>
      <c r="R26" s="2"/>
      <c r="S26" s="1" t="s">
        <v>195</v>
      </c>
      <c r="T26" s="2"/>
      <c r="U26" s="1" t="s">
        <v>196</v>
      </c>
      <c r="V26" s="1"/>
      <c r="W26" s="1"/>
      <c r="X26" s="2"/>
      <c r="Y26" s="1" t="s">
        <v>197</v>
      </c>
    </row>
    <row r="27" spans="1:25" ht="15.75">
      <c r="A27" s="1">
        <v>34</v>
      </c>
      <c r="B27" s="1" t="s">
        <v>198</v>
      </c>
      <c r="C27" s="3" t="s">
        <v>199</v>
      </c>
      <c r="D27" s="1" t="s">
        <v>200</v>
      </c>
      <c r="E27" s="2" t="s">
        <v>1284</v>
      </c>
      <c r="F27" s="1" t="s">
        <v>53</v>
      </c>
      <c r="G27" s="1" t="s">
        <v>26</v>
      </c>
      <c r="H27" s="1">
        <v>0</v>
      </c>
      <c r="I27" s="1">
        <v>60</v>
      </c>
      <c r="J27" s="1">
        <v>6</v>
      </c>
      <c r="K27" s="1" t="s">
        <v>54</v>
      </c>
      <c r="L27" s="1" t="s">
        <v>54</v>
      </c>
      <c r="M27" s="1" t="s">
        <v>54</v>
      </c>
      <c r="N27" s="2"/>
      <c r="O27" s="1" t="s">
        <v>1238</v>
      </c>
      <c r="P27" s="2" t="s">
        <v>1245</v>
      </c>
      <c r="Q27" s="2"/>
      <c r="R27" s="2"/>
      <c r="S27" s="1" t="s">
        <v>201</v>
      </c>
      <c r="T27" s="2"/>
      <c r="U27" s="1" t="s">
        <v>202</v>
      </c>
      <c r="V27" s="1"/>
      <c r="W27" s="1"/>
      <c r="X27" s="2"/>
      <c r="Y27" s="1" t="s">
        <v>203</v>
      </c>
    </row>
    <row r="28" spans="1:25" ht="15.75">
      <c r="A28" s="1">
        <v>35</v>
      </c>
      <c r="B28" s="1" t="s">
        <v>14</v>
      </c>
      <c r="C28" s="3" t="s">
        <v>204</v>
      </c>
      <c r="D28" s="1" t="s">
        <v>205</v>
      </c>
      <c r="E28" s="2" t="s">
        <v>1284</v>
      </c>
      <c r="F28" s="1" t="s">
        <v>53</v>
      </c>
      <c r="G28" s="1" t="s">
        <v>206</v>
      </c>
      <c r="H28" s="1">
        <v>19</v>
      </c>
      <c r="I28" s="1">
        <v>0</v>
      </c>
      <c r="J28" s="1" t="s">
        <v>54</v>
      </c>
      <c r="K28" s="1" t="s">
        <v>54</v>
      </c>
      <c r="L28" s="1" t="s">
        <v>54</v>
      </c>
      <c r="M28" s="1" t="s">
        <v>54</v>
      </c>
      <c r="N28" s="2"/>
      <c r="O28" s="1" t="s">
        <v>1238</v>
      </c>
      <c r="P28" s="2" t="s">
        <v>1256</v>
      </c>
      <c r="Q28" s="2"/>
      <c r="R28" s="2"/>
      <c r="S28" s="1" t="s">
        <v>54</v>
      </c>
      <c r="T28" s="2"/>
      <c r="U28" s="1" t="s">
        <v>207</v>
      </c>
      <c r="V28" s="1"/>
      <c r="W28" s="1"/>
      <c r="X28" s="2"/>
      <c r="Y28" s="1" t="s">
        <v>208</v>
      </c>
    </row>
    <row r="29" spans="1:25" ht="15.75">
      <c r="A29" s="1">
        <v>36</v>
      </c>
      <c r="B29" s="1" t="s">
        <v>95</v>
      </c>
      <c r="C29" s="3" t="s">
        <v>209</v>
      </c>
      <c r="D29" s="1" t="s">
        <v>210</v>
      </c>
      <c r="E29" s="2" t="s">
        <v>1284</v>
      </c>
      <c r="F29" s="1" t="s">
        <v>211</v>
      </c>
      <c r="G29" s="1" t="s">
        <v>26</v>
      </c>
      <c r="H29" s="1">
        <v>44</v>
      </c>
      <c r="I29" s="1">
        <v>31</v>
      </c>
      <c r="J29" s="1" t="s">
        <v>54</v>
      </c>
      <c r="K29" s="1">
        <v>30</v>
      </c>
      <c r="L29" s="1" t="s">
        <v>54</v>
      </c>
      <c r="M29" s="1" t="s">
        <v>54</v>
      </c>
      <c r="N29" s="2"/>
      <c r="O29" s="1" t="s">
        <v>1238</v>
      </c>
      <c r="P29" s="2" t="s">
        <v>1246</v>
      </c>
      <c r="Q29" s="2"/>
      <c r="R29" s="2"/>
      <c r="S29" s="1" t="s">
        <v>212</v>
      </c>
      <c r="T29" s="2" t="s">
        <v>1280</v>
      </c>
      <c r="U29" s="1" t="s">
        <v>213</v>
      </c>
      <c r="V29" s="1"/>
      <c r="W29" s="1"/>
      <c r="X29" s="2"/>
      <c r="Y29" s="1" t="s">
        <v>214</v>
      </c>
    </row>
    <row r="30" spans="1:25" ht="15.75">
      <c r="A30" s="1">
        <v>37</v>
      </c>
      <c r="B30" s="1" t="s">
        <v>215</v>
      </c>
      <c r="C30" s="3" t="s">
        <v>216</v>
      </c>
      <c r="D30" s="1" t="s">
        <v>217</v>
      </c>
      <c r="E30" s="2" t="s">
        <v>1284</v>
      </c>
      <c r="F30" s="1" t="s">
        <v>57</v>
      </c>
      <c r="G30" s="1" t="s">
        <v>26</v>
      </c>
      <c r="H30" s="1">
        <v>0</v>
      </c>
      <c r="I30" s="1">
        <v>36</v>
      </c>
      <c r="J30" s="1" t="s">
        <v>54</v>
      </c>
      <c r="K30" s="1" t="s">
        <v>54</v>
      </c>
      <c r="L30" s="1" t="s">
        <v>54</v>
      </c>
      <c r="M30" s="1" t="s">
        <v>54</v>
      </c>
      <c r="N30" s="2"/>
      <c r="O30" s="1" t="s">
        <v>1238</v>
      </c>
      <c r="P30" s="2" t="s">
        <v>1245</v>
      </c>
      <c r="Q30" s="2"/>
      <c r="R30" s="2"/>
      <c r="S30" s="1" t="s">
        <v>218</v>
      </c>
      <c r="T30" s="2"/>
      <c r="U30" s="1" t="s">
        <v>219</v>
      </c>
      <c r="V30" s="1"/>
      <c r="W30" s="1"/>
      <c r="X30" s="2"/>
      <c r="Y30" s="1" t="s">
        <v>220</v>
      </c>
    </row>
    <row r="31" spans="1:25" ht="15.75">
      <c r="A31" s="1">
        <v>39</v>
      </c>
      <c r="B31" s="1" t="s">
        <v>215</v>
      </c>
      <c r="C31" s="3" t="s">
        <v>221</v>
      </c>
      <c r="D31" s="1" t="s">
        <v>222</v>
      </c>
      <c r="E31" s="2" t="s">
        <v>1284</v>
      </c>
      <c r="F31" s="1" t="s">
        <v>57</v>
      </c>
      <c r="G31" s="1" t="s">
        <v>223</v>
      </c>
      <c r="H31" s="1">
        <v>0</v>
      </c>
      <c r="I31" s="1">
        <v>50</v>
      </c>
      <c r="J31" s="1">
        <v>50</v>
      </c>
      <c r="K31" s="1" t="s">
        <v>54</v>
      </c>
      <c r="L31" s="1" t="s">
        <v>54</v>
      </c>
      <c r="M31" s="1" t="s">
        <v>54</v>
      </c>
      <c r="N31" s="2"/>
      <c r="O31" s="1" t="s">
        <v>1241</v>
      </c>
      <c r="P31" s="2" t="s">
        <v>1246</v>
      </c>
      <c r="Q31" s="2" t="s">
        <v>1257</v>
      </c>
      <c r="R31" s="2" t="s">
        <v>1257</v>
      </c>
      <c r="S31" s="1" t="s">
        <v>224</v>
      </c>
      <c r="T31" s="2"/>
      <c r="U31" s="1" t="s">
        <v>225</v>
      </c>
      <c r="V31" s="1"/>
      <c r="W31" s="1"/>
      <c r="X31" s="2"/>
      <c r="Y31" s="1" t="s">
        <v>226</v>
      </c>
    </row>
    <row r="32" spans="1:25" ht="15.75">
      <c r="A32" s="1">
        <v>40</v>
      </c>
      <c r="B32" s="1" t="s">
        <v>14</v>
      </c>
      <c r="C32" s="3" t="s">
        <v>227</v>
      </c>
      <c r="D32" s="1" t="s">
        <v>228</v>
      </c>
      <c r="E32" s="2" t="s">
        <v>1284</v>
      </c>
      <c r="F32" s="1" t="s">
        <v>53</v>
      </c>
      <c r="G32" s="1" t="s">
        <v>229</v>
      </c>
      <c r="H32" s="1">
        <v>0</v>
      </c>
      <c r="I32" s="1">
        <v>40</v>
      </c>
      <c r="J32" s="1">
        <v>40</v>
      </c>
      <c r="K32" s="1">
        <v>0</v>
      </c>
      <c r="L32" s="1" t="s">
        <v>54</v>
      </c>
      <c r="M32" s="1" t="s">
        <v>54</v>
      </c>
      <c r="N32" s="2"/>
      <c r="O32" s="1" t="s">
        <v>1241</v>
      </c>
      <c r="P32" s="2" t="s">
        <v>1245</v>
      </c>
      <c r="Q32" s="2" t="s">
        <v>1254</v>
      </c>
      <c r="R32" s="2" t="s">
        <v>1254</v>
      </c>
      <c r="S32" s="1" t="s">
        <v>230</v>
      </c>
      <c r="T32" s="2"/>
      <c r="U32" s="1" t="s">
        <v>231</v>
      </c>
      <c r="V32" s="1"/>
      <c r="W32" s="1"/>
      <c r="X32" s="2"/>
      <c r="Y32" s="1" t="s">
        <v>232</v>
      </c>
    </row>
    <row r="33" spans="1:25" ht="15.75">
      <c r="A33" s="1">
        <v>41</v>
      </c>
      <c r="B33" s="1" t="s">
        <v>14</v>
      </c>
      <c r="C33" s="3" t="s">
        <v>233</v>
      </c>
      <c r="D33" s="1" t="s">
        <v>234</v>
      </c>
      <c r="E33" s="2" t="s">
        <v>1284</v>
      </c>
      <c r="F33" s="1" t="s">
        <v>53</v>
      </c>
      <c r="G33" s="1" t="s">
        <v>26</v>
      </c>
      <c r="H33" s="1">
        <v>64</v>
      </c>
      <c r="I33" s="1">
        <v>10</v>
      </c>
      <c r="J33" s="1" t="s">
        <v>54</v>
      </c>
      <c r="K33" s="1" t="s">
        <v>54</v>
      </c>
      <c r="L33" s="1" t="s">
        <v>54</v>
      </c>
      <c r="M33" s="1" t="s">
        <v>54</v>
      </c>
      <c r="N33" s="2"/>
      <c r="O33" s="1" t="s">
        <v>1238</v>
      </c>
      <c r="P33" s="2" t="s">
        <v>1245</v>
      </c>
      <c r="Q33" s="2"/>
      <c r="R33" s="2"/>
      <c r="S33" s="1" t="s">
        <v>235</v>
      </c>
      <c r="T33" s="2"/>
      <c r="U33" s="1" t="s">
        <v>236</v>
      </c>
      <c r="V33" s="1"/>
      <c r="W33" s="1"/>
      <c r="X33" s="2"/>
      <c r="Y33" s="1" t="s">
        <v>237</v>
      </c>
    </row>
    <row r="34" spans="1:25" ht="15.75">
      <c r="A34" s="1">
        <v>41</v>
      </c>
      <c r="B34" s="1" t="s">
        <v>95</v>
      </c>
      <c r="C34" s="3" t="s">
        <v>238</v>
      </c>
      <c r="D34" s="1" t="s">
        <v>239</v>
      </c>
      <c r="E34" s="2" t="s">
        <v>1284</v>
      </c>
      <c r="F34" s="1" t="s">
        <v>53</v>
      </c>
      <c r="G34" s="1" t="s">
        <v>26</v>
      </c>
      <c r="H34" s="1">
        <v>33</v>
      </c>
      <c r="I34" s="1">
        <v>10</v>
      </c>
      <c r="J34" s="1" t="s">
        <v>54</v>
      </c>
      <c r="K34" s="1" t="s">
        <v>54</v>
      </c>
      <c r="L34" s="1" t="s">
        <v>54</v>
      </c>
      <c r="M34" s="1" t="s">
        <v>54</v>
      </c>
      <c r="N34" s="2"/>
      <c r="O34" s="1" t="s">
        <v>1238</v>
      </c>
      <c r="P34" s="2" t="s">
        <v>1245</v>
      </c>
      <c r="Q34" s="2"/>
      <c r="R34" s="2"/>
      <c r="S34" s="1" t="s">
        <v>235</v>
      </c>
      <c r="T34" s="2"/>
      <c r="U34" s="1" t="s">
        <v>240</v>
      </c>
      <c r="V34" s="1"/>
      <c r="W34" s="1"/>
      <c r="X34" s="2"/>
      <c r="Y34" s="1" t="s">
        <v>241</v>
      </c>
    </row>
    <row r="35" spans="1:25" ht="15.75">
      <c r="A35" s="1">
        <v>42</v>
      </c>
      <c r="B35" s="1" t="s">
        <v>14</v>
      </c>
      <c r="C35" s="3" t="s">
        <v>242</v>
      </c>
      <c r="D35" s="1" t="s">
        <v>243</v>
      </c>
      <c r="E35" s="2" t="s">
        <v>1284</v>
      </c>
      <c r="F35" s="1" t="s">
        <v>57</v>
      </c>
      <c r="G35" s="1" t="s">
        <v>244</v>
      </c>
      <c r="H35" s="1">
        <v>42</v>
      </c>
      <c r="I35" s="1">
        <v>12</v>
      </c>
      <c r="J35" s="1" t="s">
        <v>54</v>
      </c>
      <c r="K35" s="1">
        <v>0</v>
      </c>
      <c r="L35" s="1" t="s">
        <v>54</v>
      </c>
      <c r="M35" s="1" t="s">
        <v>54</v>
      </c>
      <c r="N35" s="2"/>
      <c r="O35" s="1" t="s">
        <v>1238</v>
      </c>
      <c r="P35" s="2" t="s">
        <v>1246</v>
      </c>
      <c r="Q35" s="2"/>
      <c r="R35" s="2"/>
      <c r="S35" s="1" t="s">
        <v>245</v>
      </c>
      <c r="T35" s="2"/>
      <c r="U35" s="1" t="s">
        <v>246</v>
      </c>
      <c r="V35" s="1"/>
      <c r="W35" s="1"/>
      <c r="X35" s="2"/>
      <c r="Y35" s="1" t="s">
        <v>247</v>
      </c>
    </row>
    <row r="36" spans="1:25" ht="15.75">
      <c r="A36" s="1">
        <v>43</v>
      </c>
      <c r="B36" s="1" t="s">
        <v>14</v>
      </c>
      <c r="C36" s="3" t="s">
        <v>248</v>
      </c>
      <c r="D36" s="1" t="s">
        <v>249</v>
      </c>
      <c r="E36" s="2" t="s">
        <v>1284</v>
      </c>
      <c r="F36" s="1" t="s">
        <v>57</v>
      </c>
      <c r="G36" s="1" t="s">
        <v>250</v>
      </c>
      <c r="H36" s="1">
        <v>82</v>
      </c>
      <c r="I36" s="1">
        <v>20</v>
      </c>
      <c r="J36" s="1">
        <v>20</v>
      </c>
      <c r="K36" s="1" t="s">
        <v>54</v>
      </c>
      <c r="L36" s="1" t="s">
        <v>54</v>
      </c>
      <c r="M36" s="1" t="s">
        <v>54</v>
      </c>
      <c r="N36" s="2"/>
      <c r="O36" s="1" t="s">
        <v>1238</v>
      </c>
      <c r="P36" s="2" t="s">
        <v>1246</v>
      </c>
      <c r="Q36" s="2"/>
      <c r="R36" s="2"/>
      <c r="S36" s="1" t="s">
        <v>251</v>
      </c>
      <c r="T36" s="2"/>
      <c r="U36" s="1" t="s">
        <v>252</v>
      </c>
      <c r="V36" s="1"/>
      <c r="W36" s="1"/>
      <c r="X36" s="2"/>
      <c r="Y36" s="1" t="s">
        <v>253</v>
      </c>
    </row>
    <row r="37" spans="1:25" ht="15.75">
      <c r="A37" s="1">
        <v>44</v>
      </c>
      <c r="B37" s="1" t="s">
        <v>14</v>
      </c>
      <c r="C37" s="3" t="s">
        <v>254</v>
      </c>
      <c r="D37" s="1" t="s">
        <v>255</v>
      </c>
      <c r="E37" s="2" t="s">
        <v>1284</v>
      </c>
      <c r="F37" s="1" t="s">
        <v>57</v>
      </c>
      <c r="G37" s="1" t="s">
        <v>250</v>
      </c>
      <c r="H37" s="1">
        <v>38</v>
      </c>
      <c r="I37" s="1">
        <v>8</v>
      </c>
      <c r="J37" s="1">
        <v>20</v>
      </c>
      <c r="K37" s="1">
        <v>0</v>
      </c>
      <c r="L37" s="1" t="s">
        <v>54</v>
      </c>
      <c r="M37" s="1" t="s">
        <v>54</v>
      </c>
      <c r="N37" s="2"/>
      <c r="O37" s="1" t="s">
        <v>1238</v>
      </c>
      <c r="P37" s="2" t="s">
        <v>1293</v>
      </c>
      <c r="Q37" s="2" t="s">
        <v>1293</v>
      </c>
      <c r="R37" s="2" t="s">
        <v>1293</v>
      </c>
      <c r="S37" s="1" t="s">
        <v>54</v>
      </c>
      <c r="T37" s="2"/>
      <c r="U37" s="1" t="s">
        <v>256</v>
      </c>
      <c r="V37" s="1"/>
      <c r="W37" s="1"/>
      <c r="X37" s="2"/>
      <c r="Y37" s="1" t="s">
        <v>257</v>
      </c>
    </row>
    <row r="38" spans="1:25" ht="15.75">
      <c r="A38" s="1">
        <v>45</v>
      </c>
      <c r="B38" s="1" t="s">
        <v>14</v>
      </c>
      <c r="C38" s="3" t="s">
        <v>258</v>
      </c>
      <c r="D38" s="1" t="s">
        <v>259</v>
      </c>
      <c r="E38" s="2" t="s">
        <v>1284</v>
      </c>
      <c r="F38" s="1" t="s">
        <v>57</v>
      </c>
      <c r="G38" s="1" t="s">
        <v>250</v>
      </c>
      <c r="H38" s="1">
        <v>53</v>
      </c>
      <c r="I38" s="1">
        <v>50</v>
      </c>
      <c r="J38" s="1" t="s">
        <v>54</v>
      </c>
      <c r="K38" s="1" t="s">
        <v>54</v>
      </c>
      <c r="L38" s="1" t="s">
        <v>54</v>
      </c>
      <c r="M38" s="1" t="s">
        <v>54</v>
      </c>
      <c r="N38" s="2"/>
      <c r="O38" s="1" t="s">
        <v>1238</v>
      </c>
      <c r="P38" s="2" t="s">
        <v>1245</v>
      </c>
      <c r="Q38" s="2"/>
      <c r="R38" s="2"/>
      <c r="S38" s="1" t="s">
        <v>260</v>
      </c>
      <c r="T38" s="2"/>
      <c r="U38" s="1" t="s">
        <v>261</v>
      </c>
      <c r="V38" s="1"/>
      <c r="W38" s="1"/>
      <c r="X38" s="2"/>
      <c r="Y38" s="1" t="s">
        <v>262</v>
      </c>
    </row>
    <row r="39" spans="1:25" ht="15.75">
      <c r="A39" s="1">
        <v>46</v>
      </c>
      <c r="B39" s="1" t="s">
        <v>14</v>
      </c>
      <c r="C39" s="3" t="s">
        <v>263</v>
      </c>
      <c r="D39" s="1" t="s">
        <v>264</v>
      </c>
      <c r="E39" s="2" t="s">
        <v>1284</v>
      </c>
      <c r="F39" s="1" t="s">
        <v>1283</v>
      </c>
      <c r="G39" s="1" t="s">
        <v>68</v>
      </c>
      <c r="H39" s="1">
        <v>58</v>
      </c>
      <c r="I39" s="1">
        <v>0</v>
      </c>
      <c r="J39" s="1">
        <v>80</v>
      </c>
      <c r="K39" s="1" t="s">
        <v>54</v>
      </c>
      <c r="L39" s="1" t="s">
        <v>54</v>
      </c>
      <c r="M39" s="1" t="s">
        <v>54</v>
      </c>
      <c r="N39" s="2"/>
      <c r="O39" s="1" t="s">
        <v>1238</v>
      </c>
      <c r="P39" s="2" t="s">
        <v>1255</v>
      </c>
      <c r="Q39" s="2"/>
      <c r="R39" s="2"/>
      <c r="S39" s="1" t="s">
        <v>265</v>
      </c>
      <c r="T39" s="2"/>
      <c r="U39" s="1" t="s">
        <v>266</v>
      </c>
      <c r="V39" s="1"/>
      <c r="W39" s="1"/>
      <c r="X39" s="2"/>
      <c r="Y39" s="1" t="s">
        <v>267</v>
      </c>
    </row>
    <row r="40" spans="1:25" ht="15.75">
      <c r="A40" s="1">
        <v>47</v>
      </c>
      <c r="B40" s="1" t="s">
        <v>14</v>
      </c>
      <c r="C40" s="3" t="s">
        <v>268</v>
      </c>
      <c r="D40" s="1" t="s">
        <v>269</v>
      </c>
      <c r="E40" s="2" t="s">
        <v>1284</v>
      </c>
      <c r="F40" s="1" t="s">
        <v>53</v>
      </c>
      <c r="G40" s="1" t="s">
        <v>270</v>
      </c>
      <c r="H40" s="1">
        <v>65</v>
      </c>
      <c r="I40" s="1">
        <v>40</v>
      </c>
      <c r="J40" s="1" t="s">
        <v>54</v>
      </c>
      <c r="K40" s="1" t="s">
        <v>54</v>
      </c>
      <c r="L40" s="1" t="s">
        <v>54</v>
      </c>
      <c r="M40" s="1" t="s">
        <v>54</v>
      </c>
      <c r="N40" s="2"/>
      <c r="O40" s="1" t="s">
        <v>1238</v>
      </c>
      <c r="P40" s="2" t="s">
        <v>1257</v>
      </c>
      <c r="Q40" s="2"/>
      <c r="R40" s="2"/>
      <c r="S40" s="1" t="s">
        <v>271</v>
      </c>
      <c r="T40" s="2"/>
      <c r="U40" s="1" t="s">
        <v>272</v>
      </c>
      <c r="V40" s="1"/>
      <c r="W40" s="1"/>
      <c r="X40" s="2"/>
      <c r="Y40" s="1" t="s">
        <v>273</v>
      </c>
    </row>
    <row r="41" spans="1:25" ht="15.75">
      <c r="A41" s="1">
        <v>48</v>
      </c>
      <c r="B41" s="1" t="s">
        <v>14</v>
      </c>
      <c r="C41" s="3" t="s">
        <v>274</v>
      </c>
      <c r="D41" s="1" t="s">
        <v>275</v>
      </c>
      <c r="E41" s="2" t="s">
        <v>1284</v>
      </c>
      <c r="F41" s="1" t="s">
        <v>57</v>
      </c>
      <c r="G41" s="1" t="s">
        <v>276</v>
      </c>
      <c r="H41" s="1">
        <v>14</v>
      </c>
      <c r="I41" s="1">
        <v>20</v>
      </c>
      <c r="J41" s="1">
        <v>20</v>
      </c>
      <c r="K41" s="1" t="s">
        <v>54</v>
      </c>
      <c r="L41" s="1" t="s">
        <v>54</v>
      </c>
      <c r="M41" s="1" t="s">
        <v>54</v>
      </c>
      <c r="N41" s="2"/>
      <c r="O41" s="1" t="s">
        <v>1238</v>
      </c>
      <c r="P41" s="2" t="s">
        <v>1258</v>
      </c>
      <c r="Q41" s="2"/>
      <c r="R41" s="2"/>
      <c r="S41" s="1" t="s">
        <v>277</v>
      </c>
      <c r="T41" s="2"/>
      <c r="U41" s="1" t="s">
        <v>278</v>
      </c>
      <c r="V41" s="1"/>
      <c r="W41" s="1"/>
      <c r="X41" s="2"/>
      <c r="Y41" s="1" t="s">
        <v>279</v>
      </c>
    </row>
    <row r="42" spans="1:25" ht="15.75">
      <c r="A42" s="1">
        <v>49</v>
      </c>
      <c r="B42" s="1" t="s">
        <v>14</v>
      </c>
      <c r="C42" s="3" t="s">
        <v>280</v>
      </c>
      <c r="D42" s="1" t="s">
        <v>281</v>
      </c>
      <c r="E42" s="2" t="s">
        <v>1284</v>
      </c>
      <c r="F42" s="1" t="s">
        <v>53</v>
      </c>
      <c r="G42" s="1" t="s">
        <v>282</v>
      </c>
      <c r="H42" s="1">
        <v>0</v>
      </c>
      <c r="I42" s="1">
        <v>0</v>
      </c>
      <c r="J42" s="1" t="s">
        <v>54</v>
      </c>
      <c r="K42" s="1" t="s">
        <v>54</v>
      </c>
      <c r="L42" s="1" t="s">
        <v>54</v>
      </c>
      <c r="M42" s="1" t="s">
        <v>54</v>
      </c>
      <c r="N42" s="2"/>
      <c r="O42" s="1" t="s">
        <v>1238</v>
      </c>
      <c r="P42" s="2" t="s">
        <v>1257</v>
      </c>
      <c r="Q42" s="2"/>
      <c r="R42" s="2"/>
      <c r="S42" s="1" t="s">
        <v>283</v>
      </c>
      <c r="T42" s="2"/>
      <c r="U42" s="1" t="s">
        <v>284</v>
      </c>
      <c r="V42" s="1"/>
      <c r="W42" s="1"/>
      <c r="X42" s="2"/>
      <c r="Y42" s="1" t="s">
        <v>285</v>
      </c>
    </row>
    <row r="43" spans="1:25" ht="15.75">
      <c r="A43" s="1">
        <v>50</v>
      </c>
      <c r="B43" s="1" t="s">
        <v>14</v>
      </c>
      <c r="C43" s="3" t="s">
        <v>286</v>
      </c>
      <c r="D43" s="1" t="s">
        <v>287</v>
      </c>
      <c r="E43" s="2" t="s">
        <v>1284</v>
      </c>
      <c r="F43" s="1" t="s">
        <v>53</v>
      </c>
      <c r="G43" s="1" t="s">
        <v>26</v>
      </c>
      <c r="H43" s="1">
        <v>55</v>
      </c>
      <c r="I43" s="1">
        <v>0</v>
      </c>
      <c r="J43" s="1">
        <v>0</v>
      </c>
      <c r="K43" s="1" t="s">
        <v>54</v>
      </c>
      <c r="L43" s="1" t="s">
        <v>54</v>
      </c>
      <c r="M43" s="1" t="s">
        <v>54</v>
      </c>
      <c r="N43" s="2"/>
      <c r="O43" s="1" t="s">
        <v>1239</v>
      </c>
      <c r="P43" s="2" t="s">
        <v>1257</v>
      </c>
      <c r="Q43" s="2" t="s">
        <v>1254</v>
      </c>
      <c r="R43" s="2" t="s">
        <v>1254</v>
      </c>
      <c r="S43" s="1" t="s">
        <v>288</v>
      </c>
      <c r="T43" s="2"/>
      <c r="U43" s="1" t="s">
        <v>289</v>
      </c>
      <c r="V43" s="1"/>
      <c r="W43" s="1"/>
      <c r="X43" s="2"/>
      <c r="Y43" s="1" t="s">
        <v>290</v>
      </c>
    </row>
    <row r="44" spans="1:25" ht="15.75">
      <c r="A44" s="1">
        <v>52</v>
      </c>
      <c r="B44" s="1" t="s">
        <v>14</v>
      </c>
      <c r="C44" s="3" t="s">
        <v>291</v>
      </c>
      <c r="D44" s="1" t="s">
        <v>292</v>
      </c>
      <c r="E44" s="2" t="s">
        <v>1284</v>
      </c>
      <c r="F44" s="1" t="s">
        <v>53</v>
      </c>
      <c r="G44" s="1" t="s">
        <v>282</v>
      </c>
      <c r="H44" s="1">
        <v>19</v>
      </c>
      <c r="I44" s="1">
        <v>44</v>
      </c>
      <c r="J44" s="1">
        <v>0</v>
      </c>
      <c r="K44" s="1" t="s">
        <v>54</v>
      </c>
      <c r="L44" s="1" t="s">
        <v>54</v>
      </c>
      <c r="M44" s="1" t="s">
        <v>54</v>
      </c>
      <c r="N44" s="2"/>
      <c r="O44" s="1" t="s">
        <v>1238</v>
      </c>
      <c r="P44" s="2" t="s">
        <v>1259</v>
      </c>
      <c r="Q44" s="2"/>
      <c r="R44" s="2"/>
      <c r="S44" s="1" t="s">
        <v>293</v>
      </c>
      <c r="T44" s="2"/>
      <c r="U44" s="1" t="s">
        <v>294</v>
      </c>
      <c r="V44" s="1"/>
      <c r="W44" s="1"/>
      <c r="X44" s="2"/>
      <c r="Y44" s="1" t="s">
        <v>295</v>
      </c>
    </row>
    <row r="45" spans="1:25" ht="15.75">
      <c r="A45" s="1">
        <v>54</v>
      </c>
      <c r="B45" s="1" t="s">
        <v>14</v>
      </c>
      <c r="C45" s="3" t="s">
        <v>296</v>
      </c>
      <c r="D45" s="1" t="s">
        <v>297</v>
      </c>
      <c r="E45" s="2" t="s">
        <v>1284</v>
      </c>
      <c r="F45" s="1" t="s">
        <v>53</v>
      </c>
      <c r="G45" s="1" t="s">
        <v>298</v>
      </c>
      <c r="H45" s="1">
        <v>100</v>
      </c>
      <c r="I45" s="1">
        <v>0</v>
      </c>
      <c r="J45" s="1" t="s">
        <v>54</v>
      </c>
      <c r="K45" s="1" t="s">
        <v>54</v>
      </c>
      <c r="L45" s="1" t="s">
        <v>54</v>
      </c>
      <c r="M45" s="1" t="s">
        <v>54</v>
      </c>
      <c r="N45" s="2"/>
      <c r="O45" s="1" t="s">
        <v>1238</v>
      </c>
      <c r="P45" s="2" t="s">
        <v>1250</v>
      </c>
      <c r="Q45" s="2"/>
      <c r="R45" s="2"/>
      <c r="S45" s="1" t="s">
        <v>299</v>
      </c>
      <c r="T45" s="2"/>
      <c r="U45" s="1" t="s">
        <v>300</v>
      </c>
      <c r="V45" s="1"/>
      <c r="W45" s="1"/>
      <c r="X45" s="2"/>
      <c r="Y45" s="1" t="s">
        <v>301</v>
      </c>
    </row>
    <row r="46" spans="1:25" ht="15.75">
      <c r="A46" s="1">
        <v>55</v>
      </c>
      <c r="B46" s="1" t="s">
        <v>14</v>
      </c>
      <c r="C46" s="3" t="s">
        <v>302</v>
      </c>
      <c r="D46" s="1" t="s">
        <v>303</v>
      </c>
      <c r="E46" s="2" t="s">
        <v>1284</v>
      </c>
      <c r="F46" s="1" t="s">
        <v>53</v>
      </c>
      <c r="G46" s="1" t="s">
        <v>304</v>
      </c>
      <c r="H46" s="1">
        <v>40</v>
      </c>
      <c r="I46" s="1">
        <v>0</v>
      </c>
      <c r="J46" s="1">
        <v>0</v>
      </c>
      <c r="K46" s="1" t="s">
        <v>54</v>
      </c>
      <c r="L46" s="1" t="s">
        <v>54</v>
      </c>
      <c r="M46" s="1" t="s">
        <v>54</v>
      </c>
      <c r="N46" s="2"/>
      <c r="O46" s="1" t="s">
        <v>1238</v>
      </c>
      <c r="P46" s="2" t="s">
        <v>1257</v>
      </c>
      <c r="Q46" s="2"/>
      <c r="R46" s="2"/>
      <c r="S46" s="1" t="s">
        <v>305</v>
      </c>
      <c r="T46" s="2"/>
      <c r="U46" s="1" t="s">
        <v>306</v>
      </c>
      <c r="V46" s="1"/>
      <c r="W46" s="1"/>
      <c r="X46" s="2"/>
      <c r="Y46" s="1" t="s">
        <v>307</v>
      </c>
    </row>
    <row r="47" spans="1:25" ht="15.75">
      <c r="A47" s="1">
        <v>57</v>
      </c>
      <c r="B47" s="1" t="s">
        <v>14</v>
      </c>
      <c r="C47" s="3" t="s">
        <v>308</v>
      </c>
      <c r="D47" s="1" t="s">
        <v>309</v>
      </c>
      <c r="E47" s="2" t="s">
        <v>1284</v>
      </c>
      <c r="F47" s="1" t="s">
        <v>53</v>
      </c>
      <c r="G47" s="1" t="s">
        <v>26</v>
      </c>
      <c r="H47" s="1">
        <v>72</v>
      </c>
      <c r="I47" s="1">
        <v>10</v>
      </c>
      <c r="J47" s="1" t="s">
        <v>54</v>
      </c>
      <c r="K47" s="1" t="s">
        <v>54</v>
      </c>
      <c r="L47" s="1" t="s">
        <v>54</v>
      </c>
      <c r="M47" s="1" t="s">
        <v>54</v>
      </c>
      <c r="N47" s="2"/>
      <c r="O47" s="1" t="s">
        <v>1238</v>
      </c>
      <c r="P47" s="2" t="s">
        <v>1257</v>
      </c>
      <c r="Q47" s="2"/>
      <c r="R47" s="2"/>
      <c r="S47" s="1" t="s">
        <v>310</v>
      </c>
      <c r="T47" s="2" t="s">
        <v>1280</v>
      </c>
      <c r="U47" s="1" t="s">
        <v>311</v>
      </c>
      <c r="V47" s="1"/>
      <c r="W47" s="1"/>
      <c r="X47" s="2"/>
      <c r="Y47" s="1" t="s">
        <v>312</v>
      </c>
    </row>
    <row r="48" spans="1:25" ht="15.75">
      <c r="A48" s="1">
        <v>58</v>
      </c>
      <c r="B48" s="1" t="s">
        <v>14</v>
      </c>
      <c r="C48" s="3" t="s">
        <v>313</v>
      </c>
      <c r="D48" s="1" t="s">
        <v>314</v>
      </c>
      <c r="E48" s="2" t="s">
        <v>1284</v>
      </c>
      <c r="F48" s="1" t="s">
        <v>57</v>
      </c>
      <c r="G48" s="1" t="s">
        <v>315</v>
      </c>
      <c r="H48" s="1">
        <v>42</v>
      </c>
      <c r="I48" s="1">
        <v>20</v>
      </c>
      <c r="J48" s="1" t="s">
        <v>54</v>
      </c>
      <c r="K48" s="1" t="s">
        <v>54</v>
      </c>
      <c r="L48" s="1" t="s">
        <v>54</v>
      </c>
      <c r="M48" s="1" t="s">
        <v>54</v>
      </c>
      <c r="N48" s="2"/>
      <c r="O48" s="1" t="s">
        <v>1241</v>
      </c>
      <c r="P48" s="2" t="s">
        <v>1260</v>
      </c>
      <c r="Q48" s="2" t="s">
        <v>1254</v>
      </c>
      <c r="R48" s="2" t="s">
        <v>1254</v>
      </c>
      <c r="S48" s="1" t="s">
        <v>316</v>
      </c>
      <c r="T48" s="2"/>
      <c r="U48" s="1" t="s">
        <v>317</v>
      </c>
      <c r="V48" s="1"/>
      <c r="W48" s="1"/>
      <c r="X48" s="2"/>
      <c r="Y48" s="1" t="s">
        <v>318</v>
      </c>
    </row>
    <row r="49" spans="1:25" ht="15.75">
      <c r="A49" s="1">
        <v>58</v>
      </c>
      <c r="B49" s="1" t="s">
        <v>319</v>
      </c>
      <c r="C49" s="3" t="s">
        <v>320</v>
      </c>
      <c r="D49" s="1" t="s">
        <v>321</v>
      </c>
      <c r="E49" s="2" t="s">
        <v>1284</v>
      </c>
      <c r="F49" s="1" t="s">
        <v>57</v>
      </c>
      <c r="G49" s="1" t="s">
        <v>26</v>
      </c>
      <c r="H49" s="1">
        <v>0</v>
      </c>
      <c r="I49" s="1">
        <v>0</v>
      </c>
      <c r="J49" s="1" t="s">
        <v>54</v>
      </c>
      <c r="K49" s="1" t="s">
        <v>54</v>
      </c>
      <c r="L49" s="1" t="s">
        <v>54</v>
      </c>
      <c r="M49" s="1" t="s">
        <v>54</v>
      </c>
      <c r="N49" s="2"/>
      <c r="O49" s="1" t="s">
        <v>54</v>
      </c>
      <c r="P49" s="2"/>
      <c r="Q49" s="2"/>
      <c r="R49" s="2"/>
      <c r="S49" s="1" t="s">
        <v>54</v>
      </c>
      <c r="T49" s="2"/>
      <c r="U49" s="1" t="s">
        <v>322</v>
      </c>
      <c r="V49" s="4" t="s">
        <v>323</v>
      </c>
      <c r="W49" s="1" t="s">
        <v>324</v>
      </c>
      <c r="X49" s="2"/>
      <c r="Y49" s="1" t="s">
        <v>325</v>
      </c>
    </row>
    <row r="50" spans="1:25" ht="15.75">
      <c r="A50" s="1">
        <v>59</v>
      </c>
      <c r="B50" s="1" t="s">
        <v>14</v>
      </c>
      <c r="C50" s="3" t="s">
        <v>326</v>
      </c>
      <c r="D50" s="1" t="s">
        <v>327</v>
      </c>
      <c r="E50" s="2" t="s">
        <v>1284</v>
      </c>
      <c r="F50" s="1" t="s">
        <v>57</v>
      </c>
      <c r="G50" s="1" t="s">
        <v>328</v>
      </c>
      <c r="H50" s="1">
        <v>26</v>
      </c>
      <c r="I50" s="1">
        <v>111</v>
      </c>
      <c r="J50" s="1" t="s">
        <v>54</v>
      </c>
      <c r="K50" s="1">
        <v>43</v>
      </c>
      <c r="L50" s="1" t="s">
        <v>54</v>
      </c>
      <c r="M50" s="1" t="s">
        <v>54</v>
      </c>
      <c r="N50" s="2"/>
      <c r="O50" s="1" t="s">
        <v>1241</v>
      </c>
      <c r="P50" s="2" t="s">
        <v>1246</v>
      </c>
      <c r="Q50" s="2" t="s">
        <v>1261</v>
      </c>
      <c r="R50" s="2" t="s">
        <v>1254</v>
      </c>
      <c r="S50" s="1" t="s">
        <v>1297</v>
      </c>
      <c r="T50" s="2"/>
      <c r="U50" s="1" t="s">
        <v>329</v>
      </c>
      <c r="V50" s="1"/>
      <c r="W50" s="1"/>
      <c r="X50" s="2"/>
      <c r="Y50" s="1" t="s">
        <v>330</v>
      </c>
    </row>
    <row r="51" spans="1:25" ht="15.75">
      <c r="A51" s="1">
        <v>59</v>
      </c>
      <c r="B51" s="1" t="s">
        <v>331</v>
      </c>
      <c r="C51" s="3" t="s">
        <v>332</v>
      </c>
      <c r="D51" s="1" t="s">
        <v>333</v>
      </c>
      <c r="E51" s="2" t="s">
        <v>1284</v>
      </c>
      <c r="F51" s="1" t="s">
        <v>57</v>
      </c>
      <c r="G51" s="1" t="s">
        <v>26</v>
      </c>
      <c r="H51" s="1">
        <v>27</v>
      </c>
      <c r="I51" s="1">
        <v>0</v>
      </c>
      <c r="J51" s="1" t="s">
        <v>54</v>
      </c>
      <c r="K51" s="1" t="s">
        <v>54</v>
      </c>
      <c r="L51" s="1" t="s">
        <v>54</v>
      </c>
      <c r="M51" s="1" t="s">
        <v>54</v>
      </c>
      <c r="N51" s="2"/>
      <c r="O51" s="1" t="s">
        <v>54</v>
      </c>
      <c r="P51" s="2"/>
      <c r="Q51" s="2"/>
      <c r="R51" s="2"/>
      <c r="S51" s="1" t="s">
        <v>54</v>
      </c>
      <c r="T51" s="2"/>
      <c r="U51" s="1" t="s">
        <v>334</v>
      </c>
      <c r="V51" s="5" t="s">
        <v>335</v>
      </c>
      <c r="W51" s="1" t="s">
        <v>324</v>
      </c>
      <c r="X51" s="2"/>
      <c r="Y51" s="1" t="s">
        <v>336</v>
      </c>
    </row>
    <row r="52" spans="1:25" ht="15.75">
      <c r="A52" s="1">
        <v>60</v>
      </c>
      <c r="B52" s="1" t="s">
        <v>14</v>
      </c>
      <c r="C52" s="3" t="s">
        <v>337</v>
      </c>
      <c r="D52" s="1" t="s">
        <v>338</v>
      </c>
      <c r="E52" s="2" t="s">
        <v>1284</v>
      </c>
      <c r="F52" s="1" t="s">
        <v>57</v>
      </c>
      <c r="G52" s="1" t="s">
        <v>339</v>
      </c>
      <c r="H52" s="2">
        <f>300/PI()</f>
        <v>95.4929658551372</v>
      </c>
      <c r="I52" s="1">
        <v>0</v>
      </c>
      <c r="J52" s="1" t="s">
        <v>54</v>
      </c>
      <c r="K52" s="1" t="s">
        <v>54</v>
      </c>
      <c r="L52" s="1" t="s">
        <v>54</v>
      </c>
      <c r="M52" s="1" t="s">
        <v>54</v>
      </c>
      <c r="N52" s="2"/>
      <c r="O52" s="1" t="s">
        <v>1238</v>
      </c>
      <c r="P52" s="2" t="s">
        <v>1246</v>
      </c>
      <c r="Q52" s="2"/>
      <c r="R52" s="2"/>
      <c r="S52" s="1" t="s">
        <v>340</v>
      </c>
      <c r="T52" s="2"/>
      <c r="U52" s="1" t="s">
        <v>341</v>
      </c>
      <c r="V52" s="1"/>
      <c r="W52" s="1"/>
      <c r="X52" s="2">
        <f>300/PI()</f>
        <v>95.4929658551372</v>
      </c>
      <c r="Y52" s="1" t="s">
        <v>342</v>
      </c>
    </row>
    <row r="53" spans="1:25" ht="15.75">
      <c r="A53" s="1">
        <v>61</v>
      </c>
      <c r="B53" s="1" t="s">
        <v>343</v>
      </c>
      <c r="C53" s="3" t="s">
        <v>344</v>
      </c>
      <c r="D53" s="1" t="s">
        <v>345</v>
      </c>
      <c r="E53" s="2" t="s">
        <v>1284</v>
      </c>
      <c r="F53" s="1" t="s">
        <v>57</v>
      </c>
      <c r="G53" s="1" t="s">
        <v>26</v>
      </c>
      <c r="H53" s="1">
        <v>0</v>
      </c>
      <c r="I53" s="1">
        <v>0</v>
      </c>
      <c r="J53" s="1">
        <v>5</v>
      </c>
      <c r="K53" s="1" t="s">
        <v>54</v>
      </c>
      <c r="L53" s="1" t="s">
        <v>54</v>
      </c>
      <c r="M53" s="1" t="s">
        <v>54</v>
      </c>
      <c r="N53" s="2"/>
      <c r="O53" s="1" t="s">
        <v>1238</v>
      </c>
      <c r="P53" s="2" t="s">
        <v>1261</v>
      </c>
      <c r="Q53" s="2"/>
      <c r="R53" s="2"/>
      <c r="S53" s="1" t="s">
        <v>54</v>
      </c>
      <c r="T53" s="2"/>
      <c r="U53" s="1" t="s">
        <v>346</v>
      </c>
      <c r="V53" s="1"/>
      <c r="W53" s="1"/>
      <c r="X53" s="2"/>
      <c r="Y53" s="1" t="s">
        <v>347</v>
      </c>
    </row>
    <row r="54" spans="1:25" ht="15.75">
      <c r="A54" s="1">
        <v>62</v>
      </c>
      <c r="B54" s="1" t="s">
        <v>343</v>
      </c>
      <c r="C54" s="3" t="s">
        <v>348</v>
      </c>
      <c r="D54" s="1" t="s">
        <v>349</v>
      </c>
      <c r="E54" s="2" t="s">
        <v>1284</v>
      </c>
      <c r="F54" s="1" t="s">
        <v>53</v>
      </c>
      <c r="G54" s="1" t="s">
        <v>26</v>
      </c>
      <c r="H54" s="1">
        <v>0</v>
      </c>
      <c r="J54" s="1">
        <v>150</v>
      </c>
      <c r="K54" s="1" t="s">
        <v>54</v>
      </c>
      <c r="L54" s="1" t="s">
        <v>54</v>
      </c>
      <c r="M54" s="1" t="s">
        <v>54</v>
      </c>
      <c r="N54" s="2"/>
      <c r="O54" s="1" t="s">
        <v>1241</v>
      </c>
      <c r="P54" s="2" t="s">
        <v>1246</v>
      </c>
      <c r="Q54" s="2" t="s">
        <v>1261</v>
      </c>
      <c r="R54" s="2" t="s">
        <v>1257</v>
      </c>
      <c r="S54" s="1" t="s">
        <v>54</v>
      </c>
      <c r="T54" s="2"/>
      <c r="U54" s="1" t="s">
        <v>350</v>
      </c>
      <c r="V54" s="1"/>
      <c r="W54" s="1"/>
      <c r="X54" s="2"/>
      <c r="Y54" s="1" t="s">
        <v>351</v>
      </c>
    </row>
    <row r="55" spans="1:25" ht="15.75">
      <c r="A55" s="1">
        <v>3</v>
      </c>
      <c r="B55" s="1" t="s">
        <v>14</v>
      </c>
      <c r="C55" s="3" t="s">
        <v>352</v>
      </c>
      <c r="D55" s="1" t="s">
        <v>353</v>
      </c>
      <c r="E55" s="2" t="s">
        <v>1284</v>
      </c>
      <c r="F55" s="1" t="s">
        <v>53</v>
      </c>
      <c r="G55" s="1" t="s">
        <v>68</v>
      </c>
      <c r="H55" s="1">
        <v>55</v>
      </c>
      <c r="I55" s="1">
        <v>0</v>
      </c>
      <c r="J55" s="1">
        <v>0</v>
      </c>
      <c r="K55" s="1" t="s">
        <v>54</v>
      </c>
      <c r="L55" s="1" t="s">
        <v>54</v>
      </c>
      <c r="M55" s="1" t="s">
        <v>54</v>
      </c>
      <c r="N55" s="2"/>
      <c r="O55" s="1" t="s">
        <v>1238</v>
      </c>
      <c r="P55" s="2"/>
      <c r="Q55" s="2"/>
      <c r="R55" s="2"/>
      <c r="S55" s="1" t="s">
        <v>54</v>
      </c>
      <c r="T55" s="2"/>
      <c r="U55" s="1" t="s">
        <v>354</v>
      </c>
      <c r="V55" s="1"/>
      <c r="W55" s="1"/>
      <c r="X55" s="2"/>
      <c r="Y55" s="1" t="s">
        <v>355</v>
      </c>
    </row>
    <row r="56" spans="1:25" ht="15.75">
      <c r="A56" s="1">
        <v>37</v>
      </c>
      <c r="B56" s="1" t="s">
        <v>171</v>
      </c>
      <c r="C56" s="3" t="s">
        <v>356</v>
      </c>
      <c r="D56" s="1" t="s">
        <v>357</v>
      </c>
      <c r="E56" s="2" t="s">
        <v>1284</v>
      </c>
      <c r="F56" s="1" t="s">
        <v>57</v>
      </c>
      <c r="G56" s="1" t="s">
        <v>26</v>
      </c>
      <c r="H56" s="1">
        <v>0</v>
      </c>
      <c r="I56" s="1">
        <v>50</v>
      </c>
      <c r="J56" s="1" t="s">
        <v>54</v>
      </c>
      <c r="K56" s="1" t="s">
        <v>54</v>
      </c>
      <c r="L56" s="1" t="s">
        <v>54</v>
      </c>
      <c r="M56" s="1" t="s">
        <v>54</v>
      </c>
      <c r="N56" s="2"/>
      <c r="O56" s="1" t="s">
        <v>54</v>
      </c>
      <c r="P56" s="2"/>
      <c r="Q56" s="2"/>
      <c r="R56" s="2"/>
      <c r="S56" s="1" t="s">
        <v>358</v>
      </c>
      <c r="T56" s="2"/>
      <c r="U56" s="1" t="s">
        <v>359</v>
      </c>
      <c r="V56" s="1"/>
      <c r="W56" s="1"/>
      <c r="X56" s="2"/>
      <c r="Y56" s="1" t="s">
        <v>360</v>
      </c>
    </row>
    <row r="57" spans="1:25" ht="15.75">
      <c r="A57" s="1">
        <v>63</v>
      </c>
      <c r="B57" s="1" t="s">
        <v>14</v>
      </c>
      <c r="C57" s="3" t="s">
        <v>361</v>
      </c>
      <c r="D57" s="1" t="s">
        <v>362</v>
      </c>
      <c r="E57" s="2" t="s">
        <v>1284</v>
      </c>
      <c r="F57" s="1" t="s">
        <v>53</v>
      </c>
      <c r="G57" s="1" t="s">
        <v>26</v>
      </c>
      <c r="H57" s="2">
        <f>220/PI()</f>
        <v>70.028174960433944</v>
      </c>
      <c r="I57" s="1">
        <v>0</v>
      </c>
      <c r="J57" s="1">
        <v>20</v>
      </c>
      <c r="K57" s="1" t="s">
        <v>54</v>
      </c>
      <c r="L57" s="1" t="s">
        <v>54</v>
      </c>
      <c r="M57" s="1" t="s">
        <v>54</v>
      </c>
      <c r="N57" s="2"/>
      <c r="O57" s="1" t="s">
        <v>1238</v>
      </c>
      <c r="P57" s="2" t="s">
        <v>1262</v>
      </c>
      <c r="Q57" s="2"/>
      <c r="R57" s="2"/>
      <c r="S57" s="1" t="s">
        <v>363</v>
      </c>
      <c r="T57" s="2"/>
      <c r="U57" s="1" t="s">
        <v>364</v>
      </c>
      <c r="V57" s="1"/>
      <c r="W57" s="1"/>
      <c r="X57" s="2">
        <f>220/PI()</f>
        <v>70.028174960433944</v>
      </c>
      <c r="Y57" s="1" t="s">
        <v>365</v>
      </c>
    </row>
    <row r="58" spans="1:25" ht="15.75">
      <c r="A58" s="1">
        <v>63</v>
      </c>
      <c r="B58" s="1" t="s">
        <v>366</v>
      </c>
      <c r="C58" s="3" t="s">
        <v>367</v>
      </c>
      <c r="D58" s="1" t="s">
        <v>368</v>
      </c>
      <c r="E58" s="2" t="s">
        <v>1284</v>
      </c>
      <c r="F58" s="1" t="s">
        <v>53</v>
      </c>
      <c r="G58" s="1" t="s">
        <v>26</v>
      </c>
      <c r="H58" s="1">
        <v>0</v>
      </c>
      <c r="I58" s="1">
        <v>0</v>
      </c>
      <c r="J58" s="1" t="s">
        <v>54</v>
      </c>
      <c r="K58" s="1" t="s">
        <v>54</v>
      </c>
      <c r="L58" s="1" t="s">
        <v>54</v>
      </c>
      <c r="M58" s="1" t="s">
        <v>54</v>
      </c>
      <c r="N58" s="2"/>
      <c r="O58" s="1" t="s">
        <v>54</v>
      </c>
      <c r="P58" s="2"/>
      <c r="Q58" s="2"/>
      <c r="R58" s="2"/>
      <c r="S58" s="1" t="s">
        <v>54</v>
      </c>
      <c r="T58" s="2"/>
      <c r="U58" s="1" t="s">
        <v>369</v>
      </c>
      <c r="V58" s="1"/>
      <c r="W58" s="1"/>
      <c r="X58" s="2"/>
      <c r="Y58" s="1" t="s">
        <v>370</v>
      </c>
    </row>
    <row r="59" spans="1:25" ht="15.75">
      <c r="A59" s="1">
        <v>64</v>
      </c>
      <c r="B59" s="1" t="s">
        <v>371</v>
      </c>
      <c r="C59" s="3" t="s">
        <v>372</v>
      </c>
      <c r="D59" s="1" t="s">
        <v>373</v>
      </c>
      <c r="E59" s="2" t="s">
        <v>1284</v>
      </c>
      <c r="F59" s="1" t="s">
        <v>53</v>
      </c>
      <c r="G59" s="1" t="s">
        <v>374</v>
      </c>
      <c r="H59" s="1">
        <v>17</v>
      </c>
      <c r="I59" s="1">
        <v>20</v>
      </c>
      <c r="J59" s="1">
        <v>20</v>
      </c>
      <c r="K59" s="1" t="s">
        <v>54</v>
      </c>
      <c r="L59" s="1" t="s">
        <v>54</v>
      </c>
      <c r="M59" s="1" t="s">
        <v>54</v>
      </c>
      <c r="N59" s="2"/>
      <c r="O59" s="1" t="s">
        <v>1238</v>
      </c>
      <c r="P59" s="2" t="s">
        <v>1260</v>
      </c>
      <c r="Q59" s="2"/>
      <c r="R59" s="2"/>
      <c r="S59" s="1" t="s">
        <v>375</v>
      </c>
      <c r="T59" s="2"/>
      <c r="U59" s="1" t="s">
        <v>376</v>
      </c>
      <c r="V59" s="1"/>
      <c r="W59" s="1"/>
      <c r="X59" s="2"/>
      <c r="Y59" s="1" t="s">
        <v>377</v>
      </c>
    </row>
    <row r="60" spans="1:25" ht="15.75">
      <c r="A60" s="1">
        <v>65</v>
      </c>
      <c r="B60" s="1" t="s">
        <v>14</v>
      </c>
      <c r="C60" s="3" t="s">
        <v>378</v>
      </c>
      <c r="D60" s="1" t="s">
        <v>379</v>
      </c>
      <c r="E60" s="2" t="s">
        <v>1284</v>
      </c>
      <c r="F60" s="1" t="s">
        <v>53</v>
      </c>
      <c r="G60" s="1" t="s">
        <v>380</v>
      </c>
      <c r="H60" s="2">
        <v>73.211273822271863</v>
      </c>
      <c r="I60" s="1">
        <v>30</v>
      </c>
      <c r="J60" s="1">
        <v>30</v>
      </c>
      <c r="K60" s="1" t="s">
        <v>54</v>
      </c>
      <c r="L60" s="1" t="s">
        <v>54</v>
      </c>
      <c r="M60" s="1" t="s">
        <v>54</v>
      </c>
      <c r="N60" s="2"/>
      <c r="O60" s="1" t="s">
        <v>1238</v>
      </c>
      <c r="P60" s="2" t="s">
        <v>1257</v>
      </c>
      <c r="Q60" s="2"/>
      <c r="R60" s="2"/>
      <c r="S60" s="1" t="s">
        <v>381</v>
      </c>
      <c r="T60" s="2"/>
      <c r="U60" s="1" t="s">
        <v>382</v>
      </c>
      <c r="V60" s="1"/>
      <c r="W60" s="1"/>
      <c r="X60" s="2">
        <f>230/PI()</f>
        <v>73.211273822271863</v>
      </c>
      <c r="Y60" s="1" t="s">
        <v>383</v>
      </c>
    </row>
    <row r="61" spans="1:25" ht="15.75">
      <c r="A61" s="1">
        <v>66</v>
      </c>
      <c r="B61" s="1" t="s">
        <v>14</v>
      </c>
      <c r="C61" s="3" t="s">
        <v>384</v>
      </c>
      <c r="D61" s="1" t="s">
        <v>385</v>
      </c>
      <c r="E61" s="2" t="s">
        <v>1284</v>
      </c>
      <c r="F61" s="1" t="s">
        <v>53</v>
      </c>
      <c r="G61" s="1" t="s">
        <v>26</v>
      </c>
      <c r="H61" s="2">
        <v>85.943669269623484</v>
      </c>
      <c r="I61" s="1">
        <v>0</v>
      </c>
      <c r="J61" s="1">
        <v>30</v>
      </c>
      <c r="K61" s="1" t="s">
        <v>54</v>
      </c>
      <c r="L61" s="1" t="s">
        <v>54</v>
      </c>
      <c r="M61" s="1" t="s">
        <v>54</v>
      </c>
      <c r="N61" s="2"/>
      <c r="O61" s="1" t="s">
        <v>1238</v>
      </c>
      <c r="P61" s="2" t="s">
        <v>1246</v>
      </c>
      <c r="Q61" s="2"/>
      <c r="R61" s="2"/>
      <c r="S61" s="1" t="s">
        <v>386</v>
      </c>
      <c r="T61" s="2"/>
      <c r="U61" s="1" t="s">
        <v>387</v>
      </c>
      <c r="V61" s="1"/>
      <c r="W61" s="1"/>
      <c r="X61" s="2"/>
      <c r="Y61" s="1" t="s">
        <v>388</v>
      </c>
    </row>
    <row r="62" spans="1:25" ht="15.75">
      <c r="A62" s="1">
        <v>67</v>
      </c>
      <c r="B62" s="1" t="s">
        <v>14</v>
      </c>
      <c r="C62" s="3" t="s">
        <v>389</v>
      </c>
      <c r="D62" s="1" t="s">
        <v>390</v>
      </c>
      <c r="E62" s="2" t="s">
        <v>1284</v>
      </c>
      <c r="F62" s="1" t="s">
        <v>53</v>
      </c>
      <c r="G62" s="1" t="s">
        <v>391</v>
      </c>
      <c r="H62" s="1">
        <v>22</v>
      </c>
      <c r="I62" s="1">
        <v>20</v>
      </c>
      <c r="J62" s="1">
        <v>35</v>
      </c>
      <c r="K62" s="1" t="s">
        <v>54</v>
      </c>
      <c r="L62" s="1" t="s">
        <v>54</v>
      </c>
      <c r="M62" s="1" t="s">
        <v>54</v>
      </c>
      <c r="N62" s="2"/>
      <c r="O62" s="1" t="s">
        <v>1238</v>
      </c>
      <c r="P62" s="2" t="s">
        <v>1263</v>
      </c>
      <c r="Q62" s="2"/>
      <c r="R62" s="2"/>
      <c r="S62" s="1" t="s">
        <v>392</v>
      </c>
      <c r="T62" s="2"/>
      <c r="U62" s="1" t="s">
        <v>54</v>
      </c>
      <c r="V62" s="1"/>
      <c r="W62" s="1"/>
      <c r="X62" s="2"/>
      <c r="Y62" s="1" t="s">
        <v>393</v>
      </c>
    </row>
    <row r="63" spans="1:25" ht="15.75">
      <c r="A63" s="1">
        <v>68</v>
      </c>
      <c r="B63" s="1" t="s">
        <v>14</v>
      </c>
      <c r="C63" s="3" t="s">
        <v>394</v>
      </c>
      <c r="D63" s="1" t="s">
        <v>395</v>
      </c>
      <c r="E63" s="2" t="s">
        <v>1284</v>
      </c>
      <c r="F63" s="1" t="s">
        <v>53</v>
      </c>
      <c r="G63" s="1" t="s">
        <v>26</v>
      </c>
      <c r="H63" s="1">
        <v>14</v>
      </c>
      <c r="I63" s="1">
        <v>0</v>
      </c>
      <c r="J63" s="1">
        <v>0</v>
      </c>
      <c r="K63" s="1" t="s">
        <v>54</v>
      </c>
      <c r="L63" s="1" t="s">
        <v>54</v>
      </c>
      <c r="M63" s="1" t="s">
        <v>54</v>
      </c>
      <c r="N63" s="2"/>
      <c r="O63" s="1" t="s">
        <v>1238</v>
      </c>
      <c r="P63" s="2" t="s">
        <v>1257</v>
      </c>
      <c r="Q63" s="2"/>
      <c r="R63" s="2"/>
      <c r="S63" s="1" t="s">
        <v>396</v>
      </c>
      <c r="T63" s="2"/>
      <c r="U63" s="1" t="s">
        <v>397</v>
      </c>
      <c r="V63" s="1"/>
      <c r="W63" s="1"/>
      <c r="X63" s="2"/>
      <c r="Y63" s="1" t="s">
        <v>398</v>
      </c>
    </row>
    <row r="64" spans="1:25" ht="15.75">
      <c r="A64" s="1">
        <v>68</v>
      </c>
      <c r="B64" s="1" t="s">
        <v>14</v>
      </c>
      <c r="C64" s="3" t="s">
        <v>399</v>
      </c>
      <c r="D64" s="1" t="s">
        <v>400</v>
      </c>
      <c r="E64" s="2" t="s">
        <v>1284</v>
      </c>
      <c r="F64" s="1" t="s">
        <v>53</v>
      </c>
      <c r="G64" s="1" t="s">
        <v>26</v>
      </c>
      <c r="H64" s="1">
        <v>48</v>
      </c>
      <c r="I64" s="1">
        <v>100</v>
      </c>
      <c r="J64" s="1">
        <v>0</v>
      </c>
      <c r="K64" s="1" t="s">
        <v>54</v>
      </c>
      <c r="L64" s="1" t="s">
        <v>54</v>
      </c>
      <c r="M64" s="1" t="s">
        <v>54</v>
      </c>
      <c r="N64" s="2"/>
      <c r="O64" s="1" t="s">
        <v>1238</v>
      </c>
      <c r="P64" s="2" t="s">
        <v>1264</v>
      </c>
      <c r="Q64" s="2"/>
      <c r="R64" s="2"/>
      <c r="S64" s="1" t="s">
        <v>401</v>
      </c>
      <c r="T64" s="2"/>
      <c r="U64" s="1" t="s">
        <v>402</v>
      </c>
      <c r="V64" s="1"/>
      <c r="W64" s="1"/>
      <c r="X64" s="2"/>
      <c r="Y64" s="1" t="s">
        <v>403</v>
      </c>
    </row>
    <row r="65" spans="1:25" ht="15.75">
      <c r="A65" s="1">
        <v>69</v>
      </c>
      <c r="B65" s="1" t="s">
        <v>14</v>
      </c>
      <c r="C65" s="3" t="s">
        <v>404</v>
      </c>
      <c r="D65" s="1" t="s">
        <v>405</v>
      </c>
      <c r="E65" s="2" t="s">
        <v>1284</v>
      </c>
      <c r="F65" s="1" t="s">
        <v>53</v>
      </c>
      <c r="G65" s="1" t="s">
        <v>282</v>
      </c>
      <c r="H65" s="1">
        <v>65</v>
      </c>
      <c r="I65" s="1">
        <v>-85</v>
      </c>
      <c r="J65" s="1" t="s">
        <v>54</v>
      </c>
      <c r="K65" s="1">
        <v>-85</v>
      </c>
      <c r="L65" s="1" t="s">
        <v>54</v>
      </c>
      <c r="M65" s="1" t="s">
        <v>54</v>
      </c>
      <c r="N65" s="2"/>
      <c r="O65" s="1" t="s">
        <v>1238</v>
      </c>
      <c r="P65" s="2" t="s">
        <v>1259</v>
      </c>
      <c r="Q65" s="2"/>
      <c r="R65" s="2"/>
      <c r="S65" s="1" t="s">
        <v>406</v>
      </c>
      <c r="T65" s="2"/>
      <c r="U65" s="1" t="s">
        <v>407</v>
      </c>
      <c r="V65" s="1"/>
      <c r="W65" s="1"/>
      <c r="X65" s="2"/>
      <c r="Y65" s="1" t="s">
        <v>408</v>
      </c>
    </row>
    <row r="66" spans="1:25" ht="15.75">
      <c r="A66" s="1">
        <v>70</v>
      </c>
      <c r="B66" s="1" t="s">
        <v>14</v>
      </c>
      <c r="C66" s="3" t="s">
        <v>409</v>
      </c>
      <c r="D66" s="1" t="s">
        <v>410</v>
      </c>
      <c r="E66" s="2" t="s">
        <v>1284</v>
      </c>
      <c r="F66" s="1" t="s">
        <v>57</v>
      </c>
      <c r="G66" s="1" t="s">
        <v>26</v>
      </c>
      <c r="H66" s="2">
        <f>270/PI()</f>
        <v>85.943669269623484</v>
      </c>
      <c r="I66" s="1">
        <v>0</v>
      </c>
      <c r="J66" s="1" t="s">
        <v>54</v>
      </c>
      <c r="K66" s="1" t="s">
        <v>54</v>
      </c>
      <c r="L66" s="1" t="s">
        <v>54</v>
      </c>
      <c r="M66" s="1" t="s">
        <v>54</v>
      </c>
      <c r="N66" s="2"/>
      <c r="O66" s="1" t="s">
        <v>1238</v>
      </c>
      <c r="P66" s="2" t="s">
        <v>1260</v>
      </c>
      <c r="Q66" s="2"/>
      <c r="R66" s="2"/>
      <c r="S66" s="1" t="s">
        <v>411</v>
      </c>
      <c r="T66" s="2"/>
      <c r="U66" s="1" t="s">
        <v>412</v>
      </c>
      <c r="V66" s="1"/>
      <c r="W66" s="1"/>
      <c r="X66" s="2">
        <f>270/PI()</f>
        <v>85.943669269623484</v>
      </c>
      <c r="Y66" s="1" t="s">
        <v>413</v>
      </c>
    </row>
    <row r="67" spans="1:25" ht="15.75">
      <c r="A67" s="1">
        <v>71</v>
      </c>
      <c r="B67" s="1" t="s">
        <v>95</v>
      </c>
      <c r="C67" s="3" t="s">
        <v>414</v>
      </c>
      <c r="D67" s="1" t="s">
        <v>415</v>
      </c>
      <c r="E67" s="2" t="s">
        <v>1284</v>
      </c>
      <c r="F67" s="1" t="s">
        <v>57</v>
      </c>
      <c r="G67" s="1" t="s">
        <v>416</v>
      </c>
      <c r="H67" s="1">
        <v>0</v>
      </c>
      <c r="I67" s="1">
        <v>0</v>
      </c>
      <c r="J67" s="1">
        <v>0</v>
      </c>
      <c r="K67" s="1" t="s">
        <v>54</v>
      </c>
      <c r="L67" s="1" t="s">
        <v>54</v>
      </c>
      <c r="M67" s="1" t="s">
        <v>54</v>
      </c>
      <c r="N67" s="2"/>
      <c r="O67" s="2" t="s">
        <v>1238</v>
      </c>
      <c r="P67" s="2" t="s">
        <v>1266</v>
      </c>
      <c r="Q67" s="2" t="s">
        <v>1291</v>
      </c>
      <c r="R67" s="2" t="s">
        <v>1291</v>
      </c>
      <c r="S67" s="1" t="s">
        <v>1266</v>
      </c>
      <c r="T67" s="2"/>
      <c r="U67" s="1" t="s">
        <v>417</v>
      </c>
      <c r="V67" s="1"/>
      <c r="W67" s="1"/>
      <c r="X67" s="2"/>
      <c r="Y67" s="1" t="s">
        <v>418</v>
      </c>
    </row>
    <row r="68" spans="1:25" ht="15.75">
      <c r="A68" s="1">
        <v>72</v>
      </c>
      <c r="B68" s="1" t="s">
        <v>14</v>
      </c>
      <c r="C68" s="3" t="s">
        <v>419</v>
      </c>
      <c r="D68" s="1" t="s">
        <v>420</v>
      </c>
      <c r="E68" s="2" t="s">
        <v>1284</v>
      </c>
      <c r="F68" s="1" t="s">
        <v>57</v>
      </c>
      <c r="G68" s="1" t="s">
        <v>421</v>
      </c>
      <c r="H68" s="1">
        <v>38</v>
      </c>
      <c r="I68" s="1">
        <v>0</v>
      </c>
      <c r="J68" s="1" t="s">
        <v>54</v>
      </c>
      <c r="K68" s="1" t="s">
        <v>54</v>
      </c>
      <c r="L68" s="1" t="s">
        <v>54</v>
      </c>
      <c r="M68" s="1" t="s">
        <v>54</v>
      </c>
      <c r="N68" s="2"/>
      <c r="O68" s="2"/>
      <c r="P68" s="2" t="s">
        <v>1246</v>
      </c>
      <c r="Q68" s="2"/>
      <c r="S68" s="1" t="s">
        <v>422</v>
      </c>
      <c r="T68" s="2"/>
      <c r="U68" s="1" t="s">
        <v>423</v>
      </c>
      <c r="V68" s="1"/>
      <c r="W68" s="1"/>
      <c r="X68" s="2"/>
      <c r="Y68" s="1" t="s">
        <v>424</v>
      </c>
    </row>
    <row r="69" spans="1:25" ht="15.75">
      <c r="A69" s="1">
        <v>73</v>
      </c>
      <c r="B69" s="1" t="s">
        <v>14</v>
      </c>
      <c r="C69" s="3" t="s">
        <v>425</v>
      </c>
      <c r="D69" s="1" t="s">
        <v>426</v>
      </c>
      <c r="E69" s="2" t="s">
        <v>1284</v>
      </c>
      <c r="F69" s="1" t="s">
        <v>57</v>
      </c>
      <c r="G69" s="1" t="s">
        <v>421</v>
      </c>
      <c r="H69" s="1">
        <v>47</v>
      </c>
      <c r="I69" s="1">
        <v>0</v>
      </c>
      <c r="J69" s="1">
        <v>0</v>
      </c>
      <c r="K69" s="1" t="s">
        <v>54</v>
      </c>
      <c r="L69" s="1" t="s">
        <v>54</v>
      </c>
      <c r="M69" s="1" t="s">
        <v>54</v>
      </c>
      <c r="N69" s="2"/>
      <c r="O69" s="2"/>
      <c r="P69" s="2" t="s">
        <v>1259</v>
      </c>
      <c r="Q69" s="2"/>
      <c r="S69" s="1" t="s">
        <v>427</v>
      </c>
      <c r="T69" s="2"/>
      <c r="U69" s="1" t="s">
        <v>428</v>
      </c>
      <c r="V69" s="1"/>
      <c r="W69" s="1"/>
      <c r="X69" s="2"/>
      <c r="Y69" s="1" t="s">
        <v>429</v>
      </c>
    </row>
    <row r="70" spans="1:25" ht="15.75">
      <c r="A70" s="1">
        <v>74</v>
      </c>
      <c r="B70" s="1" t="s">
        <v>14</v>
      </c>
      <c r="C70" s="3" t="s">
        <v>430</v>
      </c>
      <c r="D70" s="1" t="s">
        <v>431</v>
      </c>
      <c r="E70" s="2" t="s">
        <v>1284</v>
      </c>
      <c r="F70" s="1" t="s">
        <v>57</v>
      </c>
      <c r="G70" s="1" t="s">
        <v>26</v>
      </c>
      <c r="H70" s="1">
        <v>50</v>
      </c>
      <c r="I70" s="1">
        <v>0</v>
      </c>
      <c r="J70" s="1">
        <v>0</v>
      </c>
      <c r="K70" s="1" t="s">
        <v>54</v>
      </c>
      <c r="L70" s="1" t="s">
        <v>54</v>
      </c>
      <c r="M70" s="1" t="s">
        <v>54</v>
      </c>
      <c r="N70" s="2"/>
      <c r="O70" s="2"/>
      <c r="P70" s="2" t="s">
        <v>1259</v>
      </c>
      <c r="Q70" s="2"/>
      <c r="S70" s="1" t="s">
        <v>432</v>
      </c>
      <c r="T70" s="2"/>
      <c r="U70" s="1" t="s">
        <v>433</v>
      </c>
      <c r="V70" s="1"/>
      <c r="W70" s="1"/>
      <c r="X70" s="2"/>
      <c r="Y70" s="1" t="s">
        <v>434</v>
      </c>
    </row>
    <row r="71" spans="1:25" ht="15.75">
      <c r="A71" s="1">
        <v>75</v>
      </c>
      <c r="B71" s="1" t="s">
        <v>14</v>
      </c>
      <c r="C71" s="3" t="s">
        <v>435</v>
      </c>
      <c r="D71" s="1" t="s">
        <v>436</v>
      </c>
      <c r="E71" s="2" t="s">
        <v>1284</v>
      </c>
      <c r="F71" s="1" t="s">
        <v>57</v>
      </c>
      <c r="G71" s="1" t="s">
        <v>437</v>
      </c>
      <c r="H71" s="1">
        <v>29</v>
      </c>
      <c r="I71" s="1">
        <v>20</v>
      </c>
      <c r="J71" s="1">
        <v>0</v>
      </c>
      <c r="K71" s="1" t="s">
        <v>54</v>
      </c>
      <c r="L71" s="1" t="s">
        <v>54</v>
      </c>
      <c r="M71" s="1" t="s">
        <v>54</v>
      </c>
      <c r="N71" s="2"/>
      <c r="O71" s="2" t="s">
        <v>1238</v>
      </c>
      <c r="P71" s="2" t="s">
        <v>1257</v>
      </c>
      <c r="Q71" s="2" t="s">
        <v>1274</v>
      </c>
      <c r="R71" s="2" t="s">
        <v>1261</v>
      </c>
      <c r="S71" s="1" t="s">
        <v>438</v>
      </c>
      <c r="T71" s="2"/>
      <c r="U71" s="1" t="s">
        <v>439</v>
      </c>
      <c r="V71" s="1"/>
      <c r="W71" s="1"/>
      <c r="X71" s="2"/>
      <c r="Y71" s="1" t="s">
        <v>440</v>
      </c>
    </row>
    <row r="72" spans="1:25" ht="15.75">
      <c r="A72" s="1">
        <v>75</v>
      </c>
      <c r="B72" s="1" t="s">
        <v>14</v>
      </c>
      <c r="C72" s="3" t="s">
        <v>441</v>
      </c>
      <c r="D72" s="1" t="s">
        <v>442</v>
      </c>
      <c r="E72" s="2" t="s">
        <v>1284</v>
      </c>
      <c r="F72" s="1" t="s">
        <v>57</v>
      </c>
      <c r="G72" s="1" t="s">
        <v>443</v>
      </c>
      <c r="H72" s="1">
        <v>26</v>
      </c>
      <c r="I72" s="1">
        <v>20</v>
      </c>
      <c r="J72" s="1">
        <v>0</v>
      </c>
      <c r="K72" s="1" t="s">
        <v>54</v>
      </c>
      <c r="L72" s="1" t="s">
        <v>54</v>
      </c>
      <c r="M72" s="1" t="s">
        <v>54</v>
      </c>
      <c r="N72" s="2"/>
      <c r="O72" s="2" t="s">
        <v>1238</v>
      </c>
      <c r="P72" s="2" t="s">
        <v>1266</v>
      </c>
      <c r="Q72" s="2" t="s">
        <v>1291</v>
      </c>
      <c r="R72" t="s">
        <v>1291</v>
      </c>
      <c r="S72" s="1" t="s">
        <v>1266</v>
      </c>
      <c r="T72" s="2"/>
      <c r="U72" s="1" t="s">
        <v>444</v>
      </c>
      <c r="V72" s="1"/>
      <c r="W72" s="1"/>
      <c r="X72" s="2"/>
      <c r="Y72" s="1" t="s">
        <v>445</v>
      </c>
    </row>
    <row r="73" spans="1:25" ht="15.75">
      <c r="A73" s="1">
        <v>76</v>
      </c>
      <c r="B73" s="1" t="s">
        <v>446</v>
      </c>
      <c r="C73" s="3" t="s">
        <v>447</v>
      </c>
      <c r="D73" s="1" t="s">
        <v>448</v>
      </c>
      <c r="E73" s="2" t="s">
        <v>1284</v>
      </c>
      <c r="F73" s="1" t="s">
        <v>57</v>
      </c>
      <c r="G73" s="1" t="s">
        <v>449</v>
      </c>
      <c r="H73" s="1">
        <v>0</v>
      </c>
      <c r="I73" s="1">
        <v>0</v>
      </c>
      <c r="J73" s="1">
        <v>0</v>
      </c>
      <c r="K73" s="1" t="s">
        <v>54</v>
      </c>
      <c r="L73" s="1" t="s">
        <v>54</v>
      </c>
      <c r="M73" s="1" t="s">
        <v>54</v>
      </c>
      <c r="N73" s="2"/>
      <c r="O73" s="2" t="s">
        <v>1238</v>
      </c>
      <c r="P73" s="2" t="s">
        <v>1266</v>
      </c>
      <c r="Q73" s="2" t="s">
        <v>1291</v>
      </c>
      <c r="R73" t="s">
        <v>1291</v>
      </c>
      <c r="S73" s="2" t="s">
        <v>1266</v>
      </c>
      <c r="T73" s="2"/>
      <c r="U73" s="1" t="s">
        <v>450</v>
      </c>
      <c r="V73" s="1"/>
      <c r="W73" s="1"/>
      <c r="X73" s="2"/>
      <c r="Y73" s="1" t="s">
        <v>451</v>
      </c>
    </row>
    <row r="74" spans="1:25" ht="15.75">
      <c r="A74" s="1">
        <v>78</v>
      </c>
      <c r="B74" s="1" t="s">
        <v>446</v>
      </c>
      <c r="C74" s="3" t="s">
        <v>452</v>
      </c>
      <c r="D74" s="1" t="s">
        <v>453</v>
      </c>
      <c r="E74" s="2" t="s">
        <v>1284</v>
      </c>
      <c r="F74" s="1" t="s">
        <v>57</v>
      </c>
      <c r="G74" s="1" t="s">
        <v>454</v>
      </c>
      <c r="H74" s="1">
        <v>0</v>
      </c>
      <c r="I74" s="1">
        <v>40</v>
      </c>
      <c r="J74" s="1" t="s">
        <v>54</v>
      </c>
      <c r="K74" s="1" t="s">
        <v>54</v>
      </c>
      <c r="L74" s="1" t="s">
        <v>54</v>
      </c>
      <c r="M74" s="1" t="s">
        <v>54</v>
      </c>
      <c r="N74" s="2"/>
      <c r="O74" s="1" t="s">
        <v>1238</v>
      </c>
      <c r="P74" s="2" t="s">
        <v>1247</v>
      </c>
      <c r="Q74" s="2"/>
      <c r="R74" s="2"/>
      <c r="S74" s="1" t="s">
        <v>455</v>
      </c>
      <c r="T74" s="2"/>
      <c r="U74" s="1" t="s">
        <v>456</v>
      </c>
      <c r="V74" s="1"/>
      <c r="W74" s="1"/>
      <c r="X74" s="2"/>
      <c r="Y74" s="1" t="s">
        <v>457</v>
      </c>
    </row>
    <row r="75" spans="1:25" ht="15.75">
      <c r="A75" s="1">
        <v>79</v>
      </c>
      <c r="B75" s="1" t="s">
        <v>14</v>
      </c>
      <c r="C75" s="3" t="s">
        <v>458</v>
      </c>
      <c r="D75" s="1" t="s">
        <v>459</v>
      </c>
      <c r="E75" s="2" t="s">
        <v>1284</v>
      </c>
      <c r="F75" s="1" t="s">
        <v>57</v>
      </c>
      <c r="G75" s="1" t="s">
        <v>460</v>
      </c>
      <c r="H75" s="1">
        <v>40</v>
      </c>
      <c r="I75" s="1">
        <v>20</v>
      </c>
      <c r="J75" s="1">
        <v>40</v>
      </c>
      <c r="K75" s="1" t="s">
        <v>54</v>
      </c>
      <c r="L75" s="1" t="s">
        <v>54</v>
      </c>
      <c r="M75" s="1" t="s">
        <v>54</v>
      </c>
      <c r="N75" s="2"/>
      <c r="O75" s="1" t="s">
        <v>1238</v>
      </c>
      <c r="P75" s="2" t="s">
        <v>1246</v>
      </c>
      <c r="Q75" s="2"/>
      <c r="R75" s="2"/>
      <c r="S75" s="1" t="s">
        <v>461</v>
      </c>
      <c r="T75" s="2"/>
      <c r="U75" s="1" t="s">
        <v>462</v>
      </c>
      <c r="V75" s="1"/>
      <c r="W75" s="1"/>
      <c r="X75" s="2"/>
      <c r="Y75" s="1" t="s">
        <v>463</v>
      </c>
    </row>
    <row r="76" spans="1:25" ht="15.75">
      <c r="A76" s="1">
        <v>79</v>
      </c>
      <c r="B76" s="1" t="s">
        <v>14</v>
      </c>
      <c r="C76" s="3" t="s">
        <v>464</v>
      </c>
      <c r="D76" s="1" t="s">
        <v>465</v>
      </c>
      <c r="E76" s="2" t="s">
        <v>1284</v>
      </c>
      <c r="F76" s="1" t="s">
        <v>57</v>
      </c>
      <c r="G76" s="1" t="s">
        <v>466</v>
      </c>
      <c r="H76" s="1">
        <v>34</v>
      </c>
      <c r="I76" s="1">
        <v>0</v>
      </c>
      <c r="J76" s="1">
        <v>45</v>
      </c>
      <c r="K76" s="1" t="s">
        <v>54</v>
      </c>
      <c r="L76" s="1" t="s">
        <v>54</v>
      </c>
      <c r="M76" s="1" t="s">
        <v>54</v>
      </c>
      <c r="N76" s="2"/>
      <c r="O76" s="1" t="s">
        <v>1238</v>
      </c>
      <c r="P76" s="2" t="s">
        <v>1246</v>
      </c>
      <c r="Q76" s="2"/>
      <c r="R76" s="2"/>
      <c r="S76" s="1" t="s">
        <v>467</v>
      </c>
      <c r="T76" s="2"/>
      <c r="U76" s="1" t="s">
        <v>468</v>
      </c>
      <c r="V76" s="1"/>
      <c r="W76" s="1"/>
      <c r="X76" s="2"/>
      <c r="Y76" s="1" t="s">
        <v>469</v>
      </c>
    </row>
    <row r="77" spans="1:25" ht="15.75">
      <c r="A77" s="1">
        <v>80</v>
      </c>
      <c r="B77" s="1" t="s">
        <v>446</v>
      </c>
      <c r="C77" s="3" t="s">
        <v>470</v>
      </c>
      <c r="D77" s="1" t="s">
        <v>471</v>
      </c>
      <c r="E77" s="2" t="s">
        <v>1284</v>
      </c>
      <c r="F77" s="1" t="s">
        <v>57</v>
      </c>
      <c r="G77" s="1" t="s">
        <v>472</v>
      </c>
      <c r="H77" s="1">
        <v>0</v>
      </c>
      <c r="I77" s="1">
        <v>0</v>
      </c>
      <c r="J77" s="1">
        <v>30</v>
      </c>
      <c r="K77" s="1" t="s">
        <v>54</v>
      </c>
      <c r="L77" s="1" t="s">
        <v>54</v>
      </c>
      <c r="M77" s="1" t="s">
        <v>54</v>
      </c>
      <c r="N77" s="2"/>
      <c r="O77" s="1" t="s">
        <v>1240</v>
      </c>
      <c r="P77" s="2" t="s">
        <v>1253</v>
      </c>
      <c r="Q77" s="2" t="s">
        <v>1254</v>
      </c>
      <c r="R77" s="2" t="s">
        <v>1254</v>
      </c>
      <c r="S77" s="1" t="s">
        <v>473</v>
      </c>
      <c r="T77" s="2"/>
      <c r="U77" s="1" t="s">
        <v>474</v>
      </c>
      <c r="V77" s="1"/>
      <c r="W77" s="1"/>
      <c r="X77" s="2"/>
      <c r="Y77" s="1" t="s">
        <v>475</v>
      </c>
    </row>
    <row r="78" spans="1:25" ht="15.75">
      <c r="A78" s="1">
        <v>81</v>
      </c>
      <c r="B78" s="1" t="s">
        <v>14</v>
      </c>
      <c r="C78" s="3" t="s">
        <v>476</v>
      </c>
      <c r="D78" s="1" t="s">
        <v>477</v>
      </c>
      <c r="E78" s="2" t="s">
        <v>1284</v>
      </c>
      <c r="F78" s="1" t="s">
        <v>57</v>
      </c>
      <c r="G78" s="1" t="s">
        <v>472</v>
      </c>
      <c r="H78" s="1">
        <v>53</v>
      </c>
      <c r="I78" s="1">
        <v>45</v>
      </c>
      <c r="J78" s="1">
        <v>45</v>
      </c>
      <c r="K78" s="1" t="s">
        <v>54</v>
      </c>
      <c r="L78" s="1" t="s">
        <v>54</v>
      </c>
      <c r="M78" s="1" t="s">
        <v>54</v>
      </c>
      <c r="N78" s="2"/>
      <c r="O78" s="1" t="s">
        <v>1241</v>
      </c>
      <c r="P78" s="2" t="s">
        <v>1246</v>
      </c>
      <c r="Q78" s="2" t="s">
        <v>1254</v>
      </c>
      <c r="R78" s="2" t="s">
        <v>1254</v>
      </c>
      <c r="S78" s="1" t="s">
        <v>478</v>
      </c>
      <c r="T78" s="2"/>
      <c r="U78" s="1" t="s">
        <v>1299</v>
      </c>
      <c r="V78" s="1"/>
      <c r="W78" s="1"/>
      <c r="X78" s="2"/>
      <c r="Y78" s="1" t="s">
        <v>479</v>
      </c>
    </row>
    <row r="79" spans="1:25" ht="15.75">
      <c r="A79" s="1">
        <v>82</v>
      </c>
      <c r="B79" s="1" t="s">
        <v>446</v>
      </c>
      <c r="C79" s="3" t="s">
        <v>480</v>
      </c>
      <c r="D79" s="1" t="s">
        <v>481</v>
      </c>
      <c r="E79" s="2" t="s">
        <v>1284</v>
      </c>
      <c r="F79" s="1" t="s">
        <v>57</v>
      </c>
      <c r="G79" s="1" t="s">
        <v>482</v>
      </c>
      <c r="H79" s="1">
        <v>0</v>
      </c>
      <c r="I79" s="1">
        <v>0</v>
      </c>
      <c r="J79" s="1">
        <v>78</v>
      </c>
      <c r="K79" s="1" t="s">
        <v>54</v>
      </c>
      <c r="L79" s="1" t="s">
        <v>54</v>
      </c>
      <c r="M79" s="1" t="s">
        <v>54</v>
      </c>
      <c r="N79" s="2"/>
      <c r="O79" s="1" t="s">
        <v>1239</v>
      </c>
      <c r="P79" s="2" t="s">
        <v>1253</v>
      </c>
      <c r="Q79" s="2" t="s">
        <v>1254</v>
      </c>
      <c r="R79" s="2" t="s">
        <v>1254</v>
      </c>
      <c r="S79" s="1" t="s">
        <v>483</v>
      </c>
      <c r="T79" s="2"/>
      <c r="U79" s="1" t="s">
        <v>54</v>
      </c>
      <c r="V79" s="1"/>
      <c r="W79" s="1"/>
      <c r="X79" s="2"/>
      <c r="Y79" s="1" t="s">
        <v>484</v>
      </c>
    </row>
    <row r="80" spans="1:25" ht="15.75">
      <c r="A80" s="1">
        <v>83</v>
      </c>
      <c r="B80" s="1" t="s">
        <v>14</v>
      </c>
      <c r="C80" s="3" t="s">
        <v>485</v>
      </c>
      <c r="D80" s="1" t="s">
        <v>486</v>
      </c>
      <c r="E80" s="2" t="s">
        <v>1284</v>
      </c>
      <c r="F80" s="1" t="s">
        <v>57</v>
      </c>
      <c r="G80" s="1" t="s">
        <v>487</v>
      </c>
      <c r="H80" s="1">
        <v>25</v>
      </c>
      <c r="I80" s="1">
        <v>7</v>
      </c>
      <c r="J80" s="1" t="s">
        <v>54</v>
      </c>
      <c r="K80" s="1" t="s">
        <v>54</v>
      </c>
      <c r="L80" s="1" t="s">
        <v>54</v>
      </c>
      <c r="M80" s="1" t="s">
        <v>54</v>
      </c>
      <c r="N80" s="2"/>
      <c r="O80" s="1" t="s">
        <v>1238</v>
      </c>
      <c r="P80" s="2" t="s">
        <v>1246</v>
      </c>
      <c r="Q80" s="2"/>
      <c r="R80" s="2"/>
      <c r="S80" s="1" t="s">
        <v>488</v>
      </c>
      <c r="T80" s="2"/>
      <c r="U80" s="1" t="s">
        <v>489</v>
      </c>
      <c r="V80" s="1"/>
      <c r="W80" s="1"/>
      <c r="X80" s="2"/>
      <c r="Y80" s="1" t="s">
        <v>490</v>
      </c>
    </row>
    <row r="81" spans="1:25" ht="15.75">
      <c r="A81" s="1">
        <v>85</v>
      </c>
      <c r="B81" s="1" t="s">
        <v>14</v>
      </c>
      <c r="C81" s="3" t="s">
        <v>491</v>
      </c>
      <c r="D81" s="1" t="s">
        <v>492</v>
      </c>
      <c r="E81" s="2" t="s">
        <v>1284</v>
      </c>
      <c r="F81" s="1" t="s">
        <v>57</v>
      </c>
      <c r="G81" s="1" t="s">
        <v>493</v>
      </c>
      <c r="H81" s="1">
        <v>33</v>
      </c>
      <c r="I81" s="1">
        <v>70</v>
      </c>
      <c r="J81" s="1" t="s">
        <v>54</v>
      </c>
      <c r="K81" s="1">
        <v>20</v>
      </c>
      <c r="L81" s="1">
        <v>0</v>
      </c>
      <c r="M81" s="1">
        <v>50</v>
      </c>
      <c r="N81" s="2"/>
      <c r="O81" s="1" t="s">
        <v>1238</v>
      </c>
      <c r="P81" s="2" t="s">
        <v>1253</v>
      </c>
      <c r="Q81" s="2"/>
      <c r="R81" s="2"/>
      <c r="S81" s="1" t="s">
        <v>494</v>
      </c>
      <c r="T81" s="2"/>
      <c r="U81" s="1" t="s">
        <v>495</v>
      </c>
      <c r="V81" s="1"/>
      <c r="W81" s="1"/>
      <c r="X81" s="2"/>
      <c r="Y81" s="1" t="s">
        <v>496</v>
      </c>
    </row>
    <row r="82" spans="1:25" ht="15.75">
      <c r="A82" s="1">
        <v>86</v>
      </c>
      <c r="B82" s="1" t="s">
        <v>14</v>
      </c>
      <c r="C82" s="3" t="s">
        <v>497</v>
      </c>
      <c r="D82" s="1" t="s">
        <v>498</v>
      </c>
      <c r="E82" s="2" t="s">
        <v>1284</v>
      </c>
      <c r="F82" s="1" t="s">
        <v>57</v>
      </c>
      <c r="G82" s="1" t="s">
        <v>26</v>
      </c>
      <c r="H82" s="1">
        <v>43</v>
      </c>
      <c r="I82" s="1">
        <v>30</v>
      </c>
      <c r="J82" s="1">
        <v>30</v>
      </c>
      <c r="K82" s="1">
        <v>0</v>
      </c>
      <c r="L82" s="1" t="s">
        <v>54</v>
      </c>
      <c r="M82" s="1" t="s">
        <v>54</v>
      </c>
      <c r="N82" s="2"/>
      <c r="O82" s="1" t="s">
        <v>1240</v>
      </c>
      <c r="P82" s="2" t="s">
        <v>1246</v>
      </c>
      <c r="Q82" s="2" t="s">
        <v>1254</v>
      </c>
      <c r="R82" s="2" t="s">
        <v>1254</v>
      </c>
      <c r="S82" s="1" t="s">
        <v>1298</v>
      </c>
      <c r="T82" s="2"/>
      <c r="U82" s="1" t="s">
        <v>499</v>
      </c>
      <c r="V82" s="1"/>
      <c r="W82" s="1"/>
      <c r="X82" s="2"/>
      <c r="Y82" s="1" t="s">
        <v>500</v>
      </c>
    </row>
    <row r="83" spans="1:25" ht="15.75">
      <c r="A83" s="1">
        <v>86</v>
      </c>
      <c r="B83" s="1" t="s">
        <v>14</v>
      </c>
      <c r="C83" s="6" t="s">
        <v>501</v>
      </c>
      <c r="D83" s="1" t="s">
        <v>502</v>
      </c>
      <c r="E83" s="2" t="s">
        <v>1284</v>
      </c>
      <c r="F83" s="1" t="s">
        <v>57</v>
      </c>
      <c r="G83" s="1" t="s">
        <v>26</v>
      </c>
      <c r="H83" s="1">
        <v>0</v>
      </c>
      <c r="I83" s="1">
        <v>0</v>
      </c>
      <c r="J83" s="1" t="s">
        <v>54</v>
      </c>
      <c r="K83" s="1" t="s">
        <v>54</v>
      </c>
      <c r="L83" s="1" t="s">
        <v>54</v>
      </c>
      <c r="M83" s="1" t="s">
        <v>54</v>
      </c>
      <c r="N83" s="2"/>
      <c r="O83" s="1" t="s">
        <v>54</v>
      </c>
      <c r="P83" s="2"/>
      <c r="Q83" s="2"/>
      <c r="R83" s="2"/>
      <c r="S83" s="1" t="s">
        <v>503</v>
      </c>
      <c r="T83" s="2"/>
      <c r="U83" s="1" t="s">
        <v>504</v>
      </c>
      <c r="V83" s="4" t="s">
        <v>504</v>
      </c>
      <c r="W83" s="1" t="s">
        <v>324</v>
      </c>
      <c r="X83" s="2"/>
      <c r="Y83" s="1" t="s">
        <v>505</v>
      </c>
    </row>
    <row r="84" spans="1:25" ht="15.75">
      <c r="A84" s="1">
        <v>88</v>
      </c>
      <c r="B84" s="1" t="s">
        <v>506</v>
      </c>
      <c r="C84" s="3" t="s">
        <v>507</v>
      </c>
      <c r="D84" s="1" t="s">
        <v>508</v>
      </c>
      <c r="E84" s="2" t="s">
        <v>1284</v>
      </c>
      <c r="F84" s="1" t="s">
        <v>509</v>
      </c>
      <c r="G84" s="1" t="s">
        <v>26</v>
      </c>
      <c r="H84" s="1">
        <v>0</v>
      </c>
      <c r="I84" s="1">
        <v>0</v>
      </c>
      <c r="J84" s="1" t="s">
        <v>54</v>
      </c>
      <c r="K84" s="1" t="s">
        <v>54</v>
      </c>
      <c r="L84" s="1" t="s">
        <v>54</v>
      </c>
      <c r="M84" s="1" t="s">
        <v>54</v>
      </c>
      <c r="N84" s="2"/>
      <c r="O84" s="1" t="s">
        <v>1238</v>
      </c>
      <c r="P84" s="2" t="s">
        <v>1265</v>
      </c>
      <c r="Q84" s="2" t="s">
        <v>1274</v>
      </c>
      <c r="R84" s="2" t="s">
        <v>1274</v>
      </c>
      <c r="S84" s="1" t="s">
        <v>54</v>
      </c>
      <c r="T84" s="2"/>
      <c r="U84" s="1" t="s">
        <v>510</v>
      </c>
      <c r="V84" s="1"/>
      <c r="W84" s="1"/>
      <c r="X84" s="2"/>
      <c r="Y84" s="1" t="s">
        <v>511</v>
      </c>
    </row>
    <row r="85" spans="1:25" ht="15.75">
      <c r="A85" s="1">
        <v>89</v>
      </c>
      <c r="B85" s="1" t="s">
        <v>14</v>
      </c>
      <c r="C85" s="3" t="s">
        <v>512</v>
      </c>
      <c r="D85" s="1" t="s">
        <v>513</v>
      </c>
      <c r="E85" s="2" t="s">
        <v>1284</v>
      </c>
      <c r="F85" s="1" t="s">
        <v>57</v>
      </c>
      <c r="G85" s="1" t="s">
        <v>26</v>
      </c>
      <c r="H85" s="2">
        <f>200/PI()</f>
        <v>63.661977236758133</v>
      </c>
      <c r="I85" s="1">
        <v>17</v>
      </c>
      <c r="J85" s="1" t="s">
        <v>54</v>
      </c>
      <c r="K85" s="1" t="s">
        <v>54</v>
      </c>
      <c r="L85" s="1" t="s">
        <v>54</v>
      </c>
      <c r="M85" s="1" t="s">
        <v>54</v>
      </c>
      <c r="N85" s="2"/>
      <c r="O85" s="1" t="s">
        <v>1238</v>
      </c>
      <c r="P85" s="2" t="s">
        <v>1253</v>
      </c>
      <c r="Q85" s="2"/>
      <c r="R85" s="2"/>
      <c r="S85" s="1" t="s">
        <v>514</v>
      </c>
      <c r="T85" s="2"/>
      <c r="U85" s="1" t="s">
        <v>515</v>
      </c>
      <c r="V85" s="1"/>
      <c r="W85" s="1"/>
      <c r="X85" s="2">
        <f>200/PI()</f>
        <v>63.661977236758133</v>
      </c>
      <c r="Y85" s="1" t="s">
        <v>516</v>
      </c>
    </row>
    <row r="86" spans="1:25" ht="15.75">
      <c r="A86" s="1">
        <v>77</v>
      </c>
      <c r="B86" s="1" t="s">
        <v>446</v>
      </c>
      <c r="C86" s="3" t="s">
        <v>517</v>
      </c>
      <c r="D86" s="1" t="s">
        <v>518</v>
      </c>
      <c r="E86" s="2" t="s">
        <v>1284</v>
      </c>
      <c r="F86" s="1" t="s">
        <v>57</v>
      </c>
      <c r="G86" s="1" t="s">
        <v>26</v>
      </c>
      <c r="H86" s="1">
        <v>0</v>
      </c>
      <c r="I86" s="1">
        <v>25</v>
      </c>
      <c r="J86" s="1">
        <v>25</v>
      </c>
      <c r="K86" s="1" t="s">
        <v>54</v>
      </c>
      <c r="L86" s="1" t="s">
        <v>54</v>
      </c>
      <c r="M86" s="1" t="s">
        <v>54</v>
      </c>
      <c r="N86" s="2"/>
      <c r="O86" s="1" t="s">
        <v>1238</v>
      </c>
      <c r="P86" s="2" t="s">
        <v>1247</v>
      </c>
      <c r="Q86" s="2"/>
      <c r="R86" s="2"/>
      <c r="S86" s="1" t="s">
        <v>519</v>
      </c>
      <c r="T86" s="2"/>
      <c r="U86" s="1" t="s">
        <v>520</v>
      </c>
      <c r="V86" s="1"/>
      <c r="W86" s="1"/>
      <c r="X86" s="2"/>
      <c r="Y86" s="1" t="s">
        <v>521</v>
      </c>
    </row>
    <row r="87" spans="1:25" ht="15.75">
      <c r="A87" s="1">
        <v>90</v>
      </c>
      <c r="B87" s="1" t="s">
        <v>522</v>
      </c>
      <c r="C87" s="3" t="s">
        <v>523</v>
      </c>
      <c r="D87" s="1" t="s">
        <v>524</v>
      </c>
      <c r="E87" s="2" t="s">
        <v>1285</v>
      </c>
      <c r="F87" s="1" t="s">
        <v>57</v>
      </c>
      <c r="G87" s="1" t="s">
        <v>26</v>
      </c>
      <c r="H87" s="1">
        <v>0</v>
      </c>
      <c r="I87" s="1">
        <v>5</v>
      </c>
      <c r="J87" s="1" t="s">
        <v>54</v>
      </c>
      <c r="K87" s="1" t="s">
        <v>54</v>
      </c>
      <c r="L87" s="1" t="s">
        <v>54</v>
      </c>
      <c r="M87" s="1" t="s">
        <v>54</v>
      </c>
      <c r="N87" s="2"/>
      <c r="O87" s="1" t="s">
        <v>1241</v>
      </c>
      <c r="P87" s="2" t="s">
        <v>1247</v>
      </c>
      <c r="Q87" s="2" t="s">
        <v>1274</v>
      </c>
      <c r="R87" s="2" t="s">
        <v>1274</v>
      </c>
      <c r="S87" s="1" t="s">
        <v>525</v>
      </c>
      <c r="T87" s="2"/>
      <c r="U87" s="1" t="s">
        <v>526</v>
      </c>
      <c r="V87" s="1"/>
      <c r="W87" s="1"/>
      <c r="X87" s="2"/>
      <c r="Y87" s="1" t="s">
        <v>527</v>
      </c>
    </row>
    <row r="88" spans="1:25" ht="15.75">
      <c r="A88" s="1">
        <v>91</v>
      </c>
      <c r="B88" s="1" t="s">
        <v>14</v>
      </c>
      <c r="C88" s="3" t="s">
        <v>528</v>
      </c>
      <c r="D88" s="1" t="s">
        <v>529</v>
      </c>
      <c r="E88" s="2" t="s">
        <v>1285</v>
      </c>
      <c r="F88" s="1" t="s">
        <v>53</v>
      </c>
      <c r="G88" s="1" t="s">
        <v>26</v>
      </c>
      <c r="H88" s="2">
        <f>200/PI()</f>
        <v>63.661977236758133</v>
      </c>
      <c r="I88" s="1">
        <v>0</v>
      </c>
      <c r="J88" s="1">
        <v>56</v>
      </c>
      <c r="K88" s="1" t="s">
        <v>54</v>
      </c>
      <c r="L88" s="1" t="s">
        <v>54</v>
      </c>
      <c r="M88" s="1" t="s">
        <v>54</v>
      </c>
      <c r="N88" s="2"/>
      <c r="O88" s="1" t="s">
        <v>1238</v>
      </c>
      <c r="P88" s="2" t="s">
        <v>1247</v>
      </c>
      <c r="Q88" s="2"/>
      <c r="R88" s="2"/>
      <c r="S88" s="1" t="s">
        <v>530</v>
      </c>
      <c r="T88" s="2"/>
      <c r="U88" s="1" t="s">
        <v>531</v>
      </c>
      <c r="V88" s="1"/>
      <c r="W88" s="1"/>
      <c r="X88" s="2">
        <f>200/PI()</f>
        <v>63.661977236758133</v>
      </c>
      <c r="Y88" s="1" t="s">
        <v>532</v>
      </c>
    </row>
    <row r="89" spans="1:25" ht="15.75">
      <c r="A89" s="1">
        <v>92</v>
      </c>
      <c r="B89" s="1" t="s">
        <v>14</v>
      </c>
      <c r="C89" s="3" t="s">
        <v>533</v>
      </c>
      <c r="D89" s="1" t="s">
        <v>534</v>
      </c>
      <c r="E89" s="2" t="s">
        <v>1285</v>
      </c>
      <c r="F89" s="1" t="s">
        <v>53</v>
      </c>
      <c r="G89" s="1" t="s">
        <v>26</v>
      </c>
      <c r="H89" s="1">
        <v>36</v>
      </c>
      <c r="I89" s="1">
        <v>20</v>
      </c>
      <c r="J89" s="1">
        <v>40</v>
      </c>
      <c r="K89" s="1" t="s">
        <v>54</v>
      </c>
      <c r="L89" s="1" t="s">
        <v>54</v>
      </c>
      <c r="M89" s="1" t="s">
        <v>54</v>
      </c>
      <c r="N89" s="2"/>
      <c r="O89" s="1" t="s">
        <v>1238</v>
      </c>
      <c r="P89" s="2" t="s">
        <v>1246</v>
      </c>
      <c r="Q89" s="2"/>
      <c r="R89" s="2"/>
      <c r="S89" s="1" t="s">
        <v>467</v>
      </c>
      <c r="T89" s="2" t="s">
        <v>1281</v>
      </c>
      <c r="U89" s="1" t="s">
        <v>535</v>
      </c>
      <c r="V89" s="1"/>
      <c r="W89" s="1"/>
      <c r="X89" s="2"/>
      <c r="Y89" s="1" t="s">
        <v>536</v>
      </c>
    </row>
    <row r="90" spans="1:25" ht="15.75">
      <c r="A90" s="1">
        <v>93</v>
      </c>
      <c r="B90" s="1" t="s">
        <v>95</v>
      </c>
      <c r="C90" s="3" t="s">
        <v>537</v>
      </c>
      <c r="D90" s="1" t="s">
        <v>538</v>
      </c>
      <c r="E90" s="2" t="s">
        <v>1285</v>
      </c>
      <c r="F90" s="1" t="s">
        <v>539</v>
      </c>
      <c r="G90" s="1" t="s">
        <v>540</v>
      </c>
      <c r="H90" s="1">
        <v>32</v>
      </c>
      <c r="I90" s="1">
        <v>40</v>
      </c>
      <c r="J90" s="1">
        <v>0</v>
      </c>
      <c r="K90" s="1">
        <v>-40</v>
      </c>
      <c r="L90" s="1" t="s">
        <v>54</v>
      </c>
      <c r="M90" s="1" t="s">
        <v>54</v>
      </c>
      <c r="N90" s="2"/>
      <c r="O90" s="1" t="s">
        <v>1238</v>
      </c>
      <c r="P90" s="2" t="s">
        <v>1265</v>
      </c>
      <c r="Q90" s="2"/>
      <c r="R90" s="2"/>
      <c r="S90" s="1" t="s">
        <v>541</v>
      </c>
      <c r="T90" s="2"/>
      <c r="U90" s="1" t="s">
        <v>542</v>
      </c>
      <c r="V90" s="1"/>
      <c r="W90" s="1"/>
      <c r="X90" s="2"/>
      <c r="Y90" s="1" t="s">
        <v>543</v>
      </c>
    </row>
    <row r="91" spans="1:25" ht="15.75">
      <c r="A91" s="1">
        <v>94</v>
      </c>
      <c r="B91" s="1" t="s">
        <v>95</v>
      </c>
      <c r="C91" s="3" t="s">
        <v>544</v>
      </c>
      <c r="D91" s="1" t="s">
        <v>545</v>
      </c>
      <c r="E91" s="2" t="s">
        <v>1285</v>
      </c>
      <c r="F91" s="1" t="s">
        <v>57</v>
      </c>
      <c r="G91" s="1" t="s">
        <v>26</v>
      </c>
      <c r="H91" s="1">
        <v>39</v>
      </c>
      <c r="I91" s="1">
        <v>15</v>
      </c>
      <c r="J91" s="1">
        <v>15</v>
      </c>
      <c r="K91" s="1">
        <v>0</v>
      </c>
      <c r="L91" s="1" t="s">
        <v>54</v>
      </c>
      <c r="M91" s="1" t="s">
        <v>54</v>
      </c>
      <c r="N91" s="2"/>
      <c r="O91" s="1" t="s">
        <v>1241</v>
      </c>
      <c r="P91" s="2" t="s">
        <v>1246</v>
      </c>
      <c r="Q91" s="2" t="s">
        <v>1274</v>
      </c>
      <c r="R91" s="2" t="s">
        <v>1274</v>
      </c>
      <c r="S91" s="1" t="s">
        <v>245</v>
      </c>
      <c r="T91" s="2"/>
      <c r="U91" s="1" t="s">
        <v>546</v>
      </c>
      <c r="V91" s="1"/>
      <c r="W91" s="1"/>
      <c r="X91" s="2"/>
      <c r="Y91" s="1" t="s">
        <v>547</v>
      </c>
    </row>
    <row r="92" spans="1:25" ht="15.75">
      <c r="A92" s="1">
        <v>96</v>
      </c>
      <c r="B92" s="1" t="s">
        <v>446</v>
      </c>
      <c r="C92" s="3" t="s">
        <v>548</v>
      </c>
      <c r="D92" s="1" t="s">
        <v>549</v>
      </c>
      <c r="E92" s="2" t="s">
        <v>1285</v>
      </c>
      <c r="F92" s="1" t="s">
        <v>57</v>
      </c>
      <c r="G92" s="1" t="s">
        <v>26</v>
      </c>
      <c r="H92" s="1">
        <v>0</v>
      </c>
      <c r="I92" s="1">
        <v>0</v>
      </c>
      <c r="J92" s="1">
        <v>45</v>
      </c>
      <c r="K92" s="1" t="s">
        <v>54</v>
      </c>
      <c r="L92" s="1" t="s">
        <v>54</v>
      </c>
      <c r="M92" s="1" t="s">
        <v>54</v>
      </c>
      <c r="N92" s="2"/>
      <c r="O92" s="1" t="s">
        <v>1240</v>
      </c>
      <c r="P92" s="2" t="s">
        <v>1253</v>
      </c>
      <c r="Q92" s="2" t="s">
        <v>1254</v>
      </c>
      <c r="R92" s="2" t="s">
        <v>1254</v>
      </c>
      <c r="S92" s="1" t="s">
        <v>550</v>
      </c>
      <c r="T92" s="2"/>
      <c r="U92" s="1" t="s">
        <v>551</v>
      </c>
      <c r="V92" s="1"/>
      <c r="W92" s="1"/>
      <c r="X92" s="2"/>
      <c r="Y92" s="1" t="s">
        <v>552</v>
      </c>
    </row>
    <row r="93" spans="1:25" ht="15.75">
      <c r="A93" s="1">
        <v>97</v>
      </c>
      <c r="B93" s="1" t="s">
        <v>446</v>
      </c>
      <c r="C93" s="3" t="s">
        <v>553</v>
      </c>
      <c r="D93" s="1" t="s">
        <v>554</v>
      </c>
      <c r="E93" s="2" t="s">
        <v>1285</v>
      </c>
      <c r="F93" s="1" t="s">
        <v>57</v>
      </c>
      <c r="G93" s="1" t="s">
        <v>26</v>
      </c>
      <c r="H93" s="1">
        <v>0</v>
      </c>
      <c r="I93" s="1">
        <v>0</v>
      </c>
      <c r="J93" s="1">
        <v>10</v>
      </c>
      <c r="K93" s="1" t="s">
        <v>54</v>
      </c>
      <c r="L93" s="1" t="s">
        <v>54</v>
      </c>
      <c r="M93" s="1" t="s">
        <v>54</v>
      </c>
      <c r="N93" s="2"/>
      <c r="O93" s="1" t="s">
        <v>1239</v>
      </c>
      <c r="P93" s="2" t="s">
        <v>1246</v>
      </c>
      <c r="Q93" s="2" t="s">
        <v>1270</v>
      </c>
      <c r="R93" s="2" t="s">
        <v>1270</v>
      </c>
      <c r="S93" s="1" t="s">
        <v>555</v>
      </c>
      <c r="T93" s="2"/>
      <c r="U93" s="1" t="s">
        <v>556</v>
      </c>
      <c r="V93" s="1"/>
      <c r="W93" s="1"/>
      <c r="X93" s="2"/>
      <c r="Y93" s="1" t="s">
        <v>557</v>
      </c>
    </row>
    <row r="94" spans="1:25" ht="15.75">
      <c r="A94" s="1">
        <v>98</v>
      </c>
      <c r="B94" s="1" t="s">
        <v>14</v>
      </c>
      <c r="C94" s="3" t="s">
        <v>558</v>
      </c>
      <c r="D94" s="1" t="s">
        <v>559</v>
      </c>
      <c r="E94" s="2" t="s">
        <v>1285</v>
      </c>
      <c r="F94" s="1" t="s">
        <v>57</v>
      </c>
      <c r="G94" s="1" t="s">
        <v>26</v>
      </c>
      <c r="H94" s="1">
        <v>93</v>
      </c>
      <c r="I94" s="1">
        <v>10</v>
      </c>
      <c r="J94" s="1">
        <v>10</v>
      </c>
      <c r="K94" s="1" t="s">
        <v>54</v>
      </c>
      <c r="L94" s="1" t="s">
        <v>54</v>
      </c>
      <c r="M94" s="1" t="s">
        <v>54</v>
      </c>
      <c r="N94" s="2"/>
      <c r="O94" s="1" t="s">
        <v>1238</v>
      </c>
      <c r="P94" s="2" t="s">
        <v>1246</v>
      </c>
      <c r="Q94" s="2"/>
      <c r="R94" s="2"/>
      <c r="S94" s="1" t="s">
        <v>560</v>
      </c>
      <c r="T94" s="2"/>
      <c r="U94" s="1" t="s">
        <v>561</v>
      </c>
      <c r="V94" s="1"/>
      <c r="W94" s="1"/>
      <c r="X94" s="2"/>
      <c r="Y94" s="1" t="s">
        <v>562</v>
      </c>
    </row>
    <row r="95" spans="1:25" ht="15.75">
      <c r="A95" s="1">
        <v>99</v>
      </c>
      <c r="B95" s="1" t="s">
        <v>14</v>
      </c>
      <c r="C95" s="3" t="s">
        <v>563</v>
      </c>
      <c r="D95" s="1" t="s">
        <v>564</v>
      </c>
      <c r="E95" s="2" t="s">
        <v>1285</v>
      </c>
      <c r="F95" s="1" t="s">
        <v>57</v>
      </c>
      <c r="G95" s="1" t="s">
        <v>565</v>
      </c>
      <c r="H95" s="1">
        <v>0</v>
      </c>
      <c r="I95" s="1">
        <v>0</v>
      </c>
      <c r="J95" s="1">
        <v>0</v>
      </c>
      <c r="K95" s="1" t="s">
        <v>54</v>
      </c>
      <c r="L95" s="1" t="s">
        <v>54</v>
      </c>
      <c r="M95" s="1" t="s">
        <v>54</v>
      </c>
      <c r="N95" s="2"/>
      <c r="O95" s="1" t="s">
        <v>1238</v>
      </c>
      <c r="P95" s="2" t="s">
        <v>1259</v>
      </c>
      <c r="Q95" s="2"/>
      <c r="R95" s="2"/>
      <c r="S95" s="1" t="s">
        <v>566</v>
      </c>
      <c r="T95" s="2"/>
      <c r="U95" s="1" t="s">
        <v>567</v>
      </c>
      <c r="V95" s="1"/>
      <c r="W95" s="1"/>
      <c r="X95" s="2"/>
      <c r="Y95" s="1" t="s">
        <v>568</v>
      </c>
    </row>
    <row r="96" spans="1:25" ht="15.75">
      <c r="A96" s="1">
        <v>100</v>
      </c>
      <c r="B96" s="1" t="s">
        <v>569</v>
      </c>
      <c r="C96" s="3" t="s">
        <v>570</v>
      </c>
      <c r="D96" s="1" t="s">
        <v>571</v>
      </c>
      <c r="E96" s="2" t="s">
        <v>1285</v>
      </c>
      <c r="F96" s="1" t="s">
        <v>57</v>
      </c>
      <c r="G96" s="1" t="s">
        <v>26</v>
      </c>
      <c r="H96" s="1">
        <v>0</v>
      </c>
      <c r="I96" s="1">
        <v>0</v>
      </c>
      <c r="J96" s="1">
        <v>45</v>
      </c>
      <c r="K96" s="1" t="s">
        <v>54</v>
      </c>
      <c r="L96" s="1" t="s">
        <v>54</v>
      </c>
      <c r="M96" s="1" t="s">
        <v>54</v>
      </c>
      <c r="N96" s="2"/>
      <c r="O96" s="1" t="s">
        <v>1240</v>
      </c>
      <c r="P96" s="2" t="s">
        <v>1253</v>
      </c>
      <c r="Q96" s="2" t="s">
        <v>1254</v>
      </c>
      <c r="R96" s="2" t="s">
        <v>1254</v>
      </c>
      <c r="S96" s="1" t="s">
        <v>572</v>
      </c>
      <c r="T96" s="2"/>
      <c r="U96" s="1" t="s">
        <v>54</v>
      </c>
      <c r="V96" s="1"/>
      <c r="W96" s="1"/>
      <c r="X96" s="2"/>
      <c r="Y96" s="1" t="s">
        <v>573</v>
      </c>
    </row>
    <row r="97" spans="1:25" ht="15.75">
      <c r="A97" s="1">
        <v>101</v>
      </c>
      <c r="B97" s="1" t="s">
        <v>14</v>
      </c>
      <c r="C97" s="3" t="s">
        <v>574</v>
      </c>
      <c r="D97" s="1" t="s">
        <v>575</v>
      </c>
      <c r="E97" s="2" t="s">
        <v>1285</v>
      </c>
      <c r="F97" s="1" t="s">
        <v>57</v>
      </c>
      <c r="G97" s="1" t="s">
        <v>26</v>
      </c>
      <c r="H97" s="1">
        <v>52</v>
      </c>
      <c r="I97" s="1">
        <v>20</v>
      </c>
      <c r="J97" s="1">
        <v>0</v>
      </c>
      <c r="K97" s="1" t="s">
        <v>54</v>
      </c>
      <c r="L97" s="1" t="s">
        <v>54</v>
      </c>
      <c r="M97" s="1" t="s">
        <v>54</v>
      </c>
      <c r="N97" s="2"/>
      <c r="O97" s="1" t="s">
        <v>1238</v>
      </c>
      <c r="P97" s="2" t="s">
        <v>1259</v>
      </c>
      <c r="Q97" s="2"/>
      <c r="R97" s="2"/>
      <c r="S97" s="1" t="s">
        <v>576</v>
      </c>
      <c r="T97" s="2"/>
      <c r="U97" s="1" t="s">
        <v>577</v>
      </c>
      <c r="V97" s="1"/>
      <c r="W97" s="1"/>
      <c r="X97" s="2"/>
      <c r="Y97" s="1" t="s">
        <v>578</v>
      </c>
    </row>
    <row r="98" spans="1:25" ht="15.75">
      <c r="A98" s="1">
        <v>102</v>
      </c>
      <c r="B98" s="1" t="s">
        <v>95</v>
      </c>
      <c r="C98" s="3" t="s">
        <v>579</v>
      </c>
      <c r="D98" s="1" t="s">
        <v>580</v>
      </c>
      <c r="E98" s="2" t="s">
        <v>1285</v>
      </c>
      <c r="F98" s="1" t="s">
        <v>53</v>
      </c>
      <c r="G98" s="1" t="s">
        <v>581</v>
      </c>
      <c r="H98" s="1">
        <v>53</v>
      </c>
      <c r="I98" s="1">
        <v>0</v>
      </c>
      <c r="J98" s="1">
        <v>0</v>
      </c>
      <c r="K98" s="1" t="s">
        <v>54</v>
      </c>
      <c r="L98" s="1" t="s">
        <v>54</v>
      </c>
      <c r="M98" s="1" t="s">
        <v>54</v>
      </c>
      <c r="N98" s="2"/>
      <c r="O98" s="1" t="s">
        <v>1238</v>
      </c>
      <c r="P98" s="2" t="s">
        <v>1265</v>
      </c>
      <c r="Q98" s="2" t="s">
        <v>1250</v>
      </c>
      <c r="R98" s="2" t="s">
        <v>1274</v>
      </c>
      <c r="S98" s="1" t="s">
        <v>54</v>
      </c>
      <c r="T98" s="2"/>
      <c r="U98" s="1" t="s">
        <v>582</v>
      </c>
      <c r="V98" s="1"/>
      <c r="W98" s="1"/>
      <c r="X98" s="2"/>
      <c r="Y98" s="1" t="s">
        <v>583</v>
      </c>
    </row>
    <row r="99" spans="1:25" ht="15.75">
      <c r="A99" s="1">
        <v>104</v>
      </c>
      <c r="B99" s="1" t="s">
        <v>584</v>
      </c>
      <c r="C99" s="3" t="s">
        <v>585</v>
      </c>
      <c r="D99" s="1" t="s">
        <v>586</v>
      </c>
      <c r="E99" s="2" t="s">
        <v>1285</v>
      </c>
      <c r="F99" s="1" t="s">
        <v>53</v>
      </c>
      <c r="G99" s="1" t="s">
        <v>68</v>
      </c>
      <c r="H99" s="1">
        <v>0</v>
      </c>
      <c r="I99" s="1">
        <v>0</v>
      </c>
      <c r="J99" s="1">
        <v>0</v>
      </c>
      <c r="K99" s="1" t="s">
        <v>54</v>
      </c>
      <c r="L99" s="1" t="s">
        <v>54</v>
      </c>
      <c r="M99" s="1" t="s">
        <v>54</v>
      </c>
      <c r="N99" s="2"/>
      <c r="O99" s="1" t="s">
        <v>54</v>
      </c>
      <c r="P99" s="2"/>
      <c r="Q99" s="2"/>
      <c r="R99" s="2"/>
      <c r="S99" s="1" t="s">
        <v>54</v>
      </c>
      <c r="T99" s="2"/>
      <c r="U99" s="1" t="s">
        <v>587</v>
      </c>
      <c r="V99" s="7" t="s">
        <v>588</v>
      </c>
      <c r="W99" s="1" t="s">
        <v>324</v>
      </c>
      <c r="X99" s="2"/>
      <c r="Y99" s="1" t="s">
        <v>589</v>
      </c>
    </row>
    <row r="100" spans="1:25" ht="15.75">
      <c r="A100" s="1">
        <v>106</v>
      </c>
      <c r="B100" s="1" t="s">
        <v>14</v>
      </c>
      <c r="C100" s="3" t="s">
        <v>590</v>
      </c>
      <c r="D100" s="1" t="s">
        <v>591</v>
      </c>
      <c r="E100" s="2" t="s">
        <v>1285</v>
      </c>
      <c r="F100" s="1" t="s">
        <v>53</v>
      </c>
      <c r="G100" s="1" t="s">
        <v>26</v>
      </c>
      <c r="H100" s="1">
        <v>0</v>
      </c>
      <c r="I100" s="1">
        <v>0</v>
      </c>
      <c r="J100" s="1">
        <v>0</v>
      </c>
      <c r="K100" s="1" t="s">
        <v>54</v>
      </c>
      <c r="L100" s="1" t="s">
        <v>54</v>
      </c>
      <c r="M100" s="1" t="s">
        <v>54</v>
      </c>
      <c r="N100" s="2"/>
      <c r="O100" s="1" t="s">
        <v>54</v>
      </c>
      <c r="P100" s="2"/>
      <c r="Q100" s="2"/>
      <c r="R100" s="2"/>
      <c r="S100" s="1" t="s">
        <v>592</v>
      </c>
      <c r="T100" s="2"/>
      <c r="U100" s="1" t="s">
        <v>593</v>
      </c>
      <c r="V100" s="1"/>
      <c r="W100" s="1"/>
      <c r="X100" s="2"/>
      <c r="Y100" s="1" t="s">
        <v>594</v>
      </c>
    </row>
    <row r="101" spans="1:25" ht="15.75">
      <c r="A101" s="1">
        <v>107</v>
      </c>
      <c r="B101" s="1" t="s">
        <v>14</v>
      </c>
      <c r="C101" s="3" t="s">
        <v>595</v>
      </c>
      <c r="D101" s="1" t="s">
        <v>596</v>
      </c>
      <c r="E101" s="2" t="s">
        <v>1286</v>
      </c>
      <c r="F101" s="1" t="s">
        <v>53</v>
      </c>
      <c r="G101" s="1" t="s">
        <v>26</v>
      </c>
      <c r="H101" s="1">
        <v>19</v>
      </c>
      <c r="I101" s="1">
        <v>0</v>
      </c>
      <c r="J101" s="1">
        <v>0</v>
      </c>
      <c r="K101" s="1" t="s">
        <v>54</v>
      </c>
      <c r="L101" s="1" t="s">
        <v>54</v>
      </c>
      <c r="M101" s="1" t="s">
        <v>54</v>
      </c>
      <c r="N101" s="2"/>
      <c r="O101" s="1" t="s">
        <v>1238</v>
      </c>
      <c r="P101" s="2" t="s">
        <v>1255</v>
      </c>
      <c r="Q101" s="2" t="s">
        <v>1255</v>
      </c>
      <c r="R101" s="2" t="s">
        <v>1255</v>
      </c>
      <c r="S101" s="1" t="s">
        <v>597</v>
      </c>
      <c r="T101" s="2"/>
      <c r="U101" s="1" t="s">
        <v>598</v>
      </c>
      <c r="V101" s="1"/>
      <c r="W101" s="1"/>
      <c r="X101" s="2"/>
      <c r="Y101" s="1" t="s">
        <v>599</v>
      </c>
    </row>
    <row r="102" spans="1:25" ht="15.75">
      <c r="A102" s="1">
        <v>108</v>
      </c>
      <c r="B102" s="1" t="s">
        <v>14</v>
      </c>
      <c r="C102" s="3" t="s">
        <v>600</v>
      </c>
      <c r="D102" s="1" t="s">
        <v>601</v>
      </c>
      <c r="E102" s="2" t="s">
        <v>1286</v>
      </c>
      <c r="F102" s="1" t="s">
        <v>57</v>
      </c>
      <c r="G102" s="1" t="s">
        <v>26</v>
      </c>
      <c r="H102" s="2">
        <f>266/PI()</f>
        <v>84.670429724888322</v>
      </c>
      <c r="I102" s="1">
        <v>0</v>
      </c>
      <c r="J102" s="1">
        <v>0</v>
      </c>
      <c r="K102" s="1" t="s">
        <v>54</v>
      </c>
      <c r="L102" s="1" t="s">
        <v>54</v>
      </c>
      <c r="M102" s="1" t="s">
        <v>54</v>
      </c>
      <c r="N102" s="2"/>
      <c r="O102" s="1" t="s">
        <v>1238</v>
      </c>
      <c r="P102" s="2" t="s">
        <v>1254</v>
      </c>
      <c r="Q102" s="2"/>
      <c r="R102" s="2"/>
      <c r="S102" s="1" t="s">
        <v>602</v>
      </c>
      <c r="T102" s="2"/>
      <c r="U102" s="1" t="s">
        <v>603</v>
      </c>
      <c r="V102" s="1"/>
      <c r="W102" s="1"/>
      <c r="X102" s="2">
        <f>266/PI()</f>
        <v>84.670429724888322</v>
      </c>
      <c r="Y102" s="1" t="s">
        <v>604</v>
      </c>
    </row>
    <row r="103" spans="1:25" ht="15.75">
      <c r="A103" s="1">
        <v>109</v>
      </c>
      <c r="B103" s="1" t="s">
        <v>14</v>
      </c>
      <c r="C103" s="3" t="s">
        <v>605</v>
      </c>
      <c r="D103" s="1" t="s">
        <v>606</v>
      </c>
      <c r="E103" s="2" t="s">
        <v>1286</v>
      </c>
      <c r="F103" s="1" t="s">
        <v>57</v>
      </c>
      <c r="G103" s="1" t="s">
        <v>26</v>
      </c>
      <c r="H103" s="1">
        <v>40</v>
      </c>
      <c r="I103" s="1">
        <v>-40</v>
      </c>
      <c r="J103" s="1">
        <v>20</v>
      </c>
      <c r="K103" s="1">
        <v>20</v>
      </c>
      <c r="L103" s="1" t="s">
        <v>54</v>
      </c>
      <c r="M103" s="1" t="s">
        <v>54</v>
      </c>
      <c r="N103" s="2"/>
      <c r="O103" s="1" t="s">
        <v>1238</v>
      </c>
      <c r="P103" s="2" t="s">
        <v>1246</v>
      </c>
      <c r="Q103" s="2"/>
      <c r="R103" s="2"/>
      <c r="S103" s="1" t="s">
        <v>607</v>
      </c>
      <c r="T103" s="2"/>
      <c r="U103" s="1" t="s">
        <v>608</v>
      </c>
      <c r="V103" s="1"/>
      <c r="W103" s="1"/>
      <c r="X103" s="2"/>
      <c r="Y103" s="1" t="s">
        <v>609</v>
      </c>
    </row>
    <row r="104" spans="1:25" ht="15.75">
      <c r="A104" s="1">
        <v>110</v>
      </c>
      <c r="B104" s="1" t="s">
        <v>95</v>
      </c>
      <c r="C104" s="3" t="s">
        <v>610</v>
      </c>
      <c r="D104" s="1" t="s">
        <v>611</v>
      </c>
      <c r="E104" s="2" t="s">
        <v>1286</v>
      </c>
      <c r="F104" s="1" t="s">
        <v>57</v>
      </c>
      <c r="G104" s="1" t="s">
        <v>26</v>
      </c>
      <c r="H104" s="1">
        <v>37</v>
      </c>
      <c r="I104" s="1">
        <v>25</v>
      </c>
      <c r="J104" s="1">
        <v>25</v>
      </c>
      <c r="K104" s="1" t="s">
        <v>54</v>
      </c>
      <c r="L104" s="1" t="s">
        <v>54</v>
      </c>
      <c r="M104" s="1" t="s">
        <v>54</v>
      </c>
      <c r="N104" s="2"/>
      <c r="O104" s="1" t="s">
        <v>1238</v>
      </c>
      <c r="P104" s="2" t="s">
        <v>1245</v>
      </c>
      <c r="Q104" s="2"/>
      <c r="R104" s="2"/>
      <c r="S104" s="1" t="s">
        <v>124</v>
      </c>
      <c r="T104" s="2"/>
      <c r="U104" s="1" t="s">
        <v>612</v>
      </c>
      <c r="V104" s="1"/>
      <c r="W104" s="1"/>
      <c r="X104" s="2"/>
      <c r="Y104" s="1" t="s">
        <v>613</v>
      </c>
    </row>
    <row r="105" spans="1:25" ht="15.75">
      <c r="A105" s="1">
        <v>111</v>
      </c>
      <c r="B105" s="1" t="s">
        <v>614</v>
      </c>
      <c r="C105" s="3" t="s">
        <v>615</v>
      </c>
      <c r="D105" s="1" t="s">
        <v>616</v>
      </c>
      <c r="E105" s="2" t="s">
        <v>1286</v>
      </c>
      <c r="F105" s="1" t="s">
        <v>57</v>
      </c>
      <c r="G105" s="1" t="s">
        <v>617</v>
      </c>
      <c r="H105" s="1">
        <v>0</v>
      </c>
      <c r="I105" s="1">
        <v>0</v>
      </c>
      <c r="J105" s="1">
        <v>0</v>
      </c>
      <c r="K105" s="1" t="s">
        <v>54</v>
      </c>
      <c r="L105" s="1" t="s">
        <v>54</v>
      </c>
      <c r="M105" s="1" t="s">
        <v>54</v>
      </c>
      <c r="N105" s="2"/>
      <c r="O105" s="1" t="s">
        <v>1238</v>
      </c>
      <c r="P105" s="2" t="s">
        <v>1253</v>
      </c>
      <c r="Q105" s="2"/>
      <c r="R105" s="2"/>
      <c r="S105" s="1" t="s">
        <v>618</v>
      </c>
      <c r="T105" s="2"/>
      <c r="U105" s="1" t="s">
        <v>619</v>
      </c>
      <c r="V105" s="1" t="s">
        <v>620</v>
      </c>
      <c r="W105" s="1" t="s">
        <v>324</v>
      </c>
      <c r="X105" s="2"/>
      <c r="Y105" s="1" t="s">
        <v>621</v>
      </c>
    </row>
    <row r="106" spans="1:25" ht="15.75">
      <c r="A106" s="1">
        <v>112</v>
      </c>
      <c r="B106" s="1" t="s">
        <v>14</v>
      </c>
      <c r="C106" s="3" t="s">
        <v>622</v>
      </c>
      <c r="D106" s="1" t="s">
        <v>623</v>
      </c>
      <c r="E106" s="2" t="s">
        <v>1286</v>
      </c>
      <c r="F106" s="1" t="s">
        <v>53</v>
      </c>
      <c r="G106" s="1" t="s">
        <v>26</v>
      </c>
      <c r="H106" s="1">
        <v>0</v>
      </c>
      <c r="I106" s="1">
        <v>0</v>
      </c>
      <c r="J106" s="1">
        <v>70</v>
      </c>
      <c r="K106" s="1" t="s">
        <v>54</v>
      </c>
      <c r="L106" s="1" t="s">
        <v>54</v>
      </c>
      <c r="M106" s="1" t="s">
        <v>54</v>
      </c>
      <c r="N106" s="2"/>
      <c r="O106" s="1" t="s">
        <v>1240</v>
      </c>
      <c r="P106" s="2" t="s">
        <v>1246</v>
      </c>
      <c r="Q106" s="2" t="s">
        <v>1274</v>
      </c>
      <c r="R106" s="2" t="s">
        <v>1254</v>
      </c>
      <c r="S106" s="1" t="s">
        <v>1267</v>
      </c>
      <c r="T106" s="2"/>
      <c r="U106" s="1" t="s">
        <v>54</v>
      </c>
      <c r="V106" s="1"/>
      <c r="W106" s="1"/>
      <c r="X106" s="2"/>
      <c r="Y106" s="1" t="s">
        <v>624</v>
      </c>
    </row>
    <row r="107" spans="1:25" ht="15.75">
      <c r="A107" s="1">
        <v>113</v>
      </c>
      <c r="B107" s="1" t="s">
        <v>14</v>
      </c>
      <c r="C107" s="3" t="s">
        <v>625</v>
      </c>
      <c r="D107" s="1" t="s">
        <v>626</v>
      </c>
      <c r="E107" s="2" t="s">
        <v>1286</v>
      </c>
      <c r="F107" s="1" t="s">
        <v>57</v>
      </c>
      <c r="G107" s="1" t="s">
        <v>627</v>
      </c>
      <c r="H107" s="1">
        <v>42</v>
      </c>
      <c r="I107" s="1">
        <v>0</v>
      </c>
      <c r="J107" s="1">
        <v>15</v>
      </c>
      <c r="K107" s="1" t="s">
        <v>54</v>
      </c>
      <c r="L107" s="1" t="s">
        <v>54</v>
      </c>
      <c r="M107" s="1" t="s">
        <v>54</v>
      </c>
      <c r="N107" s="2"/>
      <c r="O107" s="1" t="s">
        <v>1238</v>
      </c>
      <c r="P107" s="2" t="s">
        <v>1247</v>
      </c>
      <c r="Q107" s="2"/>
      <c r="R107" s="2"/>
      <c r="S107" s="1" t="s">
        <v>628</v>
      </c>
      <c r="T107" s="2"/>
      <c r="U107" s="1" t="s">
        <v>629</v>
      </c>
      <c r="V107" s="1"/>
      <c r="W107" s="1"/>
      <c r="X107" s="2"/>
      <c r="Y107" s="1" t="s">
        <v>630</v>
      </c>
    </row>
    <row r="108" spans="1:25" ht="15.75">
      <c r="A108" s="1">
        <v>114</v>
      </c>
      <c r="B108" s="1" t="s">
        <v>14</v>
      </c>
      <c r="C108" s="3" t="s">
        <v>631</v>
      </c>
      <c r="D108" s="1" t="s">
        <v>632</v>
      </c>
      <c r="E108" s="2" t="s">
        <v>1286</v>
      </c>
      <c r="F108" s="1" t="s">
        <v>57</v>
      </c>
      <c r="G108" s="1" t="s">
        <v>633</v>
      </c>
      <c r="H108" s="1">
        <v>111</v>
      </c>
      <c r="I108" s="1">
        <v>0</v>
      </c>
      <c r="J108" s="1" t="s">
        <v>54</v>
      </c>
      <c r="K108" s="1" t="s">
        <v>54</v>
      </c>
      <c r="L108" s="1" t="s">
        <v>54</v>
      </c>
      <c r="M108" s="1" t="s">
        <v>54</v>
      </c>
      <c r="N108" s="2"/>
      <c r="O108" s="1" t="s">
        <v>54</v>
      </c>
      <c r="P108" s="2"/>
      <c r="Q108" s="2"/>
      <c r="R108" s="2"/>
      <c r="S108" s="1" t="s">
        <v>54</v>
      </c>
      <c r="T108" s="2"/>
      <c r="U108" s="1" t="s">
        <v>634</v>
      </c>
      <c r="V108" s="1"/>
      <c r="W108" s="1"/>
      <c r="X108" s="2"/>
      <c r="Y108" s="1" t="s">
        <v>635</v>
      </c>
    </row>
    <row r="109" spans="1:25" ht="15.75">
      <c r="A109" s="1">
        <v>115</v>
      </c>
      <c r="B109" s="1" t="s">
        <v>14</v>
      </c>
      <c r="C109" s="3" t="s">
        <v>636</v>
      </c>
      <c r="D109" s="1" t="s">
        <v>626</v>
      </c>
      <c r="E109" s="2" t="s">
        <v>1286</v>
      </c>
      <c r="F109" s="1" t="s">
        <v>57</v>
      </c>
      <c r="G109" s="1" t="s">
        <v>627</v>
      </c>
      <c r="H109" s="1">
        <v>52</v>
      </c>
      <c r="I109" s="1">
        <v>0</v>
      </c>
      <c r="J109" s="1" t="s">
        <v>54</v>
      </c>
      <c r="K109" s="1" t="s">
        <v>54</v>
      </c>
      <c r="L109" s="1" t="s">
        <v>54</v>
      </c>
      <c r="M109" s="1" t="s">
        <v>54</v>
      </c>
      <c r="N109" s="2"/>
      <c r="O109" s="1" t="s">
        <v>1238</v>
      </c>
      <c r="P109" s="2" t="s">
        <v>1247</v>
      </c>
      <c r="Q109" s="2"/>
      <c r="R109" s="2"/>
      <c r="S109" s="1" t="s">
        <v>637</v>
      </c>
      <c r="T109" s="2"/>
      <c r="U109" s="1" t="s">
        <v>638</v>
      </c>
      <c r="V109" s="1"/>
      <c r="W109" s="1"/>
      <c r="X109" s="2"/>
      <c r="Y109" s="1" t="s">
        <v>639</v>
      </c>
    </row>
    <row r="110" spans="1:25" ht="15.75">
      <c r="A110" s="1">
        <v>116</v>
      </c>
      <c r="B110" s="1" t="s">
        <v>14</v>
      </c>
      <c r="C110" s="3" t="s">
        <v>640</v>
      </c>
      <c r="D110" s="1" t="s">
        <v>641</v>
      </c>
      <c r="E110" s="2" t="s">
        <v>1286</v>
      </c>
      <c r="F110" s="1" t="s">
        <v>53</v>
      </c>
      <c r="G110" s="1" t="s">
        <v>26</v>
      </c>
      <c r="H110" s="1">
        <v>150</v>
      </c>
      <c r="I110" s="1">
        <v>10</v>
      </c>
      <c r="J110" s="1" t="s">
        <v>54</v>
      </c>
      <c r="K110" s="1" t="s">
        <v>54</v>
      </c>
      <c r="L110" s="1" t="s">
        <v>54</v>
      </c>
      <c r="M110" s="1" t="s">
        <v>54</v>
      </c>
      <c r="N110" s="2"/>
      <c r="O110" s="1" t="s">
        <v>1238</v>
      </c>
      <c r="P110" s="2" t="s">
        <v>1247</v>
      </c>
      <c r="Q110" s="2"/>
      <c r="R110" s="2"/>
      <c r="S110" s="1" t="s">
        <v>642</v>
      </c>
      <c r="T110" s="2"/>
      <c r="U110" s="1" t="s">
        <v>643</v>
      </c>
      <c r="V110" s="1"/>
      <c r="W110" s="1"/>
      <c r="X110" s="2"/>
      <c r="Y110" s="1" t="s">
        <v>644</v>
      </c>
    </row>
    <row r="111" spans="1:25" ht="15.75">
      <c r="A111" s="1">
        <v>117</v>
      </c>
      <c r="B111" s="1" t="s">
        <v>446</v>
      </c>
      <c r="C111" s="3" t="s">
        <v>645</v>
      </c>
      <c r="D111" s="1" t="s">
        <v>646</v>
      </c>
      <c r="E111" s="2" t="s">
        <v>1286</v>
      </c>
      <c r="F111" s="1" t="s">
        <v>53</v>
      </c>
      <c r="G111" s="1" t="s">
        <v>26</v>
      </c>
      <c r="H111" s="1">
        <v>0</v>
      </c>
      <c r="I111" s="1">
        <v>0</v>
      </c>
      <c r="J111" s="1">
        <v>150</v>
      </c>
      <c r="K111" s="1" t="s">
        <v>54</v>
      </c>
      <c r="L111" s="1" t="s">
        <v>54</v>
      </c>
      <c r="M111" s="1" t="s">
        <v>54</v>
      </c>
      <c r="N111" s="2"/>
      <c r="O111" s="1" t="s">
        <v>1240</v>
      </c>
      <c r="P111" s="2" t="s">
        <v>1253</v>
      </c>
      <c r="Q111" s="2" t="s">
        <v>1275</v>
      </c>
      <c r="R111" s="2" t="s">
        <v>1261</v>
      </c>
      <c r="S111" s="1" t="s">
        <v>647</v>
      </c>
      <c r="T111" s="2"/>
      <c r="U111" s="1" t="s">
        <v>54</v>
      </c>
      <c r="V111" s="1"/>
      <c r="W111" s="1"/>
      <c r="X111" s="2"/>
      <c r="Y111" s="1" t="s">
        <v>648</v>
      </c>
    </row>
    <row r="112" spans="1:25" ht="15.75">
      <c r="A112" s="1">
        <v>118</v>
      </c>
      <c r="B112" s="1" t="s">
        <v>649</v>
      </c>
      <c r="C112" s="3" t="s">
        <v>650</v>
      </c>
      <c r="D112" s="1" t="s">
        <v>651</v>
      </c>
      <c r="E112" s="2" t="s">
        <v>1286</v>
      </c>
      <c r="F112" s="1" t="s">
        <v>53</v>
      </c>
      <c r="G112" s="1" t="s">
        <v>26</v>
      </c>
      <c r="H112" s="1">
        <v>41</v>
      </c>
      <c r="I112" s="1">
        <v>0</v>
      </c>
      <c r="J112" s="1">
        <v>150</v>
      </c>
      <c r="K112" s="1" t="s">
        <v>54</v>
      </c>
      <c r="L112" s="1" t="s">
        <v>54</v>
      </c>
      <c r="M112" s="1" t="s">
        <v>54</v>
      </c>
      <c r="N112" s="2"/>
      <c r="O112" s="1" t="s">
        <v>1240</v>
      </c>
      <c r="P112" s="2" t="s">
        <v>1253</v>
      </c>
      <c r="Q112" s="2" t="s">
        <v>1273</v>
      </c>
      <c r="R112" s="2" t="s">
        <v>1253</v>
      </c>
      <c r="S112" s="1" t="s">
        <v>652</v>
      </c>
      <c r="T112" s="2"/>
      <c r="U112" s="1" t="s">
        <v>653</v>
      </c>
      <c r="V112" s="1"/>
      <c r="W112" s="1"/>
      <c r="X112" s="2"/>
      <c r="Y112" s="1" t="s">
        <v>654</v>
      </c>
    </row>
    <row r="113" spans="1:25" ht="15.75">
      <c r="A113" s="1">
        <v>119</v>
      </c>
      <c r="B113" s="1" t="s">
        <v>95</v>
      </c>
      <c r="C113" s="3" t="s">
        <v>655</v>
      </c>
      <c r="D113" s="1" t="s">
        <v>656</v>
      </c>
      <c r="E113" s="2" t="s">
        <v>1286</v>
      </c>
      <c r="F113" s="1" t="s">
        <v>53</v>
      </c>
      <c r="G113" s="1" t="s">
        <v>26</v>
      </c>
      <c r="H113" s="1">
        <v>41</v>
      </c>
      <c r="I113" s="1">
        <v>40</v>
      </c>
      <c r="J113" s="1">
        <v>0</v>
      </c>
      <c r="K113" s="1">
        <v>17</v>
      </c>
      <c r="L113" s="1" t="s">
        <v>54</v>
      </c>
      <c r="M113" s="1" t="s">
        <v>54</v>
      </c>
      <c r="N113" s="2"/>
      <c r="O113" s="1" t="s">
        <v>1241</v>
      </c>
      <c r="P113" s="2" t="s">
        <v>1253</v>
      </c>
      <c r="Q113" s="2" t="s">
        <v>1275</v>
      </c>
      <c r="R113" s="2" t="s">
        <v>1254</v>
      </c>
      <c r="S113" s="1" t="s">
        <v>657</v>
      </c>
      <c r="T113" s="2"/>
      <c r="U113" s="1" t="s">
        <v>658</v>
      </c>
      <c r="V113" s="1"/>
      <c r="W113" s="1"/>
      <c r="X113" s="2"/>
      <c r="Y113" s="1" t="s">
        <v>659</v>
      </c>
    </row>
    <row r="114" spans="1:25" ht="15.75">
      <c r="A114" s="1">
        <v>120</v>
      </c>
      <c r="B114" s="1" t="s">
        <v>14</v>
      </c>
      <c r="C114" s="3" t="s">
        <v>660</v>
      </c>
      <c r="D114" s="1" t="s">
        <v>661</v>
      </c>
      <c r="E114" s="2" t="s">
        <v>1286</v>
      </c>
      <c r="F114" s="1" t="s">
        <v>53</v>
      </c>
      <c r="G114" s="1" t="s">
        <v>26</v>
      </c>
      <c r="H114" s="1">
        <v>55</v>
      </c>
      <c r="I114" s="1">
        <v>-50</v>
      </c>
      <c r="J114" s="1">
        <v>0</v>
      </c>
      <c r="K114" s="1" t="s">
        <v>54</v>
      </c>
      <c r="L114" s="1" t="s">
        <v>54</v>
      </c>
      <c r="M114" s="1" t="s">
        <v>54</v>
      </c>
      <c r="N114" s="2"/>
      <c r="O114" s="1" t="s">
        <v>1238</v>
      </c>
      <c r="P114" s="2" t="s">
        <v>1266</v>
      </c>
      <c r="Q114" s="2"/>
      <c r="R114" s="2"/>
      <c r="S114" s="1" t="s">
        <v>662</v>
      </c>
      <c r="T114" s="2"/>
      <c r="U114" s="1" t="s">
        <v>663</v>
      </c>
      <c r="V114" s="1"/>
      <c r="W114" s="1"/>
      <c r="X114" s="2"/>
      <c r="Y114" s="1" t="s">
        <v>664</v>
      </c>
    </row>
    <row r="115" spans="1:25" ht="15.75">
      <c r="A115" s="1">
        <v>121</v>
      </c>
      <c r="B115" s="1" t="s">
        <v>14</v>
      </c>
      <c r="C115" s="3" t="s">
        <v>665</v>
      </c>
      <c r="D115" s="1" t="s">
        <v>666</v>
      </c>
      <c r="E115" s="2" t="s">
        <v>1286</v>
      </c>
      <c r="F115" s="1" t="s">
        <v>53</v>
      </c>
      <c r="G115" s="1" t="s">
        <v>26</v>
      </c>
      <c r="H115" s="2">
        <f>202/PI()</f>
        <v>64.298597009125714</v>
      </c>
      <c r="I115" s="1">
        <v>0</v>
      </c>
      <c r="J115" s="1" t="s">
        <v>54</v>
      </c>
      <c r="K115" s="1" t="s">
        <v>54</v>
      </c>
      <c r="L115" s="1" t="s">
        <v>54</v>
      </c>
      <c r="M115" s="1" t="s">
        <v>54</v>
      </c>
      <c r="N115" s="2"/>
      <c r="O115" s="1" t="s">
        <v>1241</v>
      </c>
      <c r="P115" s="2" t="s">
        <v>1253</v>
      </c>
      <c r="Q115" s="2" t="s">
        <v>1254</v>
      </c>
      <c r="R115" s="2" t="s">
        <v>1254</v>
      </c>
      <c r="S115" s="1" t="s">
        <v>667</v>
      </c>
      <c r="T115" s="2"/>
      <c r="U115" s="1" t="s">
        <v>668</v>
      </c>
      <c r="V115" s="1"/>
      <c r="W115" s="1"/>
      <c r="X115" s="2">
        <f>202/PI()</f>
        <v>64.298597009125714</v>
      </c>
      <c r="Y115" s="1" t="s">
        <v>669</v>
      </c>
    </row>
    <row r="116" spans="1:25" ht="15.75">
      <c r="A116" s="1">
        <v>122</v>
      </c>
      <c r="B116" s="1" t="s">
        <v>614</v>
      </c>
      <c r="C116" s="3" t="s">
        <v>670</v>
      </c>
      <c r="D116" s="1" t="s">
        <v>671</v>
      </c>
      <c r="E116" s="2" t="s">
        <v>1286</v>
      </c>
      <c r="F116" s="1" t="s">
        <v>53</v>
      </c>
      <c r="G116" s="1" t="s">
        <v>26</v>
      </c>
      <c r="H116" s="1">
        <v>0</v>
      </c>
      <c r="I116" s="1">
        <v>0</v>
      </c>
      <c r="J116" s="1">
        <v>0</v>
      </c>
      <c r="K116" s="1" t="s">
        <v>54</v>
      </c>
      <c r="L116" s="1" t="s">
        <v>54</v>
      </c>
      <c r="M116" s="1" t="s">
        <v>54</v>
      </c>
      <c r="N116" s="2"/>
      <c r="O116" s="1" t="s">
        <v>54</v>
      </c>
      <c r="P116" s="2"/>
      <c r="Q116" s="2"/>
      <c r="R116" s="2"/>
      <c r="S116" s="1" t="s">
        <v>672</v>
      </c>
      <c r="T116" s="2"/>
      <c r="U116" s="1" t="s">
        <v>673</v>
      </c>
      <c r="V116" s="4" t="s">
        <v>674</v>
      </c>
      <c r="W116" s="1" t="s">
        <v>324</v>
      </c>
      <c r="X116" s="2"/>
      <c r="Y116" s="1" t="s">
        <v>675</v>
      </c>
    </row>
    <row r="117" spans="1:25" ht="15.75">
      <c r="A117" s="1">
        <v>123</v>
      </c>
      <c r="B117" s="1" t="s">
        <v>14</v>
      </c>
      <c r="C117" s="3" t="s">
        <v>676</v>
      </c>
      <c r="D117" s="1" t="s">
        <v>677</v>
      </c>
      <c r="E117" s="2" t="s">
        <v>1286</v>
      </c>
      <c r="F117" s="1" t="s">
        <v>57</v>
      </c>
      <c r="G117" s="1" t="s">
        <v>26</v>
      </c>
      <c r="H117" s="2">
        <v>95.4929658551372</v>
      </c>
      <c r="I117" s="1">
        <v>105</v>
      </c>
      <c r="J117" s="1" t="s">
        <v>54</v>
      </c>
      <c r="K117" s="1" t="s">
        <v>54</v>
      </c>
      <c r="L117" s="1" t="s">
        <v>54</v>
      </c>
      <c r="M117" s="1" t="s">
        <v>54</v>
      </c>
      <c r="N117" s="2"/>
      <c r="O117" s="1" t="s">
        <v>1240</v>
      </c>
      <c r="P117" s="2" t="s">
        <v>1268</v>
      </c>
      <c r="Q117" s="2" t="s">
        <v>1273</v>
      </c>
      <c r="R117" s="2" t="s">
        <v>1274</v>
      </c>
      <c r="S117" s="1" t="s">
        <v>678</v>
      </c>
      <c r="T117" s="2"/>
      <c r="U117" s="1" t="s">
        <v>679</v>
      </c>
      <c r="V117" s="1"/>
      <c r="W117" s="1"/>
      <c r="X117" s="2">
        <f>300/PI()</f>
        <v>95.4929658551372</v>
      </c>
      <c r="Y117" s="1" t="s">
        <v>680</v>
      </c>
    </row>
    <row r="118" spans="1:25" ht="15.75">
      <c r="A118" s="1">
        <v>125</v>
      </c>
      <c r="B118" s="1" t="s">
        <v>14</v>
      </c>
      <c r="C118" s="3" t="s">
        <v>681</v>
      </c>
      <c r="D118" s="1" t="s">
        <v>682</v>
      </c>
      <c r="E118" s="2" t="s">
        <v>1286</v>
      </c>
      <c r="F118" s="1" t="s">
        <v>53</v>
      </c>
      <c r="G118" s="1" t="s">
        <v>26</v>
      </c>
      <c r="H118" s="2">
        <v>148.65071684783024</v>
      </c>
      <c r="I118" s="1">
        <v>8</v>
      </c>
      <c r="J118" s="1">
        <v>8</v>
      </c>
      <c r="K118" s="1" t="s">
        <v>54</v>
      </c>
      <c r="L118" s="1" t="s">
        <v>54</v>
      </c>
      <c r="M118" s="1" t="s">
        <v>54</v>
      </c>
      <c r="N118" s="2"/>
      <c r="O118" s="1" t="s">
        <v>1238</v>
      </c>
      <c r="P118" s="2" t="s">
        <v>1260</v>
      </c>
      <c r="Q118" s="2"/>
      <c r="R118" s="2"/>
      <c r="S118" s="1" t="s">
        <v>683</v>
      </c>
      <c r="T118" s="2"/>
      <c r="U118" s="1" t="s">
        <v>684</v>
      </c>
      <c r="V118" s="1"/>
      <c r="W118" s="1"/>
      <c r="X118" s="2"/>
      <c r="Y118" s="1" t="s">
        <v>685</v>
      </c>
    </row>
    <row r="119" spans="1:25" ht="15.75">
      <c r="A119" s="1">
        <v>126</v>
      </c>
      <c r="B119" s="1" t="s">
        <v>686</v>
      </c>
      <c r="C119" s="3" t="s">
        <v>687</v>
      </c>
      <c r="D119" s="1" t="s">
        <v>688</v>
      </c>
      <c r="E119" s="2" t="s">
        <v>1286</v>
      </c>
      <c r="F119" s="1" t="s">
        <v>53</v>
      </c>
      <c r="G119" s="1" t="s">
        <v>26</v>
      </c>
      <c r="H119" s="2">
        <f>(110*2+91*2+65)/PI()</f>
        <v>148.65071684783024</v>
      </c>
      <c r="I119" s="1">
        <v>10</v>
      </c>
      <c r="J119" s="1">
        <v>0</v>
      </c>
      <c r="K119" s="1" t="s">
        <v>54</v>
      </c>
      <c r="L119" s="1" t="s">
        <v>54</v>
      </c>
      <c r="M119" s="1" t="s">
        <v>54</v>
      </c>
      <c r="N119" s="2"/>
      <c r="O119" s="1" t="s">
        <v>1238</v>
      </c>
      <c r="P119" s="2" t="s">
        <v>1246</v>
      </c>
      <c r="Q119" s="2"/>
      <c r="R119" s="2"/>
      <c r="S119" s="1" t="s">
        <v>689</v>
      </c>
      <c r="T119" s="2"/>
      <c r="U119" s="1" t="s">
        <v>690</v>
      </c>
      <c r="V119" s="1"/>
      <c r="W119" s="1"/>
      <c r="X119" s="2">
        <f>(110*2+91*2+65)/PI()</f>
        <v>148.65071684783024</v>
      </c>
      <c r="Y119" s="1" t="s">
        <v>691</v>
      </c>
    </row>
    <row r="120" spans="1:25" ht="15.75">
      <c r="A120" s="1">
        <v>127</v>
      </c>
      <c r="B120" s="1" t="s">
        <v>14</v>
      </c>
      <c r="C120" s="3" t="s">
        <v>692</v>
      </c>
      <c r="D120" s="1" t="s">
        <v>693</v>
      </c>
      <c r="E120" s="2" t="s">
        <v>1286</v>
      </c>
      <c r="F120" s="1" t="s">
        <v>57</v>
      </c>
      <c r="G120" s="1" t="s">
        <v>26</v>
      </c>
      <c r="H120" s="1">
        <v>42</v>
      </c>
      <c r="I120" s="1">
        <v>0</v>
      </c>
      <c r="J120" s="1">
        <v>0</v>
      </c>
      <c r="K120" s="1" t="s">
        <v>54</v>
      </c>
      <c r="L120" s="1" t="s">
        <v>54</v>
      </c>
      <c r="M120" s="1" t="s">
        <v>54</v>
      </c>
      <c r="N120" s="2"/>
      <c r="O120" s="1" t="s">
        <v>1238</v>
      </c>
      <c r="P120" s="2" t="s">
        <v>1265</v>
      </c>
      <c r="Q120" s="2" t="s">
        <v>1274</v>
      </c>
      <c r="R120" s="2" t="s">
        <v>1274</v>
      </c>
      <c r="S120" s="1" t="s">
        <v>54</v>
      </c>
      <c r="T120" s="2"/>
      <c r="U120" s="1" t="s">
        <v>694</v>
      </c>
      <c r="V120" s="1"/>
      <c r="W120" s="1"/>
      <c r="X120" s="2"/>
      <c r="Y120" s="1" t="s">
        <v>695</v>
      </c>
    </row>
    <row r="121" spans="1:25" ht="15.75">
      <c r="A121" s="1">
        <v>128</v>
      </c>
      <c r="B121" s="1" t="s">
        <v>506</v>
      </c>
      <c r="C121" s="3" t="s">
        <v>696</v>
      </c>
      <c r="D121" s="1" t="s">
        <v>697</v>
      </c>
      <c r="E121" s="2" t="s">
        <v>1286</v>
      </c>
      <c r="F121" s="1" t="s">
        <v>53</v>
      </c>
      <c r="G121" s="1" t="s">
        <v>698</v>
      </c>
      <c r="H121" s="1">
        <v>0</v>
      </c>
      <c r="I121" s="1">
        <v>0</v>
      </c>
      <c r="J121" s="1">
        <v>0</v>
      </c>
      <c r="K121" s="1" t="s">
        <v>54</v>
      </c>
      <c r="L121" s="1" t="s">
        <v>54</v>
      </c>
      <c r="M121" s="1" t="s">
        <v>54</v>
      </c>
      <c r="N121" s="2"/>
      <c r="O121" s="1" t="s">
        <v>1238</v>
      </c>
      <c r="P121" s="2" t="s">
        <v>1249</v>
      </c>
      <c r="Q121" s="2"/>
      <c r="R121" s="2"/>
      <c r="S121" s="1" t="s">
        <v>699</v>
      </c>
      <c r="T121" s="2"/>
      <c r="U121" s="1" t="s">
        <v>700</v>
      </c>
      <c r="V121" s="1"/>
      <c r="W121" s="1"/>
      <c r="X121" s="2"/>
      <c r="Y121" s="1" t="s">
        <v>701</v>
      </c>
    </row>
    <row r="122" spans="1:25" ht="15.75">
      <c r="A122" s="1">
        <v>129</v>
      </c>
      <c r="B122" s="1" t="s">
        <v>702</v>
      </c>
      <c r="C122" s="3" t="s">
        <v>703</v>
      </c>
      <c r="D122" s="1" t="s">
        <v>704</v>
      </c>
      <c r="E122" s="2" t="s">
        <v>1286</v>
      </c>
      <c r="F122" s="1" t="s">
        <v>57</v>
      </c>
      <c r="G122" s="1" t="s">
        <v>705</v>
      </c>
      <c r="H122" s="2">
        <f>260/PI()</f>
        <v>82.760570407785579</v>
      </c>
      <c r="I122" s="1">
        <v>35</v>
      </c>
      <c r="J122" s="1" t="s">
        <v>54</v>
      </c>
      <c r="K122" s="1" t="s">
        <v>54</v>
      </c>
      <c r="L122" s="1" t="s">
        <v>54</v>
      </c>
      <c r="M122" s="1" t="s">
        <v>54</v>
      </c>
      <c r="N122" s="2"/>
      <c r="O122" s="1" t="s">
        <v>1238</v>
      </c>
      <c r="P122" s="2" t="s">
        <v>1269</v>
      </c>
      <c r="Q122" s="2"/>
      <c r="R122" s="2"/>
      <c r="S122" s="1" t="s">
        <v>706</v>
      </c>
      <c r="T122" s="2"/>
      <c r="U122" s="1" t="s">
        <v>707</v>
      </c>
      <c r="V122" s="1"/>
      <c r="W122" s="1"/>
      <c r="X122" s="2">
        <f>260/PI()</f>
        <v>82.760570407785579</v>
      </c>
      <c r="Y122" s="1" t="s">
        <v>708</v>
      </c>
    </row>
    <row r="123" spans="1:25" ht="15.75">
      <c r="A123" s="1">
        <v>131</v>
      </c>
      <c r="B123" s="1" t="s">
        <v>14</v>
      </c>
      <c r="C123" s="3" t="s">
        <v>709</v>
      </c>
      <c r="D123" s="1" t="s">
        <v>710</v>
      </c>
      <c r="E123" s="2" t="s">
        <v>1286</v>
      </c>
      <c r="F123" s="1" t="s">
        <v>711</v>
      </c>
      <c r="G123" s="1" t="s">
        <v>26</v>
      </c>
      <c r="H123" s="1">
        <v>34</v>
      </c>
      <c r="I123" s="1">
        <v>50</v>
      </c>
      <c r="J123" s="1">
        <v>15</v>
      </c>
      <c r="K123" s="1" t="s">
        <v>54</v>
      </c>
      <c r="L123" s="1" t="s">
        <v>54</v>
      </c>
      <c r="M123" s="1" t="s">
        <v>54</v>
      </c>
      <c r="N123" s="2"/>
      <c r="O123" s="1" t="s">
        <v>1240</v>
      </c>
      <c r="P123" s="2" t="s">
        <v>1250</v>
      </c>
      <c r="Q123" s="2" t="s">
        <v>1276</v>
      </c>
      <c r="R123" s="2" t="s">
        <v>1274</v>
      </c>
      <c r="S123" s="1" t="s">
        <v>712</v>
      </c>
      <c r="T123" s="2"/>
      <c r="U123" s="1" t="s">
        <v>713</v>
      </c>
      <c r="V123" s="1"/>
      <c r="W123" s="1"/>
      <c r="X123" s="2"/>
      <c r="Y123" s="1" t="s">
        <v>714</v>
      </c>
    </row>
    <row r="124" spans="1:25" ht="15.75">
      <c r="A124" s="1">
        <v>132</v>
      </c>
      <c r="B124" s="1" t="s">
        <v>584</v>
      </c>
      <c r="C124" s="3" t="s">
        <v>715</v>
      </c>
      <c r="D124" s="1" t="s">
        <v>716</v>
      </c>
      <c r="E124" s="2" t="s">
        <v>1286</v>
      </c>
      <c r="F124" s="1" t="s">
        <v>711</v>
      </c>
      <c r="G124" s="1" t="s">
        <v>26</v>
      </c>
      <c r="H124" s="1">
        <v>0</v>
      </c>
      <c r="I124" s="1">
        <v>0</v>
      </c>
      <c r="J124" s="1" t="s">
        <v>54</v>
      </c>
      <c r="K124" s="1" t="s">
        <v>54</v>
      </c>
      <c r="L124" s="1" t="s">
        <v>54</v>
      </c>
      <c r="M124" s="1" t="s">
        <v>54</v>
      </c>
      <c r="N124" s="2"/>
      <c r="O124" s="1" t="s">
        <v>54</v>
      </c>
      <c r="P124" s="2"/>
      <c r="Q124" s="2"/>
      <c r="R124" s="2"/>
      <c r="S124" s="1" t="s">
        <v>54</v>
      </c>
      <c r="T124" s="2"/>
      <c r="U124" s="1" t="s">
        <v>717</v>
      </c>
      <c r="V124" s="4" t="s">
        <v>718</v>
      </c>
      <c r="W124" s="1" t="s">
        <v>324</v>
      </c>
      <c r="X124" s="2"/>
      <c r="Y124" s="1" t="s">
        <v>719</v>
      </c>
    </row>
    <row r="125" spans="1:25" ht="15.75">
      <c r="A125" s="1">
        <v>134</v>
      </c>
      <c r="B125" s="1" t="s">
        <v>720</v>
      </c>
      <c r="C125" s="3" t="s">
        <v>721</v>
      </c>
      <c r="D125" s="1" t="s">
        <v>722</v>
      </c>
      <c r="E125" s="2" t="s">
        <v>1286</v>
      </c>
      <c r="F125" s="1" t="s">
        <v>57</v>
      </c>
      <c r="G125" s="1" t="s">
        <v>26</v>
      </c>
      <c r="H125" s="1">
        <v>0</v>
      </c>
      <c r="I125" s="1">
        <v>0</v>
      </c>
      <c r="J125" s="1">
        <v>2</v>
      </c>
      <c r="K125" s="1" t="s">
        <v>54</v>
      </c>
      <c r="L125" s="1" t="s">
        <v>54</v>
      </c>
      <c r="M125" s="1" t="s">
        <v>54</v>
      </c>
      <c r="N125" s="2"/>
      <c r="O125" s="1" t="s">
        <v>1240</v>
      </c>
      <c r="P125" s="2" t="s">
        <v>1253</v>
      </c>
      <c r="Q125" s="2" t="s">
        <v>1259</v>
      </c>
      <c r="R125" s="2" t="s">
        <v>1254</v>
      </c>
      <c r="S125" s="1" t="s">
        <v>723</v>
      </c>
      <c r="T125" s="2"/>
      <c r="U125" s="1" t="s">
        <v>54</v>
      </c>
      <c r="V125" s="1"/>
      <c r="W125" s="1"/>
      <c r="X125" s="2"/>
      <c r="Y125" s="1" t="s">
        <v>724</v>
      </c>
    </row>
    <row r="126" spans="1:25" ht="15.75">
      <c r="A126" s="1">
        <v>135</v>
      </c>
      <c r="B126" s="1" t="s">
        <v>725</v>
      </c>
      <c r="C126" s="3" t="s">
        <v>726</v>
      </c>
      <c r="D126" s="1" t="s">
        <v>727</v>
      </c>
      <c r="E126" s="2" t="s">
        <v>1286</v>
      </c>
      <c r="F126" s="1" t="s">
        <v>711</v>
      </c>
      <c r="G126" s="1" t="s">
        <v>68</v>
      </c>
      <c r="H126" s="1">
        <v>3</v>
      </c>
      <c r="I126" s="1">
        <v>10</v>
      </c>
      <c r="J126" s="1" t="s">
        <v>54</v>
      </c>
      <c r="K126" s="1" t="s">
        <v>54</v>
      </c>
      <c r="L126" s="1" t="s">
        <v>54</v>
      </c>
      <c r="M126" s="1" t="s">
        <v>54</v>
      </c>
      <c r="N126" s="2"/>
      <c r="O126" s="1" t="s">
        <v>54</v>
      </c>
      <c r="P126" s="2"/>
      <c r="Q126" s="2"/>
      <c r="R126" s="2"/>
      <c r="S126" s="1" t="s">
        <v>54</v>
      </c>
      <c r="T126" s="2"/>
      <c r="U126" s="1" t="s">
        <v>728</v>
      </c>
      <c r="V126" s="1"/>
      <c r="W126" s="1"/>
      <c r="X126" s="2"/>
      <c r="Y126" s="1" t="s">
        <v>729</v>
      </c>
    </row>
    <row r="127" spans="1:25" ht="15.75">
      <c r="A127" s="1">
        <v>136</v>
      </c>
      <c r="B127" s="1" t="s">
        <v>14</v>
      </c>
      <c r="C127" s="3" t="s">
        <v>730</v>
      </c>
      <c r="D127" s="1" t="s">
        <v>731</v>
      </c>
      <c r="E127" s="2" t="s">
        <v>1286</v>
      </c>
      <c r="F127" s="1" t="s">
        <v>53</v>
      </c>
      <c r="G127" s="1" t="s">
        <v>26</v>
      </c>
      <c r="H127" s="2">
        <f>240/PI()</f>
        <v>76.394372684109769</v>
      </c>
      <c r="I127" s="1">
        <v>0</v>
      </c>
      <c r="J127" s="1">
        <v>0</v>
      </c>
      <c r="K127" s="1" t="s">
        <v>54</v>
      </c>
      <c r="L127" s="1" t="s">
        <v>54</v>
      </c>
      <c r="M127" s="1" t="s">
        <v>54</v>
      </c>
      <c r="N127" s="2"/>
      <c r="O127" s="1" t="s">
        <v>1238</v>
      </c>
      <c r="P127" s="2" t="s">
        <v>1254</v>
      </c>
      <c r="Q127" s="2"/>
      <c r="R127" s="2"/>
      <c r="S127" s="1" t="s">
        <v>732</v>
      </c>
      <c r="T127" s="2"/>
      <c r="U127" s="1" t="s">
        <v>733</v>
      </c>
      <c r="V127" s="1"/>
      <c r="W127" s="1"/>
      <c r="X127" s="2">
        <f>240/PI()</f>
        <v>76.394372684109769</v>
      </c>
      <c r="Y127" s="1" t="s">
        <v>734</v>
      </c>
    </row>
    <row r="128" spans="1:25" ht="15.75">
      <c r="A128" s="1">
        <v>137</v>
      </c>
      <c r="B128" s="1" t="s">
        <v>735</v>
      </c>
      <c r="C128" s="3" t="s">
        <v>736</v>
      </c>
      <c r="D128" s="1" t="s">
        <v>737</v>
      </c>
      <c r="E128" s="2" t="s">
        <v>1286</v>
      </c>
      <c r="F128" s="1" t="s">
        <v>57</v>
      </c>
      <c r="G128" s="1" t="s">
        <v>26</v>
      </c>
      <c r="H128" s="1">
        <v>117</v>
      </c>
      <c r="I128" s="1">
        <v>34</v>
      </c>
      <c r="J128" s="1" t="s">
        <v>54</v>
      </c>
      <c r="K128" s="1" t="s">
        <v>54</v>
      </c>
      <c r="L128" s="1" t="s">
        <v>54</v>
      </c>
      <c r="M128" s="1" t="s">
        <v>54</v>
      </c>
      <c r="N128" s="2"/>
      <c r="O128" s="1" t="s">
        <v>1238</v>
      </c>
      <c r="P128" s="2" t="s">
        <v>1247</v>
      </c>
      <c r="Q128" s="2"/>
      <c r="R128" s="2"/>
      <c r="S128" s="1" t="s">
        <v>738</v>
      </c>
      <c r="T128" s="2"/>
      <c r="U128" s="1" t="s">
        <v>739</v>
      </c>
      <c r="V128" s="1"/>
      <c r="W128" s="1"/>
      <c r="X128" s="2"/>
      <c r="Y128" s="1" t="s">
        <v>740</v>
      </c>
    </row>
    <row r="129" spans="1:25" ht="15.75">
      <c r="A129" s="1">
        <v>138</v>
      </c>
      <c r="B129" s="1" t="s">
        <v>735</v>
      </c>
      <c r="C129" s="3" t="s">
        <v>741</v>
      </c>
      <c r="D129" s="1" t="s">
        <v>742</v>
      </c>
      <c r="E129" s="2" t="s">
        <v>1286</v>
      </c>
      <c r="F129" s="1" t="s">
        <v>57</v>
      </c>
      <c r="G129" s="1" t="s">
        <v>26</v>
      </c>
      <c r="H129" s="1">
        <v>76</v>
      </c>
      <c r="I129" s="1">
        <v>20</v>
      </c>
      <c r="J129" s="1" t="s">
        <v>54</v>
      </c>
      <c r="K129" s="1" t="s">
        <v>54</v>
      </c>
      <c r="L129" s="1" t="s">
        <v>54</v>
      </c>
      <c r="M129" s="1" t="s">
        <v>54</v>
      </c>
      <c r="N129" s="2"/>
      <c r="O129" s="1" t="s">
        <v>1238</v>
      </c>
      <c r="P129" s="2" t="s">
        <v>1250</v>
      </c>
      <c r="Q129" s="2"/>
      <c r="R129" s="2"/>
      <c r="S129" s="1" t="s">
        <v>743</v>
      </c>
      <c r="T129" s="2"/>
      <c r="U129" s="1" t="s">
        <v>744</v>
      </c>
      <c r="V129" s="1"/>
      <c r="W129" s="1"/>
      <c r="X129" s="2"/>
      <c r="Y129" s="1" t="s">
        <v>745</v>
      </c>
    </row>
    <row r="130" spans="1:25" ht="15.75">
      <c r="A130" s="1">
        <v>138</v>
      </c>
      <c r="B130" s="1" t="s">
        <v>735</v>
      </c>
      <c r="C130" s="3" t="s">
        <v>746</v>
      </c>
      <c r="D130" s="1" t="s">
        <v>747</v>
      </c>
      <c r="E130" s="2" t="s">
        <v>1286</v>
      </c>
      <c r="F130" s="1" t="s">
        <v>57</v>
      </c>
      <c r="G130" s="1" t="s">
        <v>26</v>
      </c>
      <c r="H130" s="1">
        <v>43</v>
      </c>
      <c r="I130" s="1">
        <v>-15</v>
      </c>
      <c r="J130" s="1" t="s">
        <v>54</v>
      </c>
      <c r="K130" s="1" t="s">
        <v>54</v>
      </c>
      <c r="L130" s="1" t="s">
        <v>54</v>
      </c>
      <c r="M130" s="1" t="s">
        <v>54</v>
      </c>
      <c r="N130" s="2"/>
      <c r="O130" s="1" t="s">
        <v>1238</v>
      </c>
      <c r="P130" s="2" t="s">
        <v>1250</v>
      </c>
      <c r="Q130" s="2"/>
      <c r="R130" s="2"/>
      <c r="S130" s="1" t="s">
        <v>748</v>
      </c>
      <c r="T130" s="2"/>
      <c r="U130" s="1" t="s">
        <v>749</v>
      </c>
      <c r="V130" s="1"/>
      <c r="W130" s="1"/>
      <c r="X130" s="2"/>
      <c r="Y130" s="1" t="s">
        <v>750</v>
      </c>
    </row>
    <row r="131" spans="1:25" ht="15.75">
      <c r="A131" s="1">
        <v>139</v>
      </c>
      <c r="B131" s="1" t="s">
        <v>702</v>
      </c>
      <c r="C131" s="3" t="s">
        <v>751</v>
      </c>
      <c r="D131" s="1" t="s">
        <v>752</v>
      </c>
      <c r="E131" s="2" t="s">
        <v>1286</v>
      </c>
      <c r="F131" s="1" t="s">
        <v>57</v>
      </c>
      <c r="G131" s="1" t="s">
        <v>753</v>
      </c>
      <c r="H131" s="2">
        <f>224/PI()</f>
        <v>71.30141450516912</v>
      </c>
      <c r="I131" s="1">
        <v>48</v>
      </c>
      <c r="J131" s="1" t="s">
        <v>54</v>
      </c>
      <c r="K131" s="1" t="s">
        <v>54</v>
      </c>
      <c r="L131" s="1" t="s">
        <v>54</v>
      </c>
      <c r="M131" s="1" t="s">
        <v>54</v>
      </c>
      <c r="N131" s="2"/>
      <c r="O131" s="1" t="s">
        <v>1238</v>
      </c>
      <c r="P131" s="2" t="s">
        <v>1246</v>
      </c>
      <c r="Q131" s="2"/>
      <c r="R131" s="2"/>
      <c r="S131" s="1" t="s">
        <v>754</v>
      </c>
      <c r="T131" s="2" t="s">
        <v>1281</v>
      </c>
      <c r="U131" s="1" t="s">
        <v>755</v>
      </c>
      <c r="V131" s="1"/>
      <c r="W131" s="1"/>
      <c r="X131" s="2">
        <f>224/PI()</f>
        <v>71.30141450516912</v>
      </c>
      <c r="Y131" s="1" t="s">
        <v>756</v>
      </c>
    </row>
    <row r="132" spans="1:25" ht="15.75">
      <c r="A132" s="1">
        <v>140</v>
      </c>
      <c r="B132" s="1" t="s">
        <v>702</v>
      </c>
      <c r="C132" s="3" t="s">
        <v>757</v>
      </c>
      <c r="D132" s="1" t="s">
        <v>758</v>
      </c>
      <c r="E132" s="2" t="s">
        <v>1286</v>
      </c>
      <c r="F132" s="1" t="s">
        <v>53</v>
      </c>
      <c r="G132" s="1" t="s">
        <v>705</v>
      </c>
      <c r="H132" s="1">
        <v>52</v>
      </c>
      <c r="I132" s="1">
        <v>0</v>
      </c>
      <c r="J132" s="1" t="s">
        <v>54</v>
      </c>
      <c r="K132" s="1" t="s">
        <v>54</v>
      </c>
      <c r="L132" s="1" t="s">
        <v>54</v>
      </c>
      <c r="M132" s="1" t="s">
        <v>54</v>
      </c>
      <c r="N132" s="2"/>
      <c r="O132" s="1" t="s">
        <v>1238</v>
      </c>
      <c r="P132" s="2"/>
      <c r="Q132" s="2"/>
      <c r="R132" s="2"/>
      <c r="S132" s="1" t="s">
        <v>54</v>
      </c>
      <c r="T132" s="2"/>
      <c r="U132" s="1" t="s">
        <v>759</v>
      </c>
      <c r="V132" s="1"/>
      <c r="W132" s="1"/>
      <c r="X132" s="2"/>
      <c r="Y132" s="1" t="s">
        <v>760</v>
      </c>
    </row>
    <row r="133" spans="1:25" ht="15.75">
      <c r="A133" s="1">
        <v>141</v>
      </c>
      <c r="B133" s="1" t="s">
        <v>14</v>
      </c>
      <c r="C133" s="3" t="s">
        <v>761</v>
      </c>
      <c r="D133" s="1" t="s">
        <v>762</v>
      </c>
      <c r="E133" s="2" t="s">
        <v>1286</v>
      </c>
      <c r="F133" s="1" t="s">
        <v>57</v>
      </c>
      <c r="G133" s="1" t="s">
        <v>26</v>
      </c>
      <c r="H133" s="2">
        <f>242/PI()</f>
        <v>77.03099245647735</v>
      </c>
      <c r="I133" s="1">
        <v>0</v>
      </c>
      <c r="J133" s="1">
        <v>0</v>
      </c>
      <c r="K133" s="1" t="s">
        <v>54</v>
      </c>
      <c r="L133" s="1" t="s">
        <v>54</v>
      </c>
      <c r="M133" s="1" t="s">
        <v>54</v>
      </c>
      <c r="N133" s="2"/>
      <c r="O133" s="1" t="s">
        <v>1238</v>
      </c>
      <c r="P133" s="2" t="s">
        <v>1254</v>
      </c>
      <c r="Q133" s="2"/>
      <c r="R133" s="2"/>
      <c r="S133" s="1" t="s">
        <v>763</v>
      </c>
      <c r="T133" s="2"/>
      <c r="U133" s="1" t="s">
        <v>764</v>
      </c>
      <c r="V133" s="1"/>
      <c r="W133" s="1"/>
      <c r="X133" s="2">
        <f>242/PI()</f>
        <v>77.03099245647735</v>
      </c>
      <c r="Y133" s="1" t="s">
        <v>765</v>
      </c>
    </row>
    <row r="134" spans="1:25" ht="15.75">
      <c r="A134" s="1">
        <v>142</v>
      </c>
      <c r="B134" s="1" t="s">
        <v>14</v>
      </c>
      <c r="C134" s="3" t="s">
        <v>766</v>
      </c>
      <c r="D134" s="1" t="s">
        <v>767</v>
      </c>
      <c r="E134" s="2" t="s">
        <v>1286</v>
      </c>
      <c r="F134" s="1" t="s">
        <v>53</v>
      </c>
      <c r="G134" s="1" t="s">
        <v>26</v>
      </c>
      <c r="H134" s="1">
        <v>0</v>
      </c>
      <c r="I134" s="1">
        <v>0</v>
      </c>
      <c r="J134" s="1">
        <v>100</v>
      </c>
      <c r="K134" s="1" t="s">
        <v>54</v>
      </c>
      <c r="L134" s="1" t="s">
        <v>54</v>
      </c>
      <c r="M134" s="1" t="s">
        <v>54</v>
      </c>
      <c r="N134" s="2"/>
      <c r="O134" s="1" t="s">
        <v>1238</v>
      </c>
      <c r="P134" s="2" t="s">
        <v>1246</v>
      </c>
      <c r="Q134" s="2"/>
      <c r="R134" s="2"/>
      <c r="S134" s="1" t="s">
        <v>245</v>
      </c>
      <c r="T134" s="2"/>
      <c r="U134" s="1" t="s">
        <v>768</v>
      </c>
      <c r="V134" s="1"/>
      <c r="W134" s="1"/>
      <c r="X134" s="2"/>
      <c r="Y134" s="1" t="s">
        <v>769</v>
      </c>
    </row>
    <row r="135" spans="1:25" ht="15.75">
      <c r="A135" s="1">
        <v>143</v>
      </c>
      <c r="B135" s="1" t="s">
        <v>14</v>
      </c>
      <c r="C135" s="3" t="s">
        <v>770</v>
      </c>
      <c r="D135" s="1" t="s">
        <v>771</v>
      </c>
      <c r="E135" s="2" t="s">
        <v>1286</v>
      </c>
      <c r="F135" s="1" t="s">
        <v>53</v>
      </c>
      <c r="G135" s="1" t="s">
        <v>26</v>
      </c>
      <c r="H135" s="1">
        <v>52</v>
      </c>
      <c r="I135" s="1">
        <v>50</v>
      </c>
      <c r="J135" s="1" t="s">
        <v>54</v>
      </c>
      <c r="K135" s="1">
        <v>32</v>
      </c>
      <c r="L135" s="1" t="s">
        <v>54</v>
      </c>
      <c r="M135" s="1" t="s">
        <v>54</v>
      </c>
      <c r="N135" s="2"/>
      <c r="O135" s="1" t="s">
        <v>1240</v>
      </c>
      <c r="P135" s="2" t="s">
        <v>1249</v>
      </c>
      <c r="Q135" s="2" t="s">
        <v>1250</v>
      </c>
      <c r="R135" s="2" t="s">
        <v>1253</v>
      </c>
      <c r="S135" s="1" t="s">
        <v>772</v>
      </c>
      <c r="T135" s="2"/>
      <c r="U135" s="1" t="s">
        <v>773</v>
      </c>
      <c r="V135" s="1"/>
      <c r="W135" s="1"/>
      <c r="X135" s="2"/>
      <c r="Y135" s="1" t="s">
        <v>774</v>
      </c>
    </row>
    <row r="136" spans="1:25" ht="15.75">
      <c r="A136" s="1">
        <v>144</v>
      </c>
      <c r="B136" s="1" t="s">
        <v>14</v>
      </c>
      <c r="C136" s="3" t="s">
        <v>775</v>
      </c>
      <c r="D136" s="1" t="s">
        <v>776</v>
      </c>
      <c r="E136" s="2" t="s">
        <v>1286</v>
      </c>
      <c r="F136" s="1" t="s">
        <v>57</v>
      </c>
      <c r="G136" s="1" t="s">
        <v>26</v>
      </c>
      <c r="H136" s="2">
        <f>42+220/PI()</f>
        <v>112.02817496043394</v>
      </c>
      <c r="I136" s="1">
        <v>0</v>
      </c>
      <c r="J136" s="1" t="s">
        <v>54</v>
      </c>
      <c r="K136" s="1" t="s">
        <v>54</v>
      </c>
      <c r="L136" s="1" t="s">
        <v>54</v>
      </c>
      <c r="M136" s="1" t="s">
        <v>54</v>
      </c>
      <c r="N136" s="2"/>
      <c r="O136" s="1" t="s">
        <v>1238</v>
      </c>
      <c r="P136" s="2" t="s">
        <v>1270</v>
      </c>
      <c r="Q136" s="2"/>
      <c r="R136" s="2"/>
      <c r="S136" s="1" t="s">
        <v>777</v>
      </c>
      <c r="T136" s="2"/>
      <c r="U136" s="1" t="s">
        <v>778</v>
      </c>
      <c r="V136" s="1"/>
      <c r="W136" s="1"/>
      <c r="X136" s="2">
        <f>42+220/PI()</f>
        <v>112.02817496043394</v>
      </c>
      <c r="Y136" s="1" t="s">
        <v>779</v>
      </c>
    </row>
    <row r="137" spans="1:25" ht="15.75">
      <c r="A137" s="1">
        <v>145</v>
      </c>
      <c r="B137" s="1" t="s">
        <v>780</v>
      </c>
      <c r="C137" s="3" t="s">
        <v>781</v>
      </c>
      <c r="D137" s="1" t="s">
        <v>782</v>
      </c>
      <c r="E137" s="2" t="s">
        <v>1286</v>
      </c>
      <c r="F137" s="1" t="s">
        <v>57</v>
      </c>
      <c r="G137" s="1" t="s">
        <v>194</v>
      </c>
      <c r="H137" s="1">
        <v>100</v>
      </c>
      <c r="I137" s="1">
        <v>25</v>
      </c>
      <c r="J137" s="1" t="s">
        <v>54</v>
      </c>
      <c r="K137" s="1" t="s">
        <v>54</v>
      </c>
      <c r="L137" s="1" t="s">
        <v>54</v>
      </c>
      <c r="M137" s="1" t="s">
        <v>54</v>
      </c>
      <c r="N137" s="2"/>
      <c r="O137" s="1" t="s">
        <v>1238</v>
      </c>
      <c r="P137" s="2" t="s">
        <v>1271</v>
      </c>
      <c r="Q137" s="2"/>
      <c r="R137" s="2"/>
      <c r="S137" s="1" t="s">
        <v>706</v>
      </c>
      <c r="T137" s="2"/>
      <c r="U137" s="1" t="s">
        <v>783</v>
      </c>
      <c r="V137" s="1"/>
      <c r="W137" s="1"/>
      <c r="X137" s="2"/>
      <c r="Y137" s="1" t="s">
        <v>784</v>
      </c>
    </row>
    <row r="138" spans="1:25" ht="15.75">
      <c r="A138" s="1">
        <v>146</v>
      </c>
      <c r="B138" s="1" t="s">
        <v>14</v>
      </c>
      <c r="C138" s="3" t="s">
        <v>785</v>
      </c>
      <c r="D138" s="1" t="s">
        <v>786</v>
      </c>
      <c r="E138" s="2" t="s">
        <v>1286</v>
      </c>
      <c r="F138" s="1" t="s">
        <v>57</v>
      </c>
      <c r="G138" s="1" t="s">
        <v>787</v>
      </c>
      <c r="H138" s="1">
        <v>59</v>
      </c>
      <c r="I138" s="1">
        <v>45</v>
      </c>
      <c r="J138" s="1" t="s">
        <v>54</v>
      </c>
      <c r="K138" s="1">
        <v>25</v>
      </c>
      <c r="L138" s="1" t="s">
        <v>54</v>
      </c>
      <c r="M138" s="1" t="s">
        <v>54</v>
      </c>
      <c r="N138" s="2"/>
      <c r="O138" s="1" t="s">
        <v>1242</v>
      </c>
      <c r="P138" s="2" t="s">
        <v>1249</v>
      </c>
      <c r="Q138" s="2" t="s">
        <v>1250</v>
      </c>
      <c r="R138" s="2" t="s">
        <v>1253</v>
      </c>
      <c r="S138" s="1" t="s">
        <v>788</v>
      </c>
      <c r="T138" s="2" t="s">
        <v>1280</v>
      </c>
      <c r="U138" s="1" t="s">
        <v>789</v>
      </c>
      <c r="V138" s="1"/>
      <c r="W138" s="1"/>
      <c r="X138" s="2"/>
      <c r="Y138" s="1" t="s">
        <v>790</v>
      </c>
    </row>
    <row r="139" spans="1:25" ht="15.75">
      <c r="A139" s="1">
        <v>147</v>
      </c>
      <c r="B139" s="1" t="s">
        <v>446</v>
      </c>
      <c r="C139" s="3" t="s">
        <v>791</v>
      </c>
      <c r="D139" s="1" t="s">
        <v>792</v>
      </c>
      <c r="E139" s="2" t="s">
        <v>1286</v>
      </c>
      <c r="F139" s="1" t="s">
        <v>57</v>
      </c>
      <c r="G139" s="1" t="s">
        <v>793</v>
      </c>
      <c r="H139" s="1">
        <v>0</v>
      </c>
      <c r="I139" s="1">
        <v>0</v>
      </c>
      <c r="J139" s="1" t="s">
        <v>54</v>
      </c>
      <c r="K139" s="1" t="s">
        <v>54</v>
      </c>
      <c r="L139" s="1" t="s">
        <v>54</v>
      </c>
      <c r="M139" s="1" t="s">
        <v>54</v>
      </c>
      <c r="N139" s="2"/>
      <c r="O139" s="1" t="s">
        <v>1240</v>
      </c>
      <c r="P139" s="2" t="s">
        <v>1247</v>
      </c>
      <c r="Q139" s="2" t="s">
        <v>1257</v>
      </c>
      <c r="R139" s="2" t="s">
        <v>1261</v>
      </c>
      <c r="S139" s="1" t="s">
        <v>794</v>
      </c>
      <c r="T139" s="2"/>
      <c r="U139" s="1" t="s">
        <v>795</v>
      </c>
      <c r="V139" s="1"/>
      <c r="W139" s="1"/>
      <c r="X139" s="2"/>
      <c r="Y139" s="1" t="s">
        <v>796</v>
      </c>
    </row>
    <row r="140" spans="1:25" ht="15.75">
      <c r="A140" s="1">
        <v>148</v>
      </c>
      <c r="B140" s="1" t="s">
        <v>14</v>
      </c>
      <c r="C140" s="3" t="s">
        <v>797</v>
      </c>
      <c r="D140" s="1" t="s">
        <v>798</v>
      </c>
      <c r="E140" s="2" t="s">
        <v>1286</v>
      </c>
      <c r="F140" s="1" t="s">
        <v>53</v>
      </c>
      <c r="G140" s="1" t="s">
        <v>799</v>
      </c>
      <c r="H140" s="1">
        <v>68</v>
      </c>
      <c r="I140" s="1">
        <v>200</v>
      </c>
      <c r="J140" s="1">
        <v>0</v>
      </c>
      <c r="K140" s="1" t="s">
        <v>54</v>
      </c>
      <c r="L140" s="1" t="s">
        <v>54</v>
      </c>
      <c r="M140" s="1" t="s">
        <v>54</v>
      </c>
      <c r="N140" s="2"/>
      <c r="O140" s="1" t="s">
        <v>1238</v>
      </c>
      <c r="P140" s="2" t="s">
        <v>1259</v>
      </c>
      <c r="Q140" s="2"/>
      <c r="R140" s="2"/>
      <c r="S140" s="1" t="s">
        <v>800</v>
      </c>
      <c r="T140" s="2"/>
      <c r="U140" s="1" t="s">
        <v>801</v>
      </c>
      <c r="V140" s="1"/>
      <c r="W140" s="1"/>
      <c r="X140" s="2"/>
      <c r="Y140" s="1" t="s">
        <v>802</v>
      </c>
    </row>
    <row r="141" spans="1:25" ht="15.75">
      <c r="A141" s="1">
        <v>149</v>
      </c>
      <c r="B141" s="1" t="s">
        <v>14</v>
      </c>
      <c r="C141" s="3" t="s">
        <v>803</v>
      </c>
      <c r="D141" s="1" t="s">
        <v>804</v>
      </c>
      <c r="E141" s="2" t="s">
        <v>1286</v>
      </c>
      <c r="F141" s="1" t="s">
        <v>53</v>
      </c>
      <c r="G141" s="1" t="s">
        <v>627</v>
      </c>
      <c r="H141" s="1">
        <v>0</v>
      </c>
      <c r="I141" s="1">
        <v>0</v>
      </c>
      <c r="J141" s="1">
        <v>0</v>
      </c>
      <c r="K141" s="1">
        <v>-50</v>
      </c>
      <c r="L141" s="1" t="s">
        <v>54</v>
      </c>
      <c r="M141" s="1" t="s">
        <v>54</v>
      </c>
      <c r="N141" s="2"/>
      <c r="O141" s="1" t="s">
        <v>1238</v>
      </c>
      <c r="P141" s="2" t="s">
        <v>1259</v>
      </c>
      <c r="Q141" s="2"/>
      <c r="R141" s="2"/>
      <c r="S141" s="1" t="s">
        <v>805</v>
      </c>
      <c r="T141" s="2"/>
      <c r="U141" s="1" t="s">
        <v>806</v>
      </c>
      <c r="V141" s="1"/>
      <c r="W141" s="1"/>
      <c r="X141" s="2"/>
      <c r="Y141" s="1" t="s">
        <v>807</v>
      </c>
    </row>
    <row r="142" spans="1:25" ht="15.75">
      <c r="A142" s="1">
        <v>150</v>
      </c>
      <c r="B142" s="1" t="s">
        <v>14</v>
      </c>
      <c r="C142" s="3" t="s">
        <v>808</v>
      </c>
      <c r="D142" s="1" t="s">
        <v>809</v>
      </c>
      <c r="E142" s="2" t="s">
        <v>1286</v>
      </c>
      <c r="F142" s="1" t="s">
        <v>53</v>
      </c>
      <c r="G142" s="1" t="s">
        <v>810</v>
      </c>
      <c r="H142" s="2">
        <f>210/PI()</f>
        <v>66.845076098596039</v>
      </c>
      <c r="I142" s="1">
        <v>0</v>
      </c>
      <c r="J142" s="1" t="s">
        <v>54</v>
      </c>
      <c r="K142" s="1" t="s">
        <v>54</v>
      </c>
      <c r="L142" s="1" t="s">
        <v>54</v>
      </c>
      <c r="M142" s="1" t="s">
        <v>54</v>
      </c>
      <c r="N142" s="2"/>
      <c r="O142" s="1" t="s">
        <v>1238</v>
      </c>
      <c r="P142" s="2" t="s">
        <v>1250</v>
      </c>
      <c r="Q142" s="2"/>
      <c r="R142" s="2"/>
      <c r="S142" s="1" t="s">
        <v>811</v>
      </c>
      <c r="T142" s="2"/>
      <c r="U142" s="1" t="s">
        <v>812</v>
      </c>
      <c r="V142" s="1"/>
      <c r="W142" s="1"/>
      <c r="X142" s="2">
        <f>210/PI()</f>
        <v>66.845076098596039</v>
      </c>
      <c r="Y142" s="1" t="s">
        <v>813</v>
      </c>
    </row>
    <row r="143" spans="1:25" ht="15.75">
      <c r="A143" s="1">
        <v>151</v>
      </c>
      <c r="B143" s="1" t="s">
        <v>16</v>
      </c>
      <c r="C143" s="3" t="s">
        <v>814</v>
      </c>
      <c r="D143" s="1" t="s">
        <v>815</v>
      </c>
      <c r="E143" s="2" t="s">
        <v>1286</v>
      </c>
      <c r="F143" s="1" t="s">
        <v>53</v>
      </c>
      <c r="G143" s="1" t="s">
        <v>26</v>
      </c>
      <c r="H143" s="1">
        <v>0</v>
      </c>
      <c r="I143" s="1">
        <v>0</v>
      </c>
      <c r="J143" s="1">
        <v>0</v>
      </c>
      <c r="K143" s="1" t="s">
        <v>54</v>
      </c>
      <c r="L143" s="1" t="s">
        <v>54</v>
      </c>
      <c r="M143" s="1" t="s">
        <v>54</v>
      </c>
      <c r="N143" s="2"/>
      <c r="O143" s="1" t="s">
        <v>54</v>
      </c>
      <c r="P143" s="2"/>
      <c r="Q143" s="2"/>
      <c r="R143" s="2"/>
      <c r="S143" s="1" t="s">
        <v>54</v>
      </c>
      <c r="T143" s="2"/>
      <c r="U143" s="1" t="s">
        <v>816</v>
      </c>
      <c r="V143" s="1"/>
      <c r="W143" s="1"/>
      <c r="X143" s="2"/>
      <c r="Y143" s="1" t="s">
        <v>817</v>
      </c>
    </row>
    <row r="144" spans="1:25" ht="15.75">
      <c r="A144" s="1" t="s">
        <v>818</v>
      </c>
      <c r="B144" s="1" t="s">
        <v>735</v>
      </c>
      <c r="C144" s="3" t="s">
        <v>819</v>
      </c>
      <c r="D144" s="1" t="s">
        <v>820</v>
      </c>
      <c r="E144" s="2" t="s">
        <v>1286</v>
      </c>
      <c r="F144" s="1" t="s">
        <v>53</v>
      </c>
      <c r="G144" s="1" t="s">
        <v>821</v>
      </c>
      <c r="H144" s="1">
        <v>6</v>
      </c>
      <c r="I144" s="1">
        <v>7</v>
      </c>
      <c r="J144" s="1">
        <v>7</v>
      </c>
      <c r="K144" s="1" t="s">
        <v>54</v>
      </c>
      <c r="L144" s="1" t="s">
        <v>54</v>
      </c>
      <c r="M144" s="1" t="s">
        <v>54</v>
      </c>
      <c r="N144" s="2"/>
      <c r="O144" s="1" t="s">
        <v>1238</v>
      </c>
      <c r="P144" s="2" t="s">
        <v>1260</v>
      </c>
      <c r="Q144" s="2"/>
      <c r="R144" s="2"/>
      <c r="S144" s="1" t="s">
        <v>147</v>
      </c>
      <c r="T144" s="2"/>
      <c r="U144" s="1" t="s">
        <v>822</v>
      </c>
      <c r="V144" s="1"/>
      <c r="W144" s="1"/>
      <c r="X144" s="2"/>
      <c r="Y144" s="1" t="s">
        <v>823</v>
      </c>
    </row>
    <row r="145" spans="1:25" ht="15.75">
      <c r="A145" s="1">
        <v>124</v>
      </c>
      <c r="B145" s="1" t="s">
        <v>14</v>
      </c>
      <c r="C145" s="3" t="s">
        <v>824</v>
      </c>
      <c r="D145" s="1" t="s">
        <v>825</v>
      </c>
      <c r="E145" s="2" t="s">
        <v>1286</v>
      </c>
      <c r="F145" s="1" t="s">
        <v>57</v>
      </c>
      <c r="G145" s="1" t="s">
        <v>26</v>
      </c>
      <c r="H145" s="2">
        <v>0</v>
      </c>
      <c r="I145" s="1">
        <v>0</v>
      </c>
      <c r="J145" s="1">
        <v>0</v>
      </c>
      <c r="K145" s="1" t="s">
        <v>54</v>
      </c>
      <c r="L145" s="1" t="s">
        <v>54</v>
      </c>
      <c r="M145" s="1" t="s">
        <v>54</v>
      </c>
      <c r="N145" s="2"/>
      <c r="O145" s="1" t="s">
        <v>54</v>
      </c>
      <c r="P145" s="2"/>
      <c r="Q145" s="2"/>
      <c r="R145" s="2"/>
      <c r="S145" s="1" t="s">
        <v>566</v>
      </c>
      <c r="T145" s="2"/>
      <c r="U145" s="1" t="s">
        <v>826</v>
      </c>
      <c r="V145" s="1"/>
      <c r="W145" s="1"/>
      <c r="X145" s="2">
        <f>(124*2+114*2+114*2)/PI()</f>
        <v>224.09015987338864</v>
      </c>
      <c r="Y145" s="1" t="s">
        <v>827</v>
      </c>
    </row>
    <row r="146" spans="1:25" ht="15.75">
      <c r="A146" s="1">
        <v>152</v>
      </c>
      <c r="B146" s="1" t="s">
        <v>828</v>
      </c>
      <c r="C146" s="3" t="s">
        <v>829</v>
      </c>
      <c r="D146" s="1" t="s">
        <v>830</v>
      </c>
      <c r="E146" s="2" t="s">
        <v>1287</v>
      </c>
      <c r="F146" s="1" t="s">
        <v>57</v>
      </c>
      <c r="G146" s="1" t="s">
        <v>26</v>
      </c>
      <c r="H146" s="1">
        <v>0</v>
      </c>
      <c r="I146" s="1">
        <v>0</v>
      </c>
      <c r="J146" s="1" t="s">
        <v>54</v>
      </c>
      <c r="K146" s="1" t="s">
        <v>54</v>
      </c>
      <c r="L146" s="1" t="s">
        <v>54</v>
      </c>
      <c r="M146" s="1" t="s">
        <v>54</v>
      </c>
      <c r="N146" s="2"/>
      <c r="O146" s="1" t="s">
        <v>1238</v>
      </c>
      <c r="P146" s="2" t="s">
        <v>1246</v>
      </c>
      <c r="Q146" s="2"/>
      <c r="R146" s="2"/>
      <c r="S146" s="1" t="s">
        <v>831</v>
      </c>
      <c r="T146" s="2"/>
      <c r="U146" s="1" t="s">
        <v>54</v>
      </c>
      <c r="V146" s="1"/>
      <c r="W146" s="1"/>
      <c r="X146" s="2"/>
      <c r="Y146" s="1" t="s">
        <v>832</v>
      </c>
    </row>
    <row r="147" spans="1:25" ht="15.75">
      <c r="A147" s="1">
        <v>153</v>
      </c>
      <c r="B147" s="1" t="s">
        <v>833</v>
      </c>
      <c r="C147" s="3" t="s">
        <v>834</v>
      </c>
      <c r="D147" s="1" t="s">
        <v>835</v>
      </c>
      <c r="E147" s="2" t="s">
        <v>1287</v>
      </c>
      <c r="F147" s="1" t="s">
        <v>53</v>
      </c>
      <c r="G147" s="1" t="s">
        <v>836</v>
      </c>
      <c r="H147" s="1">
        <v>0</v>
      </c>
      <c r="I147" s="1">
        <v>0</v>
      </c>
      <c r="J147" s="1">
        <v>50</v>
      </c>
      <c r="K147" s="1" t="s">
        <v>54</v>
      </c>
      <c r="L147" s="1" t="s">
        <v>54</v>
      </c>
      <c r="M147" s="1" t="s">
        <v>54</v>
      </c>
      <c r="N147" s="2"/>
      <c r="O147" s="1" t="s">
        <v>1240</v>
      </c>
      <c r="P147" s="2" t="s">
        <v>1269</v>
      </c>
      <c r="Q147" s="2" t="s">
        <v>1259</v>
      </c>
      <c r="R147" s="2" t="s">
        <v>1254</v>
      </c>
      <c r="S147" s="1" t="s">
        <v>837</v>
      </c>
      <c r="T147" s="2"/>
      <c r="U147" s="1" t="s">
        <v>838</v>
      </c>
      <c r="V147" s="1"/>
      <c r="W147" s="1"/>
      <c r="X147" s="2"/>
      <c r="Y147" s="1" t="s">
        <v>839</v>
      </c>
    </row>
    <row r="148" spans="1:25" ht="15.75">
      <c r="A148" s="1">
        <v>154</v>
      </c>
      <c r="B148" s="1" t="s">
        <v>840</v>
      </c>
      <c r="C148" s="3" t="s">
        <v>841</v>
      </c>
      <c r="D148" s="1" t="s">
        <v>842</v>
      </c>
      <c r="E148" s="2" t="s">
        <v>1287</v>
      </c>
      <c r="F148" s="1" t="s">
        <v>57</v>
      </c>
      <c r="G148" s="1" t="s">
        <v>26</v>
      </c>
      <c r="H148" s="1">
        <v>0</v>
      </c>
      <c r="I148" s="1">
        <v>0</v>
      </c>
      <c r="J148" s="1">
        <v>0</v>
      </c>
      <c r="K148" s="1" t="s">
        <v>54</v>
      </c>
      <c r="L148" s="1" t="s">
        <v>54</v>
      </c>
      <c r="M148" s="1" t="s">
        <v>54</v>
      </c>
      <c r="N148" s="2"/>
      <c r="O148" s="1" t="s">
        <v>1238</v>
      </c>
      <c r="P148" s="2" t="s">
        <v>1246</v>
      </c>
      <c r="Q148" s="2"/>
      <c r="R148" s="2"/>
      <c r="S148" s="1" t="s">
        <v>843</v>
      </c>
      <c r="T148" s="2"/>
      <c r="U148" s="1" t="s">
        <v>844</v>
      </c>
      <c r="V148" s="1"/>
      <c r="W148" s="1"/>
      <c r="X148" s="2"/>
      <c r="Y148" s="1" t="s">
        <v>845</v>
      </c>
    </row>
    <row r="149" spans="1:25" ht="15.75">
      <c r="A149" s="1">
        <v>155</v>
      </c>
      <c r="B149" s="1" t="s">
        <v>16</v>
      </c>
      <c r="C149" s="3" t="s">
        <v>846</v>
      </c>
      <c r="D149" s="1" t="s">
        <v>847</v>
      </c>
      <c r="E149" s="2" t="s">
        <v>1287</v>
      </c>
      <c r="F149" s="1" t="s">
        <v>57</v>
      </c>
      <c r="G149" s="1" t="s">
        <v>848</v>
      </c>
      <c r="H149" s="1">
        <v>0</v>
      </c>
      <c r="I149" s="1">
        <v>0</v>
      </c>
      <c r="J149" s="1" t="s">
        <v>54</v>
      </c>
      <c r="K149" s="1" t="s">
        <v>54</v>
      </c>
      <c r="L149" s="1" t="s">
        <v>54</v>
      </c>
      <c r="M149" s="1" t="s">
        <v>54</v>
      </c>
      <c r="N149" s="2"/>
      <c r="O149" s="1" t="s">
        <v>54</v>
      </c>
      <c r="P149" s="2"/>
      <c r="Q149" s="2"/>
      <c r="R149" s="2"/>
      <c r="S149" s="1" t="s">
        <v>54</v>
      </c>
      <c r="T149" s="2"/>
      <c r="U149" s="1" t="s">
        <v>849</v>
      </c>
      <c r="V149" s="1"/>
      <c r="W149" s="1"/>
      <c r="X149" s="2"/>
      <c r="Y149" s="1" t="s">
        <v>850</v>
      </c>
    </row>
    <row r="150" spans="1:25" ht="15.75">
      <c r="A150" s="1">
        <v>156</v>
      </c>
      <c r="B150" s="1" t="s">
        <v>14</v>
      </c>
      <c r="C150" s="3" t="s">
        <v>851</v>
      </c>
      <c r="D150" s="1" t="s">
        <v>852</v>
      </c>
      <c r="E150" s="2" t="s">
        <v>1287</v>
      </c>
      <c r="F150" s="1" t="s">
        <v>57</v>
      </c>
      <c r="G150" s="1" t="s">
        <v>26</v>
      </c>
      <c r="H150" s="1">
        <v>0</v>
      </c>
      <c r="I150" s="1">
        <v>0</v>
      </c>
      <c r="J150" s="1" t="s">
        <v>54</v>
      </c>
      <c r="K150" s="1" t="s">
        <v>54</v>
      </c>
      <c r="L150" s="1" t="s">
        <v>54</v>
      </c>
      <c r="M150" s="1" t="s">
        <v>54</v>
      </c>
      <c r="N150" s="2"/>
      <c r="O150" s="1" t="s">
        <v>54</v>
      </c>
      <c r="P150" s="2"/>
      <c r="Q150" s="2"/>
      <c r="R150" s="2"/>
      <c r="S150" s="1" t="s">
        <v>54</v>
      </c>
      <c r="T150" s="2"/>
      <c r="U150" s="1" t="s">
        <v>853</v>
      </c>
      <c r="V150" s="1"/>
      <c r="W150" s="1"/>
      <c r="X150" s="2"/>
      <c r="Y150" s="1" t="s">
        <v>854</v>
      </c>
    </row>
    <row r="151" spans="1:25" ht="15.75">
      <c r="A151" s="1">
        <v>157</v>
      </c>
      <c r="B151" s="1" t="s">
        <v>14</v>
      </c>
      <c r="C151" s="3" t="s">
        <v>855</v>
      </c>
      <c r="D151" s="1" t="s">
        <v>856</v>
      </c>
      <c r="E151" s="2" t="s">
        <v>1287</v>
      </c>
      <c r="F151" s="1" t="s">
        <v>53</v>
      </c>
      <c r="G151" s="1" t="s">
        <v>857</v>
      </c>
      <c r="H151" s="1">
        <v>0</v>
      </c>
      <c r="I151" s="1">
        <v>0</v>
      </c>
      <c r="J151" s="1">
        <v>0</v>
      </c>
      <c r="K151" s="1" t="s">
        <v>54</v>
      </c>
      <c r="L151" s="1" t="s">
        <v>54</v>
      </c>
      <c r="M151" s="1" t="s">
        <v>54</v>
      </c>
      <c r="N151" s="2"/>
      <c r="O151" s="1" t="s">
        <v>54</v>
      </c>
      <c r="P151" s="2"/>
      <c r="Q151" s="2"/>
      <c r="R151" s="2"/>
      <c r="S151" s="1" t="s">
        <v>54</v>
      </c>
      <c r="T151" s="2"/>
      <c r="U151" s="1" t="s">
        <v>858</v>
      </c>
      <c r="V151" s="1"/>
      <c r="W151" s="1"/>
      <c r="X151" s="2"/>
      <c r="Y151" s="1" t="s">
        <v>859</v>
      </c>
    </row>
    <row r="152" spans="1:25" ht="15.75">
      <c r="A152" s="1">
        <v>158</v>
      </c>
      <c r="B152" s="1" t="s">
        <v>14</v>
      </c>
      <c r="C152" s="3" t="s">
        <v>860</v>
      </c>
      <c r="D152" s="1" t="s">
        <v>861</v>
      </c>
      <c r="E152" s="2" t="s">
        <v>1287</v>
      </c>
      <c r="F152" s="1" t="s">
        <v>57</v>
      </c>
      <c r="G152" s="1" t="s">
        <v>810</v>
      </c>
      <c r="H152" s="1">
        <v>0</v>
      </c>
      <c r="I152" s="1">
        <v>0</v>
      </c>
      <c r="J152" s="1" t="s">
        <v>54</v>
      </c>
      <c r="K152" s="1" t="s">
        <v>54</v>
      </c>
      <c r="L152" s="1" t="s">
        <v>54</v>
      </c>
      <c r="M152" s="1" t="s">
        <v>54</v>
      </c>
      <c r="N152" s="2"/>
      <c r="O152" s="1" t="s">
        <v>54</v>
      </c>
      <c r="P152" s="2"/>
      <c r="Q152" s="2"/>
      <c r="R152" s="2"/>
      <c r="S152" s="1" t="s">
        <v>54</v>
      </c>
      <c r="T152" s="2"/>
      <c r="U152" s="1" t="s">
        <v>862</v>
      </c>
      <c r="V152" s="1"/>
      <c r="W152" s="1"/>
      <c r="X152" s="2"/>
      <c r="Y152" s="1" t="s">
        <v>863</v>
      </c>
    </row>
    <row r="153" spans="1:25" ht="15.75">
      <c r="A153" s="1">
        <v>159</v>
      </c>
      <c r="B153" s="1" t="s">
        <v>14</v>
      </c>
      <c r="C153" s="3" t="s">
        <v>864</v>
      </c>
      <c r="D153" s="1" t="s">
        <v>865</v>
      </c>
      <c r="E153" s="2" t="s">
        <v>1287</v>
      </c>
      <c r="F153" s="1" t="s">
        <v>53</v>
      </c>
      <c r="G153" s="1" t="s">
        <v>26</v>
      </c>
      <c r="H153" s="1">
        <v>17</v>
      </c>
      <c r="I153" s="1">
        <v>10</v>
      </c>
      <c r="J153" s="1" t="s">
        <v>54</v>
      </c>
      <c r="K153" s="1" t="s">
        <v>54</v>
      </c>
      <c r="L153" s="1" t="s">
        <v>54</v>
      </c>
      <c r="M153" s="1" t="s">
        <v>54</v>
      </c>
      <c r="N153" s="2"/>
      <c r="O153" s="1" t="s">
        <v>1238</v>
      </c>
      <c r="P153" s="2" t="s">
        <v>1246</v>
      </c>
      <c r="Q153" s="2"/>
      <c r="R153" s="2"/>
      <c r="S153" s="1" t="s">
        <v>866</v>
      </c>
      <c r="T153" s="2"/>
      <c r="U153" s="1" t="s">
        <v>867</v>
      </c>
      <c r="V153" s="1"/>
      <c r="W153" s="1"/>
      <c r="X153" s="2"/>
      <c r="Y153" s="1" t="s">
        <v>868</v>
      </c>
    </row>
    <row r="154" spans="1:25" ht="15.75">
      <c r="A154" s="1">
        <v>160</v>
      </c>
      <c r="B154" s="1" t="s">
        <v>14</v>
      </c>
      <c r="C154" s="3" t="s">
        <v>869</v>
      </c>
      <c r="D154" s="1" t="s">
        <v>870</v>
      </c>
      <c r="E154" s="2" t="s">
        <v>1287</v>
      </c>
      <c r="F154" s="1" t="s">
        <v>57</v>
      </c>
      <c r="G154" s="1" t="s">
        <v>26</v>
      </c>
      <c r="H154" s="1">
        <v>0</v>
      </c>
      <c r="I154" s="1">
        <v>0</v>
      </c>
      <c r="J154" s="1" t="s">
        <v>54</v>
      </c>
      <c r="K154" s="1" t="s">
        <v>54</v>
      </c>
      <c r="L154" s="1" t="s">
        <v>54</v>
      </c>
      <c r="M154" s="1" t="s">
        <v>54</v>
      </c>
      <c r="N154" s="2"/>
      <c r="O154" s="1" t="s">
        <v>54</v>
      </c>
      <c r="P154" s="2"/>
      <c r="Q154" s="2"/>
      <c r="R154" s="2"/>
      <c r="S154" s="1" t="s">
        <v>54</v>
      </c>
      <c r="T154" s="2"/>
      <c r="U154" s="1" t="s">
        <v>871</v>
      </c>
      <c r="V154" s="1"/>
      <c r="W154" s="1"/>
      <c r="X154" s="2"/>
      <c r="Y154" s="1" t="s">
        <v>872</v>
      </c>
    </row>
    <row r="155" spans="1:25" ht="15.75">
      <c r="A155" s="1">
        <v>161</v>
      </c>
      <c r="B155" s="1" t="s">
        <v>14</v>
      </c>
      <c r="C155" s="3" t="s">
        <v>873</v>
      </c>
      <c r="D155" s="1" t="s">
        <v>874</v>
      </c>
      <c r="E155" s="2" t="s">
        <v>1287</v>
      </c>
      <c r="F155" s="1" t="s">
        <v>711</v>
      </c>
      <c r="G155" s="1" t="s">
        <v>26</v>
      </c>
      <c r="H155" s="1">
        <v>0</v>
      </c>
      <c r="I155" s="1">
        <v>0</v>
      </c>
      <c r="J155" s="1" t="s">
        <v>54</v>
      </c>
      <c r="K155" s="1" t="s">
        <v>54</v>
      </c>
      <c r="L155" s="1" t="s">
        <v>54</v>
      </c>
      <c r="M155" s="1" t="s">
        <v>54</v>
      </c>
      <c r="N155" s="2"/>
      <c r="O155" s="1" t="s">
        <v>54</v>
      </c>
      <c r="P155" s="2"/>
      <c r="Q155" s="2"/>
      <c r="R155" s="2"/>
      <c r="S155" s="1" t="s">
        <v>54</v>
      </c>
      <c r="T155" s="2"/>
      <c r="U155" s="1" t="s">
        <v>875</v>
      </c>
      <c r="V155" s="1"/>
      <c r="W155" s="1"/>
      <c r="X155" s="2"/>
      <c r="Y155" s="1" t="s">
        <v>876</v>
      </c>
    </row>
    <row r="156" spans="1:25" ht="15.75">
      <c r="A156" s="1">
        <v>162</v>
      </c>
      <c r="B156" s="1" t="s">
        <v>14</v>
      </c>
      <c r="C156" s="3" t="s">
        <v>877</v>
      </c>
      <c r="D156" s="1" t="s">
        <v>878</v>
      </c>
      <c r="E156" s="2" t="s">
        <v>1287</v>
      </c>
      <c r="F156" s="1" t="s">
        <v>57</v>
      </c>
      <c r="G156" s="1" t="s">
        <v>26</v>
      </c>
      <c r="H156" s="1">
        <v>0</v>
      </c>
      <c r="I156" s="1">
        <v>0</v>
      </c>
      <c r="J156" s="1" t="s">
        <v>54</v>
      </c>
      <c r="K156" s="1" t="s">
        <v>54</v>
      </c>
      <c r="L156" s="1" t="s">
        <v>54</v>
      </c>
      <c r="M156" s="1" t="s">
        <v>54</v>
      </c>
      <c r="N156" s="2"/>
      <c r="O156" s="1" t="s">
        <v>54</v>
      </c>
      <c r="P156" s="2"/>
      <c r="Q156" s="2"/>
      <c r="R156" s="2"/>
      <c r="S156" s="1" t="s">
        <v>54</v>
      </c>
      <c r="T156" s="2"/>
      <c r="U156" s="1" t="s">
        <v>879</v>
      </c>
      <c r="V156" s="1"/>
      <c r="W156" s="1"/>
      <c r="X156" s="2"/>
      <c r="Y156" s="1" t="s">
        <v>880</v>
      </c>
    </row>
    <row r="157" spans="1:25" ht="15.75">
      <c r="A157" s="1">
        <v>163</v>
      </c>
      <c r="B157" s="1" t="s">
        <v>14</v>
      </c>
      <c r="C157" s="3" t="s">
        <v>881</v>
      </c>
      <c r="D157" s="1" t="s">
        <v>882</v>
      </c>
      <c r="E157" s="2" t="s">
        <v>1287</v>
      </c>
      <c r="F157" s="1" t="s">
        <v>53</v>
      </c>
      <c r="G157" s="1" t="s">
        <v>26</v>
      </c>
      <c r="H157" s="1">
        <v>0</v>
      </c>
      <c r="I157" s="1">
        <v>0</v>
      </c>
      <c r="J157" s="1" t="s">
        <v>54</v>
      </c>
      <c r="K157" s="1" t="s">
        <v>54</v>
      </c>
      <c r="L157" s="1" t="s">
        <v>54</v>
      </c>
      <c r="M157" s="1" t="s">
        <v>54</v>
      </c>
      <c r="N157" s="2"/>
      <c r="O157" s="1" t="s">
        <v>54</v>
      </c>
      <c r="P157" s="2"/>
      <c r="Q157" s="2"/>
      <c r="R157" s="2"/>
      <c r="S157" s="1" t="s">
        <v>54</v>
      </c>
      <c r="T157" s="2"/>
      <c r="U157" s="1" t="s">
        <v>883</v>
      </c>
      <c r="V157" s="1"/>
      <c r="W157" s="1"/>
      <c r="X157" s="2"/>
      <c r="Y157" s="1" t="s">
        <v>884</v>
      </c>
    </row>
    <row r="158" spans="1:25" ht="15.75">
      <c r="A158" s="1">
        <v>164</v>
      </c>
      <c r="B158" s="1" t="s">
        <v>14</v>
      </c>
      <c r="C158" s="3" t="s">
        <v>885</v>
      </c>
      <c r="D158" s="1" t="s">
        <v>886</v>
      </c>
      <c r="E158" s="2" t="s">
        <v>1287</v>
      </c>
      <c r="F158" s="1" t="s">
        <v>53</v>
      </c>
      <c r="G158" s="1" t="s">
        <v>26</v>
      </c>
      <c r="H158" s="1">
        <v>0</v>
      </c>
      <c r="I158" s="1">
        <v>0</v>
      </c>
      <c r="J158" s="1" t="s">
        <v>54</v>
      </c>
      <c r="K158" s="1" t="s">
        <v>54</v>
      </c>
      <c r="L158" s="1" t="s">
        <v>54</v>
      </c>
      <c r="M158" s="1" t="s">
        <v>54</v>
      </c>
      <c r="N158" s="2"/>
      <c r="O158" s="1" t="s">
        <v>54</v>
      </c>
      <c r="P158" s="2"/>
      <c r="Q158" s="2"/>
      <c r="R158" s="2"/>
      <c r="S158" s="1" t="s">
        <v>54</v>
      </c>
      <c r="T158" s="2"/>
      <c r="U158" s="1" t="s">
        <v>887</v>
      </c>
      <c r="V158" s="1"/>
      <c r="W158" s="1"/>
      <c r="X158" s="2"/>
      <c r="Y158" s="1" t="s">
        <v>888</v>
      </c>
    </row>
    <row r="159" spans="1:25" ht="15.75">
      <c r="A159" s="1">
        <v>165</v>
      </c>
      <c r="B159" s="1" t="s">
        <v>14</v>
      </c>
      <c r="C159" s="3" t="s">
        <v>889</v>
      </c>
      <c r="D159" s="1" t="s">
        <v>890</v>
      </c>
      <c r="E159" s="2" t="s">
        <v>1287</v>
      </c>
      <c r="F159" s="1" t="s">
        <v>57</v>
      </c>
      <c r="G159" s="1" t="s">
        <v>26</v>
      </c>
      <c r="H159" s="1">
        <v>0</v>
      </c>
      <c r="I159" s="1">
        <v>0</v>
      </c>
      <c r="J159" s="1" t="s">
        <v>54</v>
      </c>
      <c r="K159" s="1" t="s">
        <v>54</v>
      </c>
      <c r="L159" s="1" t="s">
        <v>54</v>
      </c>
      <c r="M159" s="1" t="s">
        <v>54</v>
      </c>
      <c r="N159" s="2"/>
      <c r="O159" s="1" t="s">
        <v>54</v>
      </c>
      <c r="P159" s="2"/>
      <c r="Q159" s="2"/>
      <c r="R159" s="2"/>
      <c r="S159" s="1" t="s">
        <v>54</v>
      </c>
      <c r="T159" s="2"/>
      <c r="U159" s="1" t="s">
        <v>891</v>
      </c>
      <c r="V159" s="1"/>
      <c r="W159" s="1"/>
      <c r="X159" s="2"/>
      <c r="Y159" s="1" t="s">
        <v>892</v>
      </c>
    </row>
    <row r="160" spans="1:25" ht="15.75">
      <c r="A160" s="1">
        <v>166</v>
      </c>
      <c r="B160" s="1" t="s">
        <v>14</v>
      </c>
      <c r="C160" s="3" t="s">
        <v>893</v>
      </c>
      <c r="D160" s="1" t="s">
        <v>894</v>
      </c>
      <c r="E160" s="2" t="s">
        <v>1287</v>
      </c>
      <c r="F160" s="1" t="s">
        <v>57</v>
      </c>
      <c r="G160" s="1" t="s">
        <v>26</v>
      </c>
      <c r="H160" s="1">
        <v>0</v>
      </c>
      <c r="I160" s="1">
        <v>0</v>
      </c>
      <c r="J160" s="1" t="s">
        <v>54</v>
      </c>
      <c r="K160" s="1" t="s">
        <v>54</v>
      </c>
      <c r="L160" s="1" t="s">
        <v>54</v>
      </c>
      <c r="M160" s="1" t="s">
        <v>54</v>
      </c>
      <c r="N160" s="2"/>
      <c r="O160" s="1" t="s">
        <v>54</v>
      </c>
      <c r="P160" s="2"/>
      <c r="Q160" s="2"/>
      <c r="R160" s="2"/>
      <c r="S160" s="1" t="s">
        <v>54</v>
      </c>
      <c r="T160" s="2"/>
      <c r="U160" s="1" t="s">
        <v>895</v>
      </c>
      <c r="V160" s="1"/>
      <c r="W160" s="1"/>
      <c r="X160" s="2"/>
      <c r="Y160" s="1" t="s">
        <v>896</v>
      </c>
    </row>
    <row r="161" spans="1:25" ht="15.75">
      <c r="A161" s="1">
        <v>167</v>
      </c>
      <c r="B161" s="1" t="s">
        <v>14</v>
      </c>
      <c r="C161" s="3" t="s">
        <v>897</v>
      </c>
      <c r="D161" s="1" t="s">
        <v>898</v>
      </c>
      <c r="E161" s="2" t="s">
        <v>1287</v>
      </c>
      <c r="F161" s="1" t="s">
        <v>53</v>
      </c>
      <c r="G161" s="1" t="s">
        <v>26</v>
      </c>
      <c r="H161" s="1">
        <v>0</v>
      </c>
      <c r="I161" s="1">
        <v>0</v>
      </c>
      <c r="J161" s="1" t="s">
        <v>54</v>
      </c>
      <c r="K161" s="1" t="s">
        <v>54</v>
      </c>
      <c r="L161" s="1" t="s">
        <v>54</v>
      </c>
      <c r="M161" s="1" t="s">
        <v>54</v>
      </c>
      <c r="N161" s="2"/>
      <c r="O161" s="1" t="s">
        <v>54</v>
      </c>
      <c r="P161" s="2"/>
      <c r="Q161" s="2"/>
      <c r="R161" s="2"/>
      <c r="S161" s="1" t="s">
        <v>54</v>
      </c>
      <c r="T161" s="2"/>
      <c r="U161" s="1" t="s">
        <v>899</v>
      </c>
      <c r="V161" s="1"/>
      <c r="W161" s="1"/>
      <c r="X161" s="2"/>
      <c r="Y161" s="1" t="s">
        <v>900</v>
      </c>
    </row>
    <row r="162" spans="1:25" ht="15.75">
      <c r="A162" s="1" t="s">
        <v>901</v>
      </c>
      <c r="B162" s="1" t="s">
        <v>902</v>
      </c>
      <c r="C162" s="3" t="s">
        <v>903</v>
      </c>
      <c r="D162" s="1" t="s">
        <v>904</v>
      </c>
      <c r="E162" s="2" t="s">
        <v>1288</v>
      </c>
      <c r="F162" s="1" t="s">
        <v>57</v>
      </c>
      <c r="G162" s="1" t="s">
        <v>26</v>
      </c>
      <c r="H162" s="1">
        <v>0</v>
      </c>
      <c r="I162" s="1">
        <v>0</v>
      </c>
      <c r="J162" s="1" t="s">
        <v>54</v>
      </c>
      <c r="K162" s="1" t="s">
        <v>54</v>
      </c>
      <c r="L162" s="1" t="s">
        <v>54</v>
      </c>
      <c r="M162" s="1" t="s">
        <v>54</v>
      </c>
      <c r="N162" s="2"/>
      <c r="O162" s="1" t="s">
        <v>54</v>
      </c>
      <c r="P162" s="2"/>
      <c r="Q162" s="2"/>
      <c r="R162" s="2"/>
      <c r="S162" s="1" t="s">
        <v>54</v>
      </c>
      <c r="T162" s="2"/>
      <c r="U162" s="1" t="s">
        <v>54</v>
      </c>
      <c r="V162" s="1"/>
      <c r="W162" s="1"/>
      <c r="X162" s="2"/>
      <c r="Y162" s="1" t="s">
        <v>905</v>
      </c>
    </row>
    <row r="163" spans="1:25" ht="15.75">
      <c r="A163" s="1" t="s">
        <v>906</v>
      </c>
      <c r="B163" s="1" t="s">
        <v>14</v>
      </c>
      <c r="C163" s="3" t="s">
        <v>907</v>
      </c>
      <c r="D163" s="1" t="s">
        <v>908</v>
      </c>
      <c r="E163" s="2" t="s">
        <v>1288</v>
      </c>
      <c r="F163" s="1" t="s">
        <v>711</v>
      </c>
      <c r="G163" s="1" t="s">
        <v>26</v>
      </c>
      <c r="H163" s="1">
        <v>13</v>
      </c>
      <c r="I163" s="1">
        <v>0</v>
      </c>
      <c r="J163" s="1" t="s">
        <v>54</v>
      </c>
      <c r="K163" s="1" t="s">
        <v>54</v>
      </c>
      <c r="L163" s="1" t="s">
        <v>54</v>
      </c>
      <c r="M163" s="1" t="s">
        <v>54</v>
      </c>
      <c r="N163" s="2"/>
      <c r="O163" s="1" t="s">
        <v>54</v>
      </c>
      <c r="P163" s="2"/>
      <c r="Q163" s="2"/>
      <c r="R163" s="2"/>
      <c r="S163" s="1" t="s">
        <v>54</v>
      </c>
      <c r="T163" s="2"/>
      <c r="U163" s="1" t="s">
        <v>909</v>
      </c>
      <c r="V163" s="1"/>
      <c r="W163" s="1"/>
      <c r="X163" s="2"/>
      <c r="Y163" s="1" t="s">
        <v>910</v>
      </c>
    </row>
    <row r="164" spans="1:25" ht="15.75">
      <c r="A164" s="1" t="s">
        <v>911</v>
      </c>
      <c r="B164" s="1" t="s">
        <v>14</v>
      </c>
      <c r="C164" s="3" t="s">
        <v>912</v>
      </c>
      <c r="D164" s="1" t="s">
        <v>913</v>
      </c>
      <c r="E164" s="2" t="s">
        <v>1288</v>
      </c>
      <c r="F164" s="1" t="s">
        <v>711</v>
      </c>
      <c r="G164" s="1" t="s">
        <v>26</v>
      </c>
      <c r="H164" s="1">
        <v>0</v>
      </c>
      <c r="I164" s="1">
        <v>0</v>
      </c>
      <c r="J164" s="1" t="s">
        <v>54</v>
      </c>
      <c r="K164" s="1" t="s">
        <v>54</v>
      </c>
      <c r="L164" s="1" t="s">
        <v>54</v>
      </c>
      <c r="M164" s="1" t="s">
        <v>54</v>
      </c>
      <c r="N164" s="2"/>
      <c r="O164" s="1" t="s">
        <v>54</v>
      </c>
      <c r="P164" s="2"/>
      <c r="Q164" s="2"/>
      <c r="R164" s="2"/>
      <c r="S164" s="1" t="s">
        <v>54</v>
      </c>
      <c r="T164" s="2"/>
      <c r="U164" s="1" t="s">
        <v>914</v>
      </c>
      <c r="V164" s="1"/>
      <c r="W164" s="1"/>
      <c r="X164" s="2"/>
      <c r="Y164" s="1" t="s">
        <v>915</v>
      </c>
    </row>
    <row r="165" spans="1:25" ht="15.75">
      <c r="A165" s="1" t="s">
        <v>916</v>
      </c>
      <c r="B165" s="1" t="s">
        <v>917</v>
      </c>
      <c r="C165" s="3" t="s">
        <v>918</v>
      </c>
      <c r="D165" s="1" t="s">
        <v>919</v>
      </c>
      <c r="E165" s="2" t="s">
        <v>1288</v>
      </c>
      <c r="F165" s="1" t="s">
        <v>57</v>
      </c>
      <c r="G165" s="1" t="s">
        <v>26</v>
      </c>
      <c r="H165" s="1">
        <v>0</v>
      </c>
      <c r="I165" s="1">
        <v>0</v>
      </c>
      <c r="J165" s="1" t="s">
        <v>54</v>
      </c>
      <c r="K165" s="1" t="s">
        <v>54</v>
      </c>
      <c r="L165" s="1" t="s">
        <v>54</v>
      </c>
      <c r="M165" s="1" t="s">
        <v>54</v>
      </c>
      <c r="N165" s="2"/>
      <c r="O165" s="1" t="s">
        <v>54</v>
      </c>
      <c r="P165" s="2"/>
      <c r="Q165" s="2"/>
      <c r="R165" s="2"/>
      <c r="S165" s="1" t="s">
        <v>54</v>
      </c>
      <c r="T165" s="2"/>
      <c r="U165" s="1" t="s">
        <v>920</v>
      </c>
      <c r="V165" s="1"/>
      <c r="W165" s="1"/>
      <c r="X165" s="2"/>
      <c r="Y165" s="1" t="s">
        <v>921</v>
      </c>
    </row>
    <row r="166" spans="1:25" ht="15.75">
      <c r="A166" s="1" t="s">
        <v>922</v>
      </c>
      <c r="B166" s="1" t="s">
        <v>14</v>
      </c>
      <c r="C166" s="3" t="s">
        <v>923</v>
      </c>
      <c r="D166" s="1" t="s">
        <v>924</v>
      </c>
      <c r="E166" s="2" t="s">
        <v>1288</v>
      </c>
      <c r="F166" s="1" t="s">
        <v>711</v>
      </c>
      <c r="G166" s="1" t="s">
        <v>925</v>
      </c>
      <c r="H166" s="1">
        <v>20</v>
      </c>
      <c r="I166" s="1">
        <v>0</v>
      </c>
      <c r="J166" s="1" t="s">
        <v>54</v>
      </c>
      <c r="K166" s="1" t="s">
        <v>54</v>
      </c>
      <c r="L166" s="1" t="s">
        <v>54</v>
      </c>
      <c r="M166" s="1" t="s">
        <v>54</v>
      </c>
      <c r="N166" s="2"/>
      <c r="O166" s="1" t="s">
        <v>54</v>
      </c>
      <c r="P166" s="2"/>
      <c r="Q166" s="2"/>
      <c r="R166" s="2"/>
      <c r="S166" s="1" t="s">
        <v>54</v>
      </c>
      <c r="T166" s="2"/>
      <c r="U166" s="1" t="s">
        <v>926</v>
      </c>
      <c r="V166" s="1"/>
      <c r="W166" s="1"/>
      <c r="X166" s="2"/>
      <c r="Y166" s="1" t="s">
        <v>927</v>
      </c>
    </row>
    <row r="167" spans="1:25" ht="15.75">
      <c r="A167" s="1" t="s">
        <v>928</v>
      </c>
      <c r="B167" s="1" t="s">
        <v>14</v>
      </c>
      <c r="C167" s="3" t="s">
        <v>929</v>
      </c>
      <c r="D167" s="1" t="s">
        <v>930</v>
      </c>
      <c r="E167" s="2" t="s">
        <v>1288</v>
      </c>
      <c r="F167" s="1" t="s">
        <v>53</v>
      </c>
      <c r="G167" s="1" t="s">
        <v>26</v>
      </c>
      <c r="H167" s="1">
        <v>0</v>
      </c>
      <c r="I167" s="1">
        <v>0</v>
      </c>
      <c r="J167" s="1" t="s">
        <v>54</v>
      </c>
      <c r="K167" s="1" t="s">
        <v>54</v>
      </c>
      <c r="L167" s="1" t="s">
        <v>54</v>
      </c>
      <c r="M167" s="1" t="s">
        <v>54</v>
      </c>
      <c r="N167" s="2"/>
      <c r="O167" s="1" t="s">
        <v>54</v>
      </c>
      <c r="P167" s="2"/>
      <c r="Q167" s="2"/>
      <c r="R167" s="2"/>
      <c r="S167" s="1" t="s">
        <v>54</v>
      </c>
      <c r="T167" s="2"/>
      <c r="U167" s="1" t="s">
        <v>931</v>
      </c>
      <c r="V167" s="1"/>
      <c r="W167" s="1"/>
      <c r="X167" s="2"/>
      <c r="Y167" s="1" t="s">
        <v>932</v>
      </c>
    </row>
    <row r="168" spans="1:25" ht="15.75">
      <c r="A168" s="1" t="s">
        <v>933</v>
      </c>
      <c r="B168" s="1" t="s">
        <v>14</v>
      </c>
      <c r="C168" s="3" t="s">
        <v>934</v>
      </c>
      <c r="D168" s="1" t="s">
        <v>935</v>
      </c>
      <c r="E168" s="2" t="s">
        <v>1288</v>
      </c>
      <c r="F168" s="1" t="s">
        <v>53</v>
      </c>
      <c r="G168" s="1" t="s">
        <v>26</v>
      </c>
      <c r="H168" s="1">
        <v>20</v>
      </c>
      <c r="I168" s="1">
        <v>3</v>
      </c>
      <c r="J168" s="1">
        <v>0</v>
      </c>
      <c r="K168" s="1" t="s">
        <v>54</v>
      </c>
      <c r="L168" s="1" t="s">
        <v>54</v>
      </c>
      <c r="M168" s="1" t="s">
        <v>54</v>
      </c>
      <c r="N168" s="2"/>
      <c r="O168" s="1" t="s">
        <v>54</v>
      </c>
      <c r="P168" s="2"/>
      <c r="Q168" s="2"/>
      <c r="R168" s="2"/>
      <c r="S168" s="1" t="s">
        <v>54</v>
      </c>
      <c r="T168" s="2"/>
      <c r="U168" s="1" t="s">
        <v>936</v>
      </c>
      <c r="V168" s="1"/>
      <c r="W168" s="1"/>
      <c r="X168" s="2"/>
      <c r="Y168" s="1" t="s">
        <v>937</v>
      </c>
    </row>
    <row r="169" spans="1:25" ht="15.75">
      <c r="A169" s="1">
        <v>63</v>
      </c>
      <c r="B169" s="1" t="s">
        <v>14</v>
      </c>
      <c r="C169" s="3" t="s">
        <v>938</v>
      </c>
      <c r="D169" s="1" t="s">
        <v>939</v>
      </c>
      <c r="E169" s="2" t="s">
        <v>1288</v>
      </c>
      <c r="F169" s="1" t="s">
        <v>940</v>
      </c>
      <c r="G169" s="1" t="s">
        <v>26</v>
      </c>
      <c r="H169" s="1">
        <v>15</v>
      </c>
      <c r="I169" s="1">
        <v>0</v>
      </c>
      <c r="J169" s="1" t="s">
        <v>54</v>
      </c>
      <c r="K169" s="1" t="s">
        <v>54</v>
      </c>
      <c r="L169" s="1" t="s">
        <v>54</v>
      </c>
      <c r="M169" s="1" t="s">
        <v>54</v>
      </c>
      <c r="N169" s="2"/>
      <c r="O169" s="1" t="s">
        <v>54</v>
      </c>
      <c r="P169" s="2"/>
      <c r="Q169" s="2"/>
      <c r="R169" s="2"/>
      <c r="S169" s="1" t="s">
        <v>54</v>
      </c>
      <c r="T169" s="2"/>
      <c r="U169" s="1" t="s">
        <v>941</v>
      </c>
      <c r="V169" s="1"/>
      <c r="W169" s="1"/>
      <c r="X169" s="2"/>
      <c r="Y169" s="1" t="s">
        <v>942</v>
      </c>
    </row>
    <row r="170" spans="1:25" ht="15.75">
      <c r="A170" s="1" t="s">
        <v>943</v>
      </c>
      <c r="B170" s="1" t="s">
        <v>14</v>
      </c>
      <c r="C170" s="3" t="s">
        <v>944</v>
      </c>
      <c r="D170" s="1" t="s">
        <v>945</v>
      </c>
      <c r="E170" s="2" t="s">
        <v>1288</v>
      </c>
      <c r="F170" s="1" t="s">
        <v>711</v>
      </c>
      <c r="G170" s="1" t="s">
        <v>26</v>
      </c>
      <c r="H170" s="1">
        <v>16</v>
      </c>
      <c r="I170" s="1">
        <v>0</v>
      </c>
      <c r="J170" s="1" t="s">
        <v>54</v>
      </c>
      <c r="K170" s="1" t="s">
        <v>54</v>
      </c>
      <c r="L170" s="1" t="s">
        <v>54</v>
      </c>
      <c r="M170" s="1" t="s">
        <v>54</v>
      </c>
      <c r="N170" s="2"/>
      <c r="O170" s="1" t="s">
        <v>54</v>
      </c>
      <c r="P170" s="2"/>
      <c r="Q170" s="2"/>
      <c r="R170" s="2"/>
      <c r="S170" s="1" t="s">
        <v>54</v>
      </c>
      <c r="T170" s="2"/>
      <c r="U170" s="1" t="s">
        <v>946</v>
      </c>
      <c r="V170" s="1"/>
      <c r="W170" s="1"/>
      <c r="X170" s="2"/>
      <c r="Y170" s="1" t="s">
        <v>947</v>
      </c>
    </row>
    <row r="171" spans="1:25" ht="15.75">
      <c r="A171" s="1" t="s">
        <v>948</v>
      </c>
      <c r="B171" s="1" t="s">
        <v>14</v>
      </c>
      <c r="C171" s="3" t="s">
        <v>949</v>
      </c>
      <c r="D171" s="1" t="s">
        <v>950</v>
      </c>
      <c r="E171" s="2" t="s">
        <v>1288</v>
      </c>
      <c r="F171" s="1" t="s">
        <v>711</v>
      </c>
      <c r="G171" s="1" t="s">
        <v>26</v>
      </c>
      <c r="H171" s="1">
        <v>17</v>
      </c>
      <c r="I171" s="1">
        <v>0</v>
      </c>
      <c r="J171" s="1" t="s">
        <v>54</v>
      </c>
      <c r="K171" s="1" t="s">
        <v>54</v>
      </c>
      <c r="L171" s="1" t="s">
        <v>54</v>
      </c>
      <c r="M171" s="1" t="s">
        <v>54</v>
      </c>
      <c r="N171" s="2"/>
      <c r="O171" s="1" t="s">
        <v>54</v>
      </c>
      <c r="P171" s="2"/>
      <c r="Q171" s="2"/>
      <c r="R171" s="2"/>
      <c r="S171" s="1" t="s">
        <v>54</v>
      </c>
      <c r="T171" s="2"/>
      <c r="U171" s="1" t="s">
        <v>951</v>
      </c>
      <c r="V171" s="1"/>
      <c r="W171" s="1"/>
      <c r="X171" s="2"/>
      <c r="Y171" s="1" t="s">
        <v>952</v>
      </c>
    </row>
    <row r="172" spans="1:25" ht="15.75">
      <c r="A172" s="1" t="s">
        <v>953</v>
      </c>
      <c r="B172" s="1" t="s">
        <v>14</v>
      </c>
      <c r="C172" s="3" t="s">
        <v>954</v>
      </c>
      <c r="D172" s="1" t="s">
        <v>955</v>
      </c>
      <c r="E172" s="2" t="s">
        <v>1288</v>
      </c>
      <c r="F172" s="1" t="s">
        <v>57</v>
      </c>
      <c r="G172" s="1" t="s">
        <v>26</v>
      </c>
      <c r="H172" s="1">
        <v>52</v>
      </c>
      <c r="I172" s="1">
        <v>0</v>
      </c>
      <c r="J172" s="1" t="s">
        <v>54</v>
      </c>
      <c r="K172" s="1" t="s">
        <v>54</v>
      </c>
      <c r="L172" s="1" t="s">
        <v>54</v>
      </c>
      <c r="M172" s="1" t="s">
        <v>54</v>
      </c>
      <c r="N172" s="2"/>
      <c r="O172" s="1" t="s">
        <v>54</v>
      </c>
      <c r="P172" s="2"/>
      <c r="Q172" s="2"/>
      <c r="R172" s="2"/>
      <c r="S172" s="1" t="s">
        <v>54</v>
      </c>
      <c r="T172" s="2"/>
      <c r="U172" s="1" t="s">
        <v>956</v>
      </c>
      <c r="V172" s="1"/>
      <c r="W172" s="1"/>
      <c r="X172" s="2"/>
      <c r="Y172" s="1" t="s">
        <v>957</v>
      </c>
    </row>
    <row r="173" spans="1:25" ht="15.75">
      <c r="A173" s="1" t="s">
        <v>958</v>
      </c>
      <c r="B173" s="1" t="s">
        <v>959</v>
      </c>
      <c r="C173" s="3" t="s">
        <v>960</v>
      </c>
      <c r="D173" s="1" t="s">
        <v>961</v>
      </c>
      <c r="E173" s="2" t="s">
        <v>1288</v>
      </c>
      <c r="F173" s="1" t="s">
        <v>711</v>
      </c>
      <c r="G173" s="1" t="s">
        <v>26</v>
      </c>
      <c r="H173" s="1">
        <v>65</v>
      </c>
      <c r="I173" s="1">
        <v>0</v>
      </c>
      <c r="J173" s="1" t="s">
        <v>54</v>
      </c>
      <c r="K173" s="1" t="s">
        <v>54</v>
      </c>
      <c r="L173" s="1" t="s">
        <v>54</v>
      </c>
      <c r="M173" s="1" t="s">
        <v>54</v>
      </c>
      <c r="N173" s="2"/>
      <c r="O173" s="1" t="s">
        <v>54</v>
      </c>
      <c r="P173" s="2"/>
      <c r="Q173" s="2"/>
      <c r="R173" s="2"/>
      <c r="S173" s="1" t="s">
        <v>54</v>
      </c>
      <c r="T173" s="2"/>
      <c r="U173" s="1" t="s">
        <v>962</v>
      </c>
      <c r="V173" s="1"/>
      <c r="W173" s="1"/>
      <c r="X173" s="2"/>
      <c r="Y173" s="1" t="s">
        <v>963</v>
      </c>
    </row>
    <row r="174" spans="1:25" ht="15.75">
      <c r="A174" s="1">
        <v>68</v>
      </c>
      <c r="B174" s="1" t="s">
        <v>14</v>
      </c>
      <c r="C174" s="3" t="s">
        <v>964</v>
      </c>
      <c r="D174" s="1" t="s">
        <v>965</v>
      </c>
      <c r="E174" s="2" t="s">
        <v>1288</v>
      </c>
      <c r="F174" s="1" t="s">
        <v>53</v>
      </c>
      <c r="G174" s="1" t="s">
        <v>26</v>
      </c>
      <c r="H174" s="1">
        <v>25</v>
      </c>
      <c r="I174" s="1">
        <v>0</v>
      </c>
      <c r="J174" s="1" t="s">
        <v>54</v>
      </c>
      <c r="K174" s="1" t="s">
        <v>54</v>
      </c>
      <c r="L174" s="1" t="s">
        <v>54</v>
      </c>
      <c r="M174" s="1" t="s">
        <v>54</v>
      </c>
      <c r="N174" s="2"/>
      <c r="O174" s="1" t="s">
        <v>54</v>
      </c>
      <c r="P174" s="2"/>
      <c r="Q174" s="2"/>
      <c r="R174" s="2"/>
      <c r="S174" s="1" t="s">
        <v>54</v>
      </c>
      <c r="T174" s="2"/>
      <c r="U174" s="1" t="s">
        <v>966</v>
      </c>
      <c r="V174" s="1"/>
      <c r="W174" s="1"/>
      <c r="X174" s="2"/>
      <c r="Y174" s="1" t="s">
        <v>967</v>
      </c>
    </row>
    <row r="175" spans="1:25" ht="15.75">
      <c r="A175" s="1" t="s">
        <v>968</v>
      </c>
      <c r="B175" s="1" t="s">
        <v>14</v>
      </c>
      <c r="C175" s="3" t="s">
        <v>969</v>
      </c>
      <c r="D175" s="1" t="s">
        <v>970</v>
      </c>
      <c r="E175" s="2" t="s">
        <v>1288</v>
      </c>
      <c r="F175" s="1" t="s">
        <v>53</v>
      </c>
      <c r="G175" s="1" t="s">
        <v>26</v>
      </c>
      <c r="H175" s="1">
        <v>21</v>
      </c>
      <c r="I175" s="1">
        <v>0</v>
      </c>
      <c r="J175" s="1" t="s">
        <v>54</v>
      </c>
      <c r="K175" s="1" t="s">
        <v>54</v>
      </c>
      <c r="L175" s="1" t="s">
        <v>54</v>
      </c>
      <c r="M175" s="1" t="s">
        <v>54</v>
      </c>
      <c r="N175" s="2"/>
      <c r="O175" s="1" t="s">
        <v>54</v>
      </c>
      <c r="P175" s="2"/>
      <c r="Q175" s="2"/>
      <c r="R175" s="2"/>
      <c r="S175" s="1" t="s">
        <v>54</v>
      </c>
      <c r="T175" s="2"/>
      <c r="U175" s="1" t="s">
        <v>971</v>
      </c>
      <c r="V175" s="1"/>
      <c r="W175" s="1"/>
      <c r="X175" s="2"/>
      <c r="Y175" s="1" t="s">
        <v>972</v>
      </c>
    </row>
    <row r="176" spans="1:25" ht="15.75">
      <c r="A176" s="1">
        <v>70</v>
      </c>
      <c r="B176" s="1" t="s">
        <v>14</v>
      </c>
      <c r="C176" s="3" t="s">
        <v>973</v>
      </c>
      <c r="D176" s="1" t="s">
        <v>974</v>
      </c>
      <c r="E176" s="2" t="s">
        <v>1288</v>
      </c>
      <c r="F176" s="1" t="s">
        <v>711</v>
      </c>
      <c r="G176" s="1" t="s">
        <v>68</v>
      </c>
      <c r="H176" s="1">
        <v>60</v>
      </c>
      <c r="I176" s="1">
        <v>0</v>
      </c>
      <c r="J176" s="1" t="s">
        <v>54</v>
      </c>
      <c r="K176" s="1" t="s">
        <v>54</v>
      </c>
      <c r="L176" s="1" t="s">
        <v>54</v>
      </c>
      <c r="M176" s="1" t="s">
        <v>54</v>
      </c>
      <c r="N176" s="2"/>
      <c r="O176" s="1" t="s">
        <v>54</v>
      </c>
      <c r="P176" s="2"/>
      <c r="Q176" s="2"/>
      <c r="R176" s="2"/>
      <c r="S176" s="1" t="s">
        <v>54</v>
      </c>
      <c r="T176" s="2"/>
      <c r="U176" s="1" t="s">
        <v>975</v>
      </c>
      <c r="V176" s="1"/>
      <c r="W176" s="1"/>
      <c r="X176" s="2"/>
      <c r="Y176" s="1" t="s">
        <v>976</v>
      </c>
    </row>
    <row r="177" spans="1:25" ht="15.75">
      <c r="A177" s="1" t="s">
        <v>977</v>
      </c>
      <c r="B177" s="1" t="s">
        <v>14</v>
      </c>
      <c r="C177" s="3" t="s">
        <v>978</v>
      </c>
      <c r="D177" s="1" t="s">
        <v>979</v>
      </c>
      <c r="E177" s="2" t="s">
        <v>1288</v>
      </c>
      <c r="F177" s="1" t="s">
        <v>711</v>
      </c>
      <c r="G177" s="1" t="s">
        <v>26</v>
      </c>
      <c r="H177" s="1">
        <v>16</v>
      </c>
      <c r="I177" s="1">
        <v>0</v>
      </c>
      <c r="J177" s="1" t="s">
        <v>54</v>
      </c>
      <c r="K177" s="1" t="s">
        <v>54</v>
      </c>
      <c r="L177" s="1" t="s">
        <v>54</v>
      </c>
      <c r="M177" s="1" t="s">
        <v>54</v>
      </c>
      <c r="N177" s="2"/>
      <c r="O177" s="1" t="s">
        <v>54</v>
      </c>
      <c r="P177" s="2"/>
      <c r="Q177" s="2"/>
      <c r="R177" s="2"/>
      <c r="S177" s="1" t="s">
        <v>54</v>
      </c>
      <c r="T177" s="2"/>
      <c r="U177" s="1" t="s">
        <v>980</v>
      </c>
      <c r="V177" s="1"/>
      <c r="W177" s="1"/>
      <c r="X177" s="2"/>
      <c r="Y177" s="1" t="s">
        <v>981</v>
      </c>
    </row>
    <row r="178" spans="1:25" ht="15.75">
      <c r="A178" s="1" t="s">
        <v>982</v>
      </c>
      <c r="B178" s="1" t="s">
        <v>14</v>
      </c>
      <c r="C178" s="3" t="s">
        <v>983</v>
      </c>
      <c r="D178" s="1" t="s">
        <v>984</v>
      </c>
      <c r="E178" s="2" t="s">
        <v>1288</v>
      </c>
      <c r="F178" s="1" t="s">
        <v>57</v>
      </c>
      <c r="G178" s="1" t="s">
        <v>26</v>
      </c>
      <c r="H178" s="1">
        <v>33</v>
      </c>
      <c r="I178" s="1">
        <v>0</v>
      </c>
      <c r="J178" s="1" t="s">
        <v>54</v>
      </c>
      <c r="K178" s="1" t="s">
        <v>54</v>
      </c>
      <c r="L178" s="1" t="s">
        <v>54</v>
      </c>
      <c r="M178" s="1" t="s">
        <v>54</v>
      </c>
      <c r="N178" s="2"/>
      <c r="O178" s="1" t="s">
        <v>54</v>
      </c>
      <c r="P178" s="2"/>
      <c r="Q178" s="2"/>
      <c r="R178" s="2"/>
      <c r="S178" s="1" t="s">
        <v>54</v>
      </c>
      <c r="T178" s="2"/>
      <c r="U178" s="1" t="s">
        <v>985</v>
      </c>
      <c r="V178" s="1"/>
      <c r="W178" s="1"/>
      <c r="X178" s="2"/>
      <c r="Y178" s="1" t="s">
        <v>986</v>
      </c>
    </row>
    <row r="179" spans="1:25" ht="15.75">
      <c r="A179" s="1" t="s">
        <v>987</v>
      </c>
      <c r="B179" s="1" t="s">
        <v>14</v>
      </c>
      <c r="C179" s="3" t="s">
        <v>988</v>
      </c>
      <c r="D179" s="1" t="s">
        <v>989</v>
      </c>
      <c r="E179" s="2" t="s">
        <v>1288</v>
      </c>
      <c r="F179" s="1" t="s">
        <v>711</v>
      </c>
      <c r="G179" s="1" t="s">
        <v>26</v>
      </c>
      <c r="H179" s="1">
        <v>25</v>
      </c>
      <c r="I179" s="1">
        <v>0</v>
      </c>
      <c r="J179" s="1" t="s">
        <v>54</v>
      </c>
      <c r="K179" s="1" t="s">
        <v>54</v>
      </c>
      <c r="L179" s="1" t="s">
        <v>54</v>
      </c>
      <c r="M179" s="1" t="s">
        <v>54</v>
      </c>
      <c r="N179" s="2"/>
      <c r="O179" s="1" t="s">
        <v>54</v>
      </c>
      <c r="P179" s="2"/>
      <c r="Q179" s="2"/>
      <c r="R179" s="2"/>
      <c r="S179" s="1" t="s">
        <v>54</v>
      </c>
      <c r="T179" s="2"/>
      <c r="U179" s="1" t="s">
        <v>990</v>
      </c>
      <c r="V179" s="1"/>
      <c r="W179" s="1"/>
      <c r="X179" s="2"/>
      <c r="Y179" s="1" t="s">
        <v>991</v>
      </c>
    </row>
    <row r="180" spans="1:25" ht="15.75">
      <c r="A180" s="1" t="s">
        <v>992</v>
      </c>
      <c r="B180" s="1" t="s">
        <v>993</v>
      </c>
      <c r="C180" s="3" t="s">
        <v>994</v>
      </c>
      <c r="D180" s="1" t="s">
        <v>995</v>
      </c>
      <c r="E180" s="2" t="s">
        <v>1288</v>
      </c>
      <c r="F180" s="1" t="s">
        <v>57</v>
      </c>
      <c r="G180" s="1" t="s">
        <v>26</v>
      </c>
      <c r="H180" s="1">
        <v>0</v>
      </c>
      <c r="I180" s="1">
        <v>0</v>
      </c>
      <c r="J180" s="1" t="s">
        <v>54</v>
      </c>
      <c r="K180" s="1" t="s">
        <v>54</v>
      </c>
      <c r="L180" s="1" t="s">
        <v>54</v>
      </c>
      <c r="M180" s="1" t="s">
        <v>54</v>
      </c>
      <c r="N180" s="2"/>
      <c r="O180" s="1" t="s">
        <v>54</v>
      </c>
      <c r="P180" s="2"/>
      <c r="Q180" s="2"/>
      <c r="R180" s="2"/>
      <c r="S180" s="1" t="s">
        <v>54</v>
      </c>
      <c r="T180" s="2"/>
      <c r="U180" s="1" t="s">
        <v>996</v>
      </c>
      <c r="V180" s="1"/>
      <c r="W180" s="1"/>
      <c r="X180" s="2"/>
      <c r="Y180" s="1" t="s">
        <v>997</v>
      </c>
    </row>
    <row r="181" spans="1:25" ht="15.75">
      <c r="A181" s="1" t="s">
        <v>998</v>
      </c>
      <c r="B181" s="1" t="s">
        <v>735</v>
      </c>
      <c r="C181" s="3" t="s">
        <v>999</v>
      </c>
      <c r="D181" s="1" t="s">
        <v>1000</v>
      </c>
      <c r="E181" s="2" t="s">
        <v>1288</v>
      </c>
      <c r="F181" s="1" t="s">
        <v>53</v>
      </c>
      <c r="G181" s="1" t="s">
        <v>26</v>
      </c>
      <c r="H181" s="1">
        <v>26</v>
      </c>
      <c r="I181" s="1">
        <v>0</v>
      </c>
      <c r="J181" s="1" t="s">
        <v>54</v>
      </c>
      <c r="K181" s="1" t="s">
        <v>54</v>
      </c>
      <c r="L181" s="1" t="s">
        <v>54</v>
      </c>
      <c r="M181" s="1" t="s">
        <v>54</v>
      </c>
      <c r="N181" s="2"/>
      <c r="O181" s="1" t="s">
        <v>54</v>
      </c>
      <c r="P181" s="2"/>
      <c r="Q181" s="2"/>
      <c r="R181" s="2"/>
      <c r="S181" s="1" t="s">
        <v>54</v>
      </c>
      <c r="T181" s="2"/>
      <c r="U181" s="1" t="s">
        <v>1001</v>
      </c>
      <c r="V181" s="1"/>
      <c r="W181" s="1"/>
      <c r="X181" s="2"/>
      <c r="Y181" s="1" t="s">
        <v>1002</v>
      </c>
    </row>
    <row r="182" spans="1:25" ht="15.75">
      <c r="A182" s="1">
        <v>74</v>
      </c>
      <c r="B182" s="1" t="s">
        <v>735</v>
      </c>
      <c r="C182" s="3" t="s">
        <v>1003</v>
      </c>
      <c r="D182" s="1" t="s">
        <v>1004</v>
      </c>
      <c r="E182" s="2" t="s">
        <v>1288</v>
      </c>
      <c r="F182" s="1" t="s">
        <v>53</v>
      </c>
      <c r="G182" s="1" t="s">
        <v>26</v>
      </c>
      <c r="H182" s="1">
        <v>26</v>
      </c>
      <c r="I182" s="1">
        <v>0</v>
      </c>
      <c r="J182" s="1" t="s">
        <v>54</v>
      </c>
      <c r="K182" s="1" t="s">
        <v>54</v>
      </c>
      <c r="L182" s="1" t="s">
        <v>54</v>
      </c>
      <c r="M182" s="1" t="s">
        <v>54</v>
      </c>
      <c r="N182" s="2"/>
      <c r="O182" s="1" t="s">
        <v>54</v>
      </c>
      <c r="P182" s="2"/>
      <c r="Q182" s="2"/>
      <c r="R182" s="2"/>
      <c r="S182" s="1" t="s">
        <v>54</v>
      </c>
      <c r="T182" s="2"/>
      <c r="U182" s="1" t="s">
        <v>1005</v>
      </c>
      <c r="V182" s="1"/>
      <c r="W182" s="1"/>
      <c r="X182" s="2"/>
      <c r="Y182" s="1" t="s">
        <v>1006</v>
      </c>
    </row>
    <row r="183" spans="1:25" ht="15.75">
      <c r="A183" s="1">
        <v>135</v>
      </c>
      <c r="B183" s="1" t="s">
        <v>14</v>
      </c>
      <c r="C183" s="3" t="s">
        <v>1007</v>
      </c>
      <c r="D183" s="1" t="s">
        <v>1008</v>
      </c>
      <c r="E183" s="2" t="s">
        <v>1289</v>
      </c>
      <c r="F183" s="1" t="s">
        <v>57</v>
      </c>
      <c r="G183" s="1" t="s">
        <v>26</v>
      </c>
      <c r="H183" s="1">
        <v>52</v>
      </c>
      <c r="I183" s="1">
        <v>20</v>
      </c>
      <c r="J183" s="1" t="s">
        <v>54</v>
      </c>
      <c r="K183" s="1">
        <v>0</v>
      </c>
      <c r="L183" s="1">
        <v>5</v>
      </c>
      <c r="M183" s="1" t="s">
        <v>54</v>
      </c>
      <c r="N183" s="2"/>
      <c r="O183" s="1" t="s">
        <v>1239</v>
      </c>
      <c r="P183" s="2" t="s">
        <v>1247</v>
      </c>
      <c r="Q183" s="2" t="s">
        <v>1250</v>
      </c>
      <c r="R183" s="2" t="s">
        <v>1250</v>
      </c>
      <c r="S183" s="1" t="s">
        <v>1009</v>
      </c>
      <c r="T183" s="2"/>
      <c r="U183" s="1" t="s">
        <v>1010</v>
      </c>
      <c r="V183" s="1"/>
      <c r="W183" s="1"/>
      <c r="X183" s="2"/>
      <c r="Y183" s="1" t="s">
        <v>1011</v>
      </c>
    </row>
    <row r="184" spans="1:25" ht="15.75">
      <c r="A184" s="1">
        <v>138</v>
      </c>
      <c r="B184" s="1" t="s">
        <v>1012</v>
      </c>
      <c r="C184" s="3" t="s">
        <v>1013</v>
      </c>
      <c r="D184" s="1" t="s">
        <v>1014</v>
      </c>
      <c r="E184" s="2" t="s">
        <v>1289</v>
      </c>
      <c r="F184" s="1" t="s">
        <v>711</v>
      </c>
      <c r="G184" s="1" t="s">
        <v>1015</v>
      </c>
      <c r="H184" s="1">
        <v>0</v>
      </c>
      <c r="I184" s="1">
        <v>0</v>
      </c>
      <c r="J184" s="1" t="s">
        <v>54</v>
      </c>
      <c r="K184" s="1" t="s">
        <v>54</v>
      </c>
      <c r="L184" s="1" t="s">
        <v>54</v>
      </c>
      <c r="M184" s="1" t="s">
        <v>54</v>
      </c>
      <c r="N184" s="2"/>
      <c r="O184" s="1" t="s">
        <v>54</v>
      </c>
      <c r="P184" s="2"/>
      <c r="Q184" s="2"/>
      <c r="R184" s="2"/>
      <c r="S184" s="1" t="s">
        <v>54</v>
      </c>
      <c r="T184" s="2"/>
      <c r="U184" s="1" t="s">
        <v>1016</v>
      </c>
      <c r="V184" s="1"/>
      <c r="W184" s="1" t="s">
        <v>1017</v>
      </c>
      <c r="X184" s="2"/>
      <c r="Y184" s="1" t="s">
        <v>1018</v>
      </c>
    </row>
    <row r="185" spans="1:25" ht="15.75">
      <c r="A185" s="1">
        <v>139</v>
      </c>
      <c r="B185" s="1" t="s">
        <v>1019</v>
      </c>
      <c r="C185" s="3" t="s">
        <v>1020</v>
      </c>
      <c r="D185" s="1" t="s">
        <v>1021</v>
      </c>
      <c r="E185" s="2" t="s">
        <v>1289</v>
      </c>
      <c r="F185" s="1" t="s">
        <v>940</v>
      </c>
      <c r="G185" s="1" t="s">
        <v>68</v>
      </c>
      <c r="H185" s="1">
        <v>0</v>
      </c>
      <c r="I185" s="1">
        <v>0</v>
      </c>
      <c r="J185" s="1" t="s">
        <v>54</v>
      </c>
      <c r="K185" s="1" t="s">
        <v>54</v>
      </c>
      <c r="L185" s="1" t="s">
        <v>54</v>
      </c>
      <c r="M185" s="1" t="s">
        <v>54</v>
      </c>
      <c r="N185" s="2"/>
      <c r="O185" s="1" t="s">
        <v>54</v>
      </c>
      <c r="P185" s="2"/>
      <c r="Q185" s="2"/>
      <c r="R185" s="2"/>
      <c r="S185" s="1" t="s">
        <v>54</v>
      </c>
      <c r="T185" s="2"/>
      <c r="U185" s="1" t="s">
        <v>1022</v>
      </c>
      <c r="V185" s="1"/>
      <c r="W185" s="1" t="s">
        <v>1023</v>
      </c>
      <c r="X185" s="2"/>
      <c r="Y185" s="1" t="s">
        <v>1024</v>
      </c>
    </row>
    <row r="186" spans="1:25" ht="15.75">
      <c r="A186" s="1">
        <v>140</v>
      </c>
      <c r="B186" s="1" t="s">
        <v>14</v>
      </c>
      <c r="C186" s="3" t="s">
        <v>1025</v>
      </c>
      <c r="D186" s="1" t="s">
        <v>1026</v>
      </c>
      <c r="E186" s="2" t="s">
        <v>1289</v>
      </c>
      <c r="F186" s="1" t="s">
        <v>57</v>
      </c>
      <c r="G186" s="1" t="s">
        <v>26</v>
      </c>
      <c r="H186" s="1">
        <v>46</v>
      </c>
      <c r="I186" s="1">
        <v>45</v>
      </c>
      <c r="J186" s="1" t="s">
        <v>54</v>
      </c>
      <c r="K186" s="1" t="s">
        <v>54</v>
      </c>
      <c r="L186" s="1" t="s">
        <v>54</v>
      </c>
      <c r="M186" s="1" t="s">
        <v>54</v>
      </c>
      <c r="N186" s="2"/>
      <c r="O186" s="1" t="s">
        <v>1239</v>
      </c>
      <c r="P186" s="2" t="s">
        <v>1258</v>
      </c>
      <c r="Q186" s="2" t="s">
        <v>1257</v>
      </c>
      <c r="R186" s="2" t="s">
        <v>1257</v>
      </c>
      <c r="S186" s="1" t="s">
        <v>1027</v>
      </c>
      <c r="T186" s="2"/>
      <c r="U186" s="1" t="s">
        <v>1028</v>
      </c>
      <c r="V186" s="1"/>
      <c r="W186" s="1"/>
      <c r="X186" s="2"/>
      <c r="Y186" s="1" t="s">
        <v>1029</v>
      </c>
    </row>
    <row r="187" spans="1:25" ht="15.75">
      <c r="A187" s="1">
        <v>143</v>
      </c>
      <c r="B187" s="1" t="s">
        <v>1030</v>
      </c>
      <c r="C187" s="3" t="s">
        <v>1031</v>
      </c>
      <c r="D187" s="1" t="s">
        <v>1032</v>
      </c>
      <c r="E187" s="2" t="s">
        <v>1289</v>
      </c>
      <c r="F187" s="1" t="s">
        <v>57</v>
      </c>
      <c r="G187" s="1" t="s">
        <v>26</v>
      </c>
      <c r="H187" s="1">
        <v>0</v>
      </c>
      <c r="I187" s="1">
        <v>0</v>
      </c>
      <c r="J187" s="1">
        <v>0</v>
      </c>
      <c r="K187" s="1" t="s">
        <v>54</v>
      </c>
      <c r="L187" s="1" t="s">
        <v>54</v>
      </c>
      <c r="M187" s="1" t="s">
        <v>54</v>
      </c>
      <c r="N187" s="2"/>
      <c r="O187" s="1" t="s">
        <v>1238</v>
      </c>
      <c r="P187" s="2" t="s">
        <v>1259</v>
      </c>
      <c r="Q187" s="2"/>
      <c r="R187" s="2"/>
      <c r="S187" s="1" t="s">
        <v>1033</v>
      </c>
      <c r="T187" s="2"/>
      <c r="U187" s="1" t="s">
        <v>1034</v>
      </c>
      <c r="V187" s="1"/>
      <c r="W187" s="1"/>
      <c r="X187" s="2"/>
      <c r="Y187" s="1" t="s">
        <v>1035</v>
      </c>
    </row>
    <row r="188" spans="1:25" ht="15.75">
      <c r="A188" s="1">
        <v>144</v>
      </c>
      <c r="B188" s="1" t="s">
        <v>1036</v>
      </c>
      <c r="C188" s="3" t="s">
        <v>1037</v>
      </c>
      <c r="D188" s="1" t="s">
        <v>1038</v>
      </c>
      <c r="E188" s="2" t="s">
        <v>1289</v>
      </c>
      <c r="F188" s="1" t="s">
        <v>57</v>
      </c>
      <c r="G188" s="1" t="s">
        <v>26</v>
      </c>
      <c r="H188" s="1">
        <v>0</v>
      </c>
      <c r="I188" s="1">
        <v>0</v>
      </c>
      <c r="J188" s="1">
        <v>75</v>
      </c>
      <c r="K188" s="1" t="s">
        <v>54</v>
      </c>
      <c r="L188" s="1" t="s">
        <v>54</v>
      </c>
      <c r="M188" s="1" t="s">
        <v>54</v>
      </c>
      <c r="N188" s="2"/>
      <c r="O188" s="1" t="s">
        <v>1240</v>
      </c>
      <c r="P188" s="2" t="s">
        <v>1245</v>
      </c>
      <c r="Q188" s="2" t="s">
        <v>1257</v>
      </c>
      <c r="R188" s="2" t="s">
        <v>1247</v>
      </c>
      <c r="S188" s="1" t="s">
        <v>1039</v>
      </c>
      <c r="T188" s="2"/>
      <c r="U188" s="1" t="s">
        <v>1040</v>
      </c>
      <c r="V188" s="1"/>
      <c r="W188" s="1"/>
      <c r="X188" s="2"/>
      <c r="Y188" s="1" t="s">
        <v>1041</v>
      </c>
    </row>
    <row r="189" spans="1:25" ht="15.75">
      <c r="A189" s="1">
        <v>145</v>
      </c>
      <c r="B189" s="1" t="s">
        <v>14</v>
      </c>
      <c r="C189" s="3" t="s">
        <v>1042</v>
      </c>
      <c r="D189" s="1" t="s">
        <v>1043</v>
      </c>
      <c r="E189" s="2" t="s">
        <v>1289</v>
      </c>
      <c r="F189" s="1" t="s">
        <v>57</v>
      </c>
      <c r="G189" s="1" t="s">
        <v>26</v>
      </c>
      <c r="H189" s="1">
        <v>51</v>
      </c>
      <c r="I189" s="1">
        <v>55</v>
      </c>
      <c r="J189" s="1">
        <v>75</v>
      </c>
      <c r="K189" s="1" t="s">
        <v>54</v>
      </c>
      <c r="L189" s="1" t="s">
        <v>54</v>
      </c>
      <c r="M189" s="1" t="s">
        <v>54</v>
      </c>
      <c r="N189" s="2"/>
      <c r="O189" s="1" t="s">
        <v>1240</v>
      </c>
      <c r="P189" s="2" t="s">
        <v>1245</v>
      </c>
      <c r="Q189" s="2" t="s">
        <v>1257</v>
      </c>
      <c r="R189" s="2" t="s">
        <v>1245</v>
      </c>
      <c r="S189" s="1" t="s">
        <v>1044</v>
      </c>
      <c r="T189" s="2"/>
      <c r="U189" s="1" t="s">
        <v>1045</v>
      </c>
      <c r="V189" s="1"/>
      <c r="W189" s="1"/>
      <c r="X189" s="2"/>
      <c r="Y189" s="1" t="s">
        <v>1046</v>
      </c>
    </row>
    <row r="190" spans="1:25" ht="15.75">
      <c r="A190" s="1">
        <v>148</v>
      </c>
      <c r="B190" s="1" t="s">
        <v>14</v>
      </c>
      <c r="C190" s="3" t="s">
        <v>1047</v>
      </c>
      <c r="D190" s="1" t="s">
        <v>1048</v>
      </c>
      <c r="E190" s="2" t="s">
        <v>1289</v>
      </c>
      <c r="F190" s="1" t="s">
        <v>57</v>
      </c>
      <c r="G190" s="1" t="s">
        <v>565</v>
      </c>
      <c r="H190" s="1">
        <v>20</v>
      </c>
      <c r="I190" s="1">
        <v>44</v>
      </c>
      <c r="J190" s="1" t="s">
        <v>54</v>
      </c>
      <c r="K190" s="1">
        <v>10</v>
      </c>
      <c r="L190" s="1" t="s">
        <v>54</v>
      </c>
      <c r="M190" s="1" t="s">
        <v>54</v>
      </c>
      <c r="N190" s="2"/>
      <c r="O190" s="1" t="s">
        <v>1240</v>
      </c>
      <c r="P190" s="2" t="s">
        <v>1268</v>
      </c>
      <c r="Q190" s="2" t="s">
        <v>1257</v>
      </c>
      <c r="R190" s="2" t="s">
        <v>1257</v>
      </c>
      <c r="S190" s="1" t="s">
        <v>1049</v>
      </c>
      <c r="T190" s="2"/>
      <c r="U190" s="1" t="s">
        <v>1050</v>
      </c>
      <c r="V190" s="1"/>
      <c r="W190" s="1"/>
      <c r="X190" s="2"/>
      <c r="Y190" s="1" t="s">
        <v>1051</v>
      </c>
    </row>
    <row r="191" spans="1:25" ht="15.75">
      <c r="A191" s="1">
        <v>149</v>
      </c>
      <c r="B191" s="1" t="s">
        <v>14</v>
      </c>
      <c r="C191" s="3" t="s">
        <v>1052</v>
      </c>
      <c r="D191" s="1" t="s">
        <v>1053</v>
      </c>
      <c r="E191" s="2" t="s">
        <v>1289</v>
      </c>
      <c r="F191" s="1" t="s">
        <v>57</v>
      </c>
      <c r="G191" s="1" t="s">
        <v>1054</v>
      </c>
      <c r="H191" s="1">
        <v>55</v>
      </c>
      <c r="I191" s="1">
        <v>32</v>
      </c>
      <c r="J191" s="1" t="s">
        <v>54</v>
      </c>
      <c r="K191" s="1">
        <v>15</v>
      </c>
      <c r="L191" s="1" t="s">
        <v>54</v>
      </c>
      <c r="M191" s="1" t="s">
        <v>54</v>
      </c>
      <c r="N191" s="2"/>
      <c r="O191" s="1" t="s">
        <v>1242</v>
      </c>
      <c r="P191" s="2" t="s">
        <v>1253</v>
      </c>
      <c r="Q191" s="2" t="s">
        <v>1257</v>
      </c>
      <c r="R191" s="2" t="s">
        <v>1253</v>
      </c>
      <c r="S191" s="1" t="s">
        <v>1055</v>
      </c>
      <c r="T191" s="2"/>
      <c r="U191" s="1" t="s">
        <v>1056</v>
      </c>
      <c r="V191" s="1"/>
      <c r="W191" s="1"/>
      <c r="X191" s="2"/>
      <c r="Y191" s="1" t="s">
        <v>1057</v>
      </c>
    </row>
    <row r="192" spans="1:25" ht="15.75">
      <c r="A192" s="1">
        <v>150</v>
      </c>
      <c r="B192" s="1" t="s">
        <v>1058</v>
      </c>
      <c r="C192" s="3" t="s">
        <v>1059</v>
      </c>
      <c r="D192" s="1" t="s">
        <v>1060</v>
      </c>
      <c r="E192" s="2" t="s">
        <v>1289</v>
      </c>
      <c r="F192" s="1" t="s">
        <v>53</v>
      </c>
      <c r="G192" s="1" t="s">
        <v>194</v>
      </c>
      <c r="H192" s="1">
        <v>0</v>
      </c>
      <c r="I192" s="1">
        <v>0</v>
      </c>
      <c r="J192" s="1">
        <v>5</v>
      </c>
      <c r="K192" s="1" t="s">
        <v>54</v>
      </c>
      <c r="L192" s="1" t="s">
        <v>54</v>
      </c>
      <c r="M192" s="1" t="s">
        <v>54</v>
      </c>
      <c r="N192" s="2"/>
      <c r="O192" s="1" t="s">
        <v>1239</v>
      </c>
      <c r="P192" s="2" t="s">
        <v>1246</v>
      </c>
      <c r="Q192" s="2" t="s">
        <v>1257</v>
      </c>
      <c r="R192" s="2" t="s">
        <v>1273</v>
      </c>
      <c r="S192" s="1" t="s">
        <v>1061</v>
      </c>
      <c r="T192" s="2"/>
      <c r="U192" s="1" t="s">
        <v>54</v>
      </c>
      <c r="V192" s="1"/>
      <c r="W192" s="1"/>
      <c r="X192" s="2"/>
      <c r="Y192" s="1" t="s">
        <v>1062</v>
      </c>
    </row>
    <row r="193" spans="1:25" ht="15.75">
      <c r="A193" s="1">
        <v>151</v>
      </c>
      <c r="B193" s="1" t="s">
        <v>14</v>
      </c>
      <c r="C193" s="3" t="s">
        <v>1063</v>
      </c>
      <c r="D193" s="1" t="s">
        <v>1064</v>
      </c>
      <c r="E193" s="2" t="s">
        <v>1289</v>
      </c>
      <c r="F193" s="1" t="s">
        <v>53</v>
      </c>
      <c r="G193" s="1" t="s">
        <v>129</v>
      </c>
      <c r="H193" s="1">
        <v>13</v>
      </c>
      <c r="I193" s="1">
        <v>1</v>
      </c>
      <c r="J193" s="1">
        <v>1</v>
      </c>
      <c r="K193" s="1" t="s">
        <v>54</v>
      </c>
      <c r="L193" s="1" t="s">
        <v>54</v>
      </c>
      <c r="M193" s="1" t="s">
        <v>54</v>
      </c>
      <c r="N193" s="2"/>
      <c r="O193" s="1" t="s">
        <v>1238</v>
      </c>
      <c r="P193" s="2" t="s">
        <v>1266</v>
      </c>
      <c r="Q193" s="2" t="s">
        <v>1266</v>
      </c>
      <c r="R193" s="2" t="s">
        <v>1266</v>
      </c>
      <c r="S193" s="1" t="s">
        <v>54</v>
      </c>
      <c r="T193" s="2"/>
      <c r="U193" s="1" t="s">
        <v>1065</v>
      </c>
      <c r="V193" s="1"/>
      <c r="W193" s="1"/>
      <c r="X193" s="2"/>
      <c r="Y193" s="1" t="s">
        <v>1066</v>
      </c>
    </row>
    <row r="194" spans="1:25" ht="15.75">
      <c r="A194" s="1">
        <v>152</v>
      </c>
      <c r="B194" s="1" t="s">
        <v>614</v>
      </c>
      <c r="C194" s="3" t="s">
        <v>1067</v>
      </c>
      <c r="D194" s="1" t="s">
        <v>1068</v>
      </c>
      <c r="E194" s="2" t="s">
        <v>1289</v>
      </c>
      <c r="F194" s="1" t="s">
        <v>53</v>
      </c>
      <c r="G194" s="1" t="s">
        <v>1069</v>
      </c>
      <c r="H194" s="1">
        <v>11</v>
      </c>
      <c r="I194" s="1">
        <v>0</v>
      </c>
      <c r="J194" s="1">
        <v>0</v>
      </c>
      <c r="K194" s="1" t="s">
        <v>54</v>
      </c>
      <c r="L194" s="1" t="s">
        <v>54</v>
      </c>
      <c r="M194" s="1" t="s">
        <v>54</v>
      </c>
      <c r="N194" s="2"/>
      <c r="O194" s="1" t="s">
        <v>54</v>
      </c>
      <c r="P194" s="2"/>
      <c r="Q194" s="2"/>
      <c r="R194" s="2"/>
      <c r="S194" s="1" t="s">
        <v>54</v>
      </c>
      <c r="T194" s="2"/>
      <c r="U194" s="1" t="s">
        <v>1070</v>
      </c>
      <c r="V194" s="4" t="s">
        <v>1071</v>
      </c>
      <c r="W194" s="1" t="s">
        <v>324</v>
      </c>
      <c r="X194" s="2"/>
      <c r="Y194" s="1" t="s">
        <v>1072</v>
      </c>
    </row>
    <row r="195" spans="1:25" ht="15.75">
      <c r="A195" s="1">
        <v>153</v>
      </c>
      <c r="B195" s="1" t="s">
        <v>14</v>
      </c>
      <c r="C195" s="3" t="s">
        <v>1073</v>
      </c>
      <c r="D195" s="1" t="s">
        <v>1074</v>
      </c>
      <c r="E195" s="2" t="s">
        <v>1289</v>
      </c>
      <c r="F195" s="1" t="s">
        <v>53</v>
      </c>
      <c r="G195" s="1" t="s">
        <v>1075</v>
      </c>
      <c r="H195" s="1">
        <v>24</v>
      </c>
      <c r="I195" s="1">
        <v>25</v>
      </c>
      <c r="J195" s="1">
        <v>25</v>
      </c>
      <c r="K195" s="1" t="s">
        <v>54</v>
      </c>
      <c r="L195" s="1" t="s">
        <v>54</v>
      </c>
      <c r="M195" s="1" t="s">
        <v>54</v>
      </c>
      <c r="N195" s="2"/>
      <c r="O195" s="1" t="s">
        <v>1241</v>
      </c>
      <c r="P195" s="2" t="s">
        <v>1250</v>
      </c>
      <c r="Q195" s="2" t="s">
        <v>1254</v>
      </c>
      <c r="R195" s="2" t="s">
        <v>1254</v>
      </c>
      <c r="S195" s="1" t="s">
        <v>1076</v>
      </c>
      <c r="T195" s="2"/>
      <c r="U195" s="1" t="s">
        <v>1077</v>
      </c>
      <c r="V195" s="1"/>
      <c r="W195" s="1"/>
      <c r="X195" s="2"/>
      <c r="Y195" s="1" t="s">
        <v>1078</v>
      </c>
    </row>
    <row r="196" spans="1:25" ht="15.75">
      <c r="A196" s="1">
        <v>154</v>
      </c>
      <c r="B196" s="1" t="s">
        <v>14</v>
      </c>
      <c r="C196" s="3" t="s">
        <v>1079</v>
      </c>
      <c r="D196" s="1" t="s">
        <v>1080</v>
      </c>
      <c r="E196" s="2" t="s">
        <v>1289</v>
      </c>
      <c r="F196" s="1" t="s">
        <v>53</v>
      </c>
      <c r="G196" s="1" t="s">
        <v>26</v>
      </c>
      <c r="H196" s="1">
        <v>40</v>
      </c>
      <c r="I196" s="1">
        <v>65</v>
      </c>
      <c r="J196" s="1" t="s">
        <v>54</v>
      </c>
      <c r="K196" s="1">
        <v>5</v>
      </c>
      <c r="L196" s="1" t="s">
        <v>54</v>
      </c>
      <c r="M196" s="1" t="s">
        <v>54</v>
      </c>
      <c r="N196" s="2"/>
      <c r="O196" s="1" t="s">
        <v>1238</v>
      </c>
      <c r="P196" s="2" t="s">
        <v>1247</v>
      </c>
      <c r="Q196" s="2"/>
      <c r="R196" s="2"/>
      <c r="S196" s="1" t="s">
        <v>1081</v>
      </c>
      <c r="T196" s="2"/>
      <c r="U196" s="1" t="s">
        <v>1082</v>
      </c>
      <c r="V196" s="1"/>
      <c r="W196" s="1"/>
      <c r="X196" s="2"/>
      <c r="Y196" s="1" t="s">
        <v>1083</v>
      </c>
    </row>
    <row r="197" spans="1:25" ht="15.75">
      <c r="A197" s="1">
        <v>155</v>
      </c>
      <c r="B197" s="1" t="s">
        <v>614</v>
      </c>
      <c r="C197" s="3" t="s">
        <v>1084</v>
      </c>
      <c r="D197" s="1" t="s">
        <v>1085</v>
      </c>
      <c r="E197" s="2" t="s">
        <v>1289</v>
      </c>
      <c r="F197" s="1" t="s">
        <v>53</v>
      </c>
      <c r="G197" s="1" t="s">
        <v>26</v>
      </c>
      <c r="H197" s="1">
        <v>0</v>
      </c>
      <c r="I197" s="1">
        <v>0</v>
      </c>
      <c r="J197" s="1">
        <v>0</v>
      </c>
      <c r="K197" s="1" t="s">
        <v>54</v>
      </c>
      <c r="L197" s="1" t="s">
        <v>54</v>
      </c>
      <c r="M197" s="1" t="s">
        <v>54</v>
      </c>
      <c r="N197" s="2"/>
      <c r="O197" s="1" t="s">
        <v>54</v>
      </c>
      <c r="P197" s="2"/>
      <c r="Q197" s="2"/>
      <c r="R197" s="2"/>
      <c r="S197" s="1" t="s">
        <v>54</v>
      </c>
      <c r="T197" s="2"/>
      <c r="U197" s="1" t="s">
        <v>1086</v>
      </c>
      <c r="V197" s="7" t="s">
        <v>1087</v>
      </c>
      <c r="W197" s="1" t="s">
        <v>324</v>
      </c>
      <c r="X197" s="2"/>
      <c r="Y197" s="1" t="s">
        <v>1088</v>
      </c>
    </row>
    <row r="198" spans="1:25" ht="15.75">
      <c r="A198" s="1">
        <v>156</v>
      </c>
      <c r="B198" s="1" t="s">
        <v>14</v>
      </c>
      <c r="C198" s="3" t="s">
        <v>1089</v>
      </c>
      <c r="D198" s="1" t="s">
        <v>1090</v>
      </c>
      <c r="E198" s="2" t="s">
        <v>1289</v>
      </c>
      <c r="F198" s="1" t="s">
        <v>53</v>
      </c>
      <c r="G198" s="1" t="s">
        <v>1091</v>
      </c>
      <c r="H198" s="1">
        <v>13</v>
      </c>
      <c r="I198" s="1">
        <v>0</v>
      </c>
      <c r="J198" s="1">
        <v>4</v>
      </c>
      <c r="K198" s="1" t="s">
        <v>54</v>
      </c>
      <c r="L198" s="1" t="s">
        <v>54</v>
      </c>
      <c r="M198" s="1" t="s">
        <v>54</v>
      </c>
      <c r="N198" s="2"/>
      <c r="O198" s="1" t="s">
        <v>1241</v>
      </c>
      <c r="P198" s="2" t="s">
        <v>1253</v>
      </c>
      <c r="Q198" s="2" t="s">
        <v>1254</v>
      </c>
      <c r="R198" s="2" t="s">
        <v>1254</v>
      </c>
      <c r="S198" s="1" t="s">
        <v>1092</v>
      </c>
      <c r="T198" s="2"/>
      <c r="U198" s="1" t="s">
        <v>1093</v>
      </c>
      <c r="V198" s="7" t="s">
        <v>1094</v>
      </c>
      <c r="W198" s="1" t="s">
        <v>324</v>
      </c>
      <c r="X198" s="2"/>
      <c r="Y198" s="1" t="s">
        <v>1095</v>
      </c>
    </row>
    <row r="199" spans="1:25" ht="15.75">
      <c r="A199" s="1">
        <v>157</v>
      </c>
      <c r="B199" s="1" t="s">
        <v>14</v>
      </c>
      <c r="C199" s="3" t="s">
        <v>1096</v>
      </c>
      <c r="D199" s="1" t="s">
        <v>1097</v>
      </c>
      <c r="E199" s="2" t="s">
        <v>1289</v>
      </c>
      <c r="F199" s="1" t="s">
        <v>53</v>
      </c>
      <c r="G199" s="1" t="s">
        <v>1098</v>
      </c>
      <c r="H199" s="1">
        <v>22</v>
      </c>
      <c r="I199" s="1">
        <v>0</v>
      </c>
      <c r="J199" s="1">
        <v>35</v>
      </c>
      <c r="K199" s="1" t="s">
        <v>54</v>
      </c>
      <c r="L199" s="1" t="s">
        <v>54</v>
      </c>
      <c r="M199" s="1" t="s">
        <v>54</v>
      </c>
      <c r="N199" s="2"/>
      <c r="O199" s="1" t="s">
        <v>1241</v>
      </c>
      <c r="P199" s="2" t="s">
        <v>1253</v>
      </c>
      <c r="Q199" s="2" t="s">
        <v>1254</v>
      </c>
      <c r="R199" s="2" t="s">
        <v>1254</v>
      </c>
      <c r="S199" s="1" t="s">
        <v>1099</v>
      </c>
      <c r="T199" s="2"/>
      <c r="U199" s="1" t="s">
        <v>1100</v>
      </c>
      <c r="V199" s="7" t="s">
        <v>1101</v>
      </c>
      <c r="W199" s="1" t="s">
        <v>324</v>
      </c>
      <c r="X199" s="2"/>
      <c r="Y199" s="1" t="s">
        <v>1102</v>
      </c>
    </row>
    <row r="200" spans="1:25" ht="15.75">
      <c r="A200" s="1">
        <v>160</v>
      </c>
      <c r="B200" s="1" t="s">
        <v>14</v>
      </c>
      <c r="C200" s="3" t="s">
        <v>1103</v>
      </c>
      <c r="D200" s="1" t="s">
        <v>1104</v>
      </c>
      <c r="E200" s="2" t="s">
        <v>1289</v>
      </c>
      <c r="F200" s="1" t="s">
        <v>53</v>
      </c>
      <c r="G200" s="1" t="s">
        <v>1105</v>
      </c>
      <c r="H200" s="1">
        <v>43</v>
      </c>
      <c r="I200" s="1">
        <v>0</v>
      </c>
      <c r="J200" s="1" t="s">
        <v>54</v>
      </c>
      <c r="K200" s="1" t="s">
        <v>54</v>
      </c>
      <c r="L200" s="1" t="s">
        <v>54</v>
      </c>
      <c r="M200" s="1" t="s">
        <v>54</v>
      </c>
      <c r="N200" s="2"/>
      <c r="O200" s="1" t="s">
        <v>1238</v>
      </c>
      <c r="P200" s="2" t="s">
        <v>1253</v>
      </c>
      <c r="Q200" s="2"/>
      <c r="R200" s="2"/>
      <c r="S200" s="1" t="s">
        <v>1106</v>
      </c>
      <c r="T200" s="2"/>
      <c r="U200" s="1" t="s">
        <v>1107</v>
      </c>
      <c r="V200" s="1"/>
      <c r="W200" s="1"/>
      <c r="X200" s="2"/>
      <c r="Y200" s="1" t="s">
        <v>1108</v>
      </c>
    </row>
    <row r="201" spans="1:25" ht="15.75">
      <c r="A201" s="1">
        <v>161</v>
      </c>
      <c r="B201" s="1" t="s">
        <v>14</v>
      </c>
      <c r="C201" s="3" t="s">
        <v>1109</v>
      </c>
      <c r="D201" s="1" t="s">
        <v>1110</v>
      </c>
      <c r="E201" s="2" t="s">
        <v>1289</v>
      </c>
      <c r="F201" s="1" t="s">
        <v>53</v>
      </c>
      <c r="G201" s="1" t="s">
        <v>1111</v>
      </c>
      <c r="H201" s="1">
        <v>32</v>
      </c>
      <c r="I201" s="1">
        <v>0</v>
      </c>
      <c r="J201" s="1" t="s">
        <v>54</v>
      </c>
      <c r="K201" s="1" t="s">
        <v>54</v>
      </c>
      <c r="L201" s="1" t="s">
        <v>54</v>
      </c>
      <c r="M201" s="1" t="s">
        <v>54</v>
      </c>
      <c r="N201" s="2"/>
      <c r="O201" s="1" t="s">
        <v>1238</v>
      </c>
      <c r="P201" s="2" t="s">
        <v>1247</v>
      </c>
      <c r="Q201" s="2"/>
      <c r="R201" s="2"/>
      <c r="S201" s="1" t="s">
        <v>1112</v>
      </c>
      <c r="T201" s="2"/>
      <c r="U201" s="1" t="s">
        <v>1113</v>
      </c>
      <c r="V201" s="1"/>
      <c r="W201" s="1"/>
      <c r="X201" s="2"/>
      <c r="Y201" s="1" t="s">
        <v>1114</v>
      </c>
    </row>
    <row r="202" spans="1:25" ht="15.75">
      <c r="A202" s="1">
        <v>162</v>
      </c>
      <c r="B202" s="1" t="s">
        <v>14</v>
      </c>
      <c r="C202" s="3" t="s">
        <v>1115</v>
      </c>
      <c r="D202" s="1" t="s">
        <v>1116</v>
      </c>
      <c r="E202" s="2" t="s">
        <v>1289</v>
      </c>
      <c r="F202" s="1" t="s">
        <v>53</v>
      </c>
      <c r="G202" s="1" t="s">
        <v>1105</v>
      </c>
      <c r="H202" s="1">
        <v>55</v>
      </c>
      <c r="I202" s="1">
        <v>0</v>
      </c>
      <c r="J202" s="1" t="s">
        <v>54</v>
      </c>
      <c r="K202" s="1" t="s">
        <v>54</v>
      </c>
      <c r="L202" s="1" t="s">
        <v>54</v>
      </c>
      <c r="M202" s="1" t="s">
        <v>54</v>
      </c>
      <c r="N202" s="2"/>
      <c r="O202" s="1" t="s">
        <v>1238</v>
      </c>
      <c r="P202" s="2" t="s">
        <v>1253</v>
      </c>
      <c r="Q202" s="2"/>
      <c r="R202" s="2"/>
      <c r="S202" s="1" t="s">
        <v>618</v>
      </c>
      <c r="T202" s="2"/>
      <c r="U202" s="1" t="s">
        <v>1117</v>
      </c>
      <c r="V202" s="1"/>
      <c r="W202" s="1"/>
      <c r="X202" s="2"/>
      <c r="Y202" s="1" t="s">
        <v>1118</v>
      </c>
    </row>
    <row r="203" spans="1:25" ht="15.75">
      <c r="A203" s="1">
        <v>163</v>
      </c>
      <c r="B203" s="1" t="s">
        <v>614</v>
      </c>
      <c r="C203" s="3" t="s">
        <v>1119</v>
      </c>
      <c r="D203" s="1" t="s">
        <v>1120</v>
      </c>
      <c r="E203" s="2" t="s">
        <v>1289</v>
      </c>
      <c r="F203" s="1" t="s">
        <v>57</v>
      </c>
      <c r="G203" s="1" t="s">
        <v>1121</v>
      </c>
      <c r="H203" s="1">
        <v>0</v>
      </c>
      <c r="I203" s="1">
        <v>0</v>
      </c>
      <c r="J203" s="1" t="s">
        <v>54</v>
      </c>
      <c r="K203" s="1" t="s">
        <v>54</v>
      </c>
      <c r="L203" s="1" t="s">
        <v>54</v>
      </c>
      <c r="M203" s="1" t="s">
        <v>54</v>
      </c>
      <c r="N203" s="2"/>
      <c r="O203" s="1" t="s">
        <v>54</v>
      </c>
      <c r="P203" s="2"/>
      <c r="Q203" s="2"/>
      <c r="R203" s="2"/>
      <c r="S203" s="1" t="s">
        <v>54</v>
      </c>
      <c r="T203" s="2"/>
      <c r="U203" s="1" t="s">
        <v>1122</v>
      </c>
      <c r="V203" s="7" t="s">
        <v>1123</v>
      </c>
      <c r="W203" s="1" t="s">
        <v>324</v>
      </c>
      <c r="X203" s="2"/>
      <c r="Y203" s="1" t="s">
        <v>1124</v>
      </c>
    </row>
    <row r="204" spans="1:25" ht="15.75">
      <c r="A204" s="1">
        <v>167</v>
      </c>
      <c r="B204" s="1" t="s">
        <v>14</v>
      </c>
      <c r="C204" s="3" t="s">
        <v>1125</v>
      </c>
      <c r="D204" s="1" t="s">
        <v>1126</v>
      </c>
      <c r="E204" s="2" t="s">
        <v>1289</v>
      </c>
      <c r="F204" s="1" t="s">
        <v>57</v>
      </c>
      <c r="G204" s="1" t="s">
        <v>1127</v>
      </c>
      <c r="H204" s="1">
        <v>27</v>
      </c>
      <c r="I204" s="1">
        <v>38</v>
      </c>
      <c r="J204" s="1" t="s">
        <v>54</v>
      </c>
      <c r="K204" s="1" t="s">
        <v>54</v>
      </c>
      <c r="L204" s="1" t="s">
        <v>54</v>
      </c>
      <c r="M204" s="1" t="s">
        <v>54</v>
      </c>
      <c r="N204" s="2"/>
      <c r="O204" s="1" t="s">
        <v>1240</v>
      </c>
      <c r="P204" s="2" t="s">
        <v>1246</v>
      </c>
      <c r="Q204" s="2" t="s">
        <v>1258</v>
      </c>
      <c r="R204" s="2" t="s">
        <v>1246</v>
      </c>
      <c r="S204" s="1" t="s">
        <v>1128</v>
      </c>
      <c r="T204" s="2"/>
      <c r="U204" s="1" t="s">
        <v>1129</v>
      </c>
      <c r="V204" s="1"/>
      <c r="W204" s="1"/>
      <c r="X204" s="2"/>
      <c r="Y204" s="1" t="s">
        <v>1130</v>
      </c>
    </row>
    <row r="205" spans="1:25" ht="15.75">
      <c r="A205" s="1">
        <v>168</v>
      </c>
      <c r="B205" s="1" t="s">
        <v>1131</v>
      </c>
      <c r="C205" s="3" t="s">
        <v>1132</v>
      </c>
      <c r="D205" s="1" t="s">
        <v>1133</v>
      </c>
      <c r="E205" s="2" t="s">
        <v>1289</v>
      </c>
      <c r="F205" s="1" t="s">
        <v>57</v>
      </c>
      <c r="G205" s="1" t="s">
        <v>26</v>
      </c>
      <c r="H205" s="1">
        <v>0</v>
      </c>
      <c r="I205" s="1">
        <v>0</v>
      </c>
      <c r="J205" s="1">
        <v>0</v>
      </c>
      <c r="K205" s="1" t="s">
        <v>54</v>
      </c>
      <c r="L205" s="1" t="s">
        <v>54</v>
      </c>
      <c r="M205" s="1" t="s">
        <v>54</v>
      </c>
      <c r="N205" s="2"/>
      <c r="O205" s="1" t="s">
        <v>1240</v>
      </c>
      <c r="P205" s="2" t="s">
        <v>1247</v>
      </c>
      <c r="Q205" s="2" t="s">
        <v>1274</v>
      </c>
      <c r="R205" s="2" t="s">
        <v>1274</v>
      </c>
      <c r="S205" s="1" t="s">
        <v>1134</v>
      </c>
      <c r="T205" s="2"/>
      <c r="U205" s="1" t="s">
        <v>1135</v>
      </c>
      <c r="V205" s="1"/>
      <c r="W205" s="1"/>
      <c r="X205" s="2"/>
      <c r="Y205" s="1" t="s">
        <v>1136</v>
      </c>
    </row>
    <row r="206" spans="1:25" ht="15.75">
      <c r="A206" s="1">
        <v>169</v>
      </c>
      <c r="B206" s="1" t="s">
        <v>14</v>
      </c>
      <c r="C206" s="3" t="s">
        <v>1137</v>
      </c>
      <c r="D206" s="1" t="s">
        <v>1138</v>
      </c>
      <c r="E206" s="2" t="s">
        <v>1289</v>
      </c>
      <c r="F206" s="1" t="s">
        <v>57</v>
      </c>
      <c r="G206" s="1" t="s">
        <v>26</v>
      </c>
      <c r="H206" s="1">
        <v>53</v>
      </c>
      <c r="I206" s="1">
        <v>22</v>
      </c>
      <c r="J206" s="1" t="s">
        <v>54</v>
      </c>
      <c r="K206" s="1" t="s">
        <v>54</v>
      </c>
      <c r="L206" s="1" t="s">
        <v>54</v>
      </c>
      <c r="M206" s="1" t="s">
        <v>54</v>
      </c>
      <c r="N206" s="2"/>
      <c r="O206" s="1" t="s">
        <v>1238</v>
      </c>
      <c r="P206" s="2" t="s">
        <v>1247</v>
      </c>
      <c r="Q206" s="2"/>
      <c r="R206" s="2"/>
      <c r="S206" s="1" t="s">
        <v>642</v>
      </c>
      <c r="T206" s="2"/>
      <c r="U206" s="1" t="s">
        <v>1139</v>
      </c>
      <c r="V206" s="1"/>
      <c r="W206" s="1"/>
      <c r="X206" s="2"/>
      <c r="Y206" s="1" t="s">
        <v>1140</v>
      </c>
    </row>
    <row r="207" spans="1:25" ht="15.75">
      <c r="A207" s="1">
        <v>172</v>
      </c>
      <c r="B207" s="1" t="s">
        <v>614</v>
      </c>
      <c r="C207" s="3" t="s">
        <v>1141</v>
      </c>
      <c r="D207" s="1" t="s">
        <v>1142</v>
      </c>
      <c r="E207" s="2" t="s">
        <v>1289</v>
      </c>
      <c r="F207" s="1" t="s">
        <v>53</v>
      </c>
      <c r="G207" s="1" t="s">
        <v>194</v>
      </c>
      <c r="H207" s="1">
        <v>0</v>
      </c>
      <c r="I207" s="1">
        <v>0</v>
      </c>
      <c r="J207" s="1" t="s">
        <v>54</v>
      </c>
      <c r="K207" s="1" t="s">
        <v>54</v>
      </c>
      <c r="L207" s="1" t="s">
        <v>54</v>
      </c>
      <c r="M207" s="1" t="s">
        <v>54</v>
      </c>
      <c r="N207" s="2"/>
      <c r="O207" s="1" t="s">
        <v>54</v>
      </c>
      <c r="P207" s="2"/>
      <c r="Q207" s="2"/>
      <c r="R207" s="2"/>
      <c r="S207" s="1" t="s">
        <v>54</v>
      </c>
      <c r="T207" s="2"/>
      <c r="U207" s="1" t="s">
        <v>1143</v>
      </c>
      <c r="V207" s="7" t="s">
        <v>1144</v>
      </c>
      <c r="W207" s="1" t="s">
        <v>324</v>
      </c>
      <c r="X207" s="2"/>
      <c r="Y207" s="1" t="s">
        <v>1145</v>
      </c>
    </row>
    <row r="208" spans="1:25" ht="15.75">
      <c r="A208" s="1">
        <v>173</v>
      </c>
      <c r="B208" s="1" t="s">
        <v>614</v>
      </c>
      <c r="C208" s="3" t="s">
        <v>1146</v>
      </c>
      <c r="D208" s="1" t="s">
        <v>1147</v>
      </c>
      <c r="E208" s="2" t="s">
        <v>1289</v>
      </c>
      <c r="F208" s="1" t="s">
        <v>53</v>
      </c>
      <c r="G208" s="1" t="s">
        <v>26</v>
      </c>
      <c r="H208" s="1">
        <v>0</v>
      </c>
      <c r="I208" s="1">
        <v>0</v>
      </c>
      <c r="J208" s="1" t="s">
        <v>54</v>
      </c>
      <c r="K208" s="1" t="s">
        <v>54</v>
      </c>
      <c r="L208" s="1" t="s">
        <v>54</v>
      </c>
      <c r="M208" s="1" t="s">
        <v>54</v>
      </c>
      <c r="N208" s="2"/>
      <c r="O208" s="1" t="s">
        <v>54</v>
      </c>
      <c r="P208" s="2"/>
      <c r="Q208" s="2"/>
      <c r="R208" s="2"/>
      <c r="S208" s="1" t="s">
        <v>54</v>
      </c>
      <c r="T208" s="2"/>
      <c r="U208" s="1" t="s">
        <v>1148</v>
      </c>
      <c r="V208" s="7" t="s">
        <v>1149</v>
      </c>
      <c r="W208" s="1" t="s">
        <v>324</v>
      </c>
      <c r="X208" s="2"/>
      <c r="Y208" s="1" t="s">
        <v>1150</v>
      </c>
    </row>
    <row r="209" spans="1:25" ht="15.75">
      <c r="A209" s="1">
        <v>174</v>
      </c>
      <c r="B209" s="1" t="s">
        <v>14</v>
      </c>
      <c r="C209" s="3" t="s">
        <v>1151</v>
      </c>
      <c r="D209" s="1" t="s">
        <v>1152</v>
      </c>
      <c r="E209" s="2" t="s">
        <v>1289</v>
      </c>
      <c r="F209" s="1" t="s">
        <v>53</v>
      </c>
      <c r="G209" s="1" t="s">
        <v>26</v>
      </c>
      <c r="H209" s="1">
        <v>16</v>
      </c>
      <c r="I209" s="1">
        <v>5</v>
      </c>
      <c r="J209" s="1" t="s">
        <v>54</v>
      </c>
      <c r="K209" s="1" t="s">
        <v>54</v>
      </c>
      <c r="L209" s="1" t="s">
        <v>54</v>
      </c>
      <c r="M209" s="1" t="s">
        <v>54</v>
      </c>
      <c r="N209" s="2"/>
      <c r="O209" s="1" t="s">
        <v>1239</v>
      </c>
      <c r="P209" s="2" t="s">
        <v>1246</v>
      </c>
      <c r="Q209" s="2" t="s">
        <v>1250</v>
      </c>
      <c r="R209" s="2" t="s">
        <v>1270</v>
      </c>
      <c r="S209" s="1" t="s">
        <v>1153</v>
      </c>
      <c r="T209" s="2"/>
      <c r="U209" s="1" t="s">
        <v>1154</v>
      </c>
      <c r="V209" s="1"/>
      <c r="W209" s="1"/>
      <c r="X209" s="2"/>
      <c r="Y209" s="1" t="s">
        <v>1155</v>
      </c>
    </row>
    <row r="210" spans="1:25" ht="15.75">
      <c r="A210" s="1">
        <v>175</v>
      </c>
      <c r="B210" s="1" t="s">
        <v>614</v>
      </c>
      <c r="C210" s="3" t="s">
        <v>1156</v>
      </c>
      <c r="D210" s="1" t="s">
        <v>1157</v>
      </c>
      <c r="E210" s="2" t="s">
        <v>1289</v>
      </c>
      <c r="F210" s="1" t="s">
        <v>53</v>
      </c>
      <c r="G210" s="1" t="s">
        <v>26</v>
      </c>
      <c r="H210" s="1">
        <v>0</v>
      </c>
      <c r="I210" s="1">
        <v>0</v>
      </c>
      <c r="J210" s="1" t="s">
        <v>54</v>
      </c>
      <c r="K210" s="1" t="s">
        <v>54</v>
      </c>
      <c r="L210" s="1" t="s">
        <v>54</v>
      </c>
      <c r="M210" s="1" t="s">
        <v>54</v>
      </c>
      <c r="N210" s="2"/>
      <c r="O210" s="1" t="s">
        <v>54</v>
      </c>
      <c r="P210" s="2"/>
      <c r="Q210" s="2"/>
      <c r="R210" s="2"/>
      <c r="S210" s="1" t="s">
        <v>54</v>
      </c>
      <c r="T210" s="2"/>
      <c r="U210" s="1" t="s">
        <v>1158</v>
      </c>
      <c r="V210" s="1"/>
      <c r="W210" s="1"/>
      <c r="X210" s="2"/>
      <c r="Y210" s="1" t="s">
        <v>1159</v>
      </c>
    </row>
    <row r="211" spans="1:25" ht="15.75">
      <c r="A211" s="1">
        <v>176</v>
      </c>
      <c r="B211" s="1" t="s">
        <v>14</v>
      </c>
      <c r="C211" s="3" t="s">
        <v>1160</v>
      </c>
      <c r="D211" s="1" t="s">
        <v>1161</v>
      </c>
      <c r="E211" s="2" t="s">
        <v>1289</v>
      </c>
      <c r="F211" s="1" t="s">
        <v>53</v>
      </c>
      <c r="G211" s="1" t="s">
        <v>282</v>
      </c>
      <c r="H211" s="1">
        <v>12</v>
      </c>
      <c r="I211" s="1">
        <v>65</v>
      </c>
      <c r="J211" s="1" t="s">
        <v>54</v>
      </c>
      <c r="K211" s="1" t="s">
        <v>54</v>
      </c>
      <c r="L211" s="1" t="s">
        <v>54</v>
      </c>
      <c r="M211" s="1" t="s">
        <v>54</v>
      </c>
      <c r="N211" s="2"/>
      <c r="O211" s="1" t="s">
        <v>1238</v>
      </c>
      <c r="P211" s="2" t="s">
        <v>1257</v>
      </c>
      <c r="Q211" s="2" t="s">
        <v>1257</v>
      </c>
      <c r="R211" s="2" t="s">
        <v>1257</v>
      </c>
      <c r="S211" s="1" t="s">
        <v>1162</v>
      </c>
      <c r="T211" s="2"/>
      <c r="U211" s="1" t="s">
        <v>1163</v>
      </c>
      <c r="V211" s="1"/>
      <c r="W211" s="1"/>
      <c r="X211" s="2"/>
      <c r="Y211" s="1" t="s">
        <v>1164</v>
      </c>
    </row>
    <row r="212" spans="1:25" ht="15.75">
      <c r="A212" s="1">
        <v>177</v>
      </c>
      <c r="B212" s="1" t="s">
        <v>1165</v>
      </c>
      <c r="C212" s="3" t="s">
        <v>1166</v>
      </c>
      <c r="D212" s="1" t="s">
        <v>1167</v>
      </c>
      <c r="E212" s="2" t="s">
        <v>1289</v>
      </c>
      <c r="F212" s="1" t="s">
        <v>57</v>
      </c>
      <c r="G212" s="1" t="s">
        <v>68</v>
      </c>
      <c r="H212" s="1">
        <v>0</v>
      </c>
      <c r="I212" s="1">
        <v>0</v>
      </c>
      <c r="J212" s="1" t="s">
        <v>54</v>
      </c>
      <c r="K212" s="1" t="s">
        <v>54</v>
      </c>
      <c r="L212" s="1" t="s">
        <v>54</v>
      </c>
      <c r="M212" s="1" t="s">
        <v>54</v>
      </c>
      <c r="N212" s="2"/>
      <c r="O212" s="1" t="s">
        <v>54</v>
      </c>
      <c r="P212" s="2"/>
      <c r="Q212" s="2"/>
      <c r="R212" s="2"/>
      <c r="S212" s="1" t="s">
        <v>54</v>
      </c>
      <c r="T212" s="2"/>
      <c r="U212" s="1" t="s">
        <v>1168</v>
      </c>
      <c r="V212" s="7" t="s">
        <v>1169</v>
      </c>
      <c r="W212" s="1" t="s">
        <v>324</v>
      </c>
      <c r="X212" s="2"/>
      <c r="Y212" s="1" t="s">
        <v>1170</v>
      </c>
    </row>
    <row r="213" spans="1:25" ht="15.75">
      <c r="A213" s="1">
        <v>178</v>
      </c>
      <c r="B213" s="1" t="s">
        <v>1171</v>
      </c>
      <c r="C213" s="3" t="s">
        <v>1172</v>
      </c>
      <c r="D213" s="1" t="s">
        <v>1173</v>
      </c>
      <c r="E213" s="2" t="s">
        <v>1289</v>
      </c>
      <c r="F213" s="1" t="s">
        <v>57</v>
      </c>
      <c r="G213" s="1" t="s">
        <v>1174</v>
      </c>
      <c r="H213" s="1">
        <v>0</v>
      </c>
      <c r="I213" s="1">
        <v>0</v>
      </c>
      <c r="J213" s="1">
        <v>5</v>
      </c>
      <c r="K213" s="1" t="s">
        <v>54</v>
      </c>
      <c r="L213" s="1" t="s">
        <v>54</v>
      </c>
      <c r="M213" s="1" t="s">
        <v>54</v>
      </c>
      <c r="N213" s="2"/>
      <c r="O213" s="1" t="s">
        <v>54</v>
      </c>
      <c r="P213" s="2"/>
      <c r="Q213" s="2"/>
      <c r="R213" s="2"/>
      <c r="S213" s="1" t="s">
        <v>1175</v>
      </c>
      <c r="T213" s="2"/>
      <c r="U213" s="1" t="s">
        <v>1176</v>
      </c>
      <c r="V213" s="7" t="s">
        <v>1177</v>
      </c>
      <c r="W213" s="1" t="s">
        <v>324</v>
      </c>
      <c r="X213" s="2"/>
      <c r="Y213" s="1" t="s">
        <v>1178</v>
      </c>
    </row>
    <row r="214" spans="1:25" ht="15.75">
      <c r="A214" s="1">
        <v>179</v>
      </c>
      <c r="B214" s="1" t="s">
        <v>14</v>
      </c>
      <c r="C214" s="3" t="s">
        <v>1179</v>
      </c>
      <c r="D214" s="1" t="s">
        <v>1180</v>
      </c>
      <c r="E214" s="2" t="s">
        <v>1289</v>
      </c>
      <c r="F214" s="1" t="s">
        <v>53</v>
      </c>
      <c r="G214" s="1" t="s">
        <v>1181</v>
      </c>
      <c r="H214" s="1">
        <v>29</v>
      </c>
      <c r="I214" s="1">
        <v>90</v>
      </c>
      <c r="J214" s="1" t="s">
        <v>54</v>
      </c>
      <c r="K214" s="1">
        <v>20</v>
      </c>
      <c r="L214" s="1" t="s">
        <v>54</v>
      </c>
      <c r="M214" s="1" t="s">
        <v>54</v>
      </c>
      <c r="N214" s="2"/>
      <c r="O214" s="1" t="s">
        <v>1240</v>
      </c>
      <c r="P214" s="2" t="s">
        <v>1245</v>
      </c>
      <c r="Q214" s="2" t="s">
        <v>1257</v>
      </c>
      <c r="R214" s="2" t="s">
        <v>1245</v>
      </c>
      <c r="S214" s="1" t="s">
        <v>1182</v>
      </c>
      <c r="T214" s="2"/>
      <c r="U214" s="1" t="s">
        <v>1183</v>
      </c>
      <c r="V214" s="1"/>
      <c r="W214" s="1"/>
      <c r="X214" s="2"/>
      <c r="Y214" s="1" t="s">
        <v>1184</v>
      </c>
    </row>
    <row r="215" spans="1:25" ht="15.75">
      <c r="A215" s="1">
        <v>180</v>
      </c>
      <c r="B215" s="1" t="s">
        <v>1185</v>
      </c>
      <c r="C215" s="3" t="s">
        <v>1186</v>
      </c>
      <c r="D215" s="1" t="s">
        <v>1187</v>
      </c>
      <c r="E215" s="2" t="s">
        <v>1289</v>
      </c>
      <c r="F215" s="1" t="s">
        <v>53</v>
      </c>
      <c r="G215" s="1" t="s">
        <v>26</v>
      </c>
      <c r="H215" s="1">
        <v>0</v>
      </c>
      <c r="I215" s="1">
        <v>0</v>
      </c>
      <c r="J215" s="1" t="s">
        <v>54</v>
      </c>
      <c r="K215" s="1" t="s">
        <v>54</v>
      </c>
      <c r="L215" s="1" t="s">
        <v>54</v>
      </c>
      <c r="M215" s="1" t="s">
        <v>54</v>
      </c>
      <c r="N215" s="2"/>
      <c r="O215" s="1" t="s">
        <v>54</v>
      </c>
      <c r="P215" s="2"/>
      <c r="Q215" s="2"/>
      <c r="R215" s="2"/>
      <c r="S215" s="1" t="s">
        <v>54</v>
      </c>
      <c r="T215" s="2"/>
      <c r="U215" s="1" t="s">
        <v>1188</v>
      </c>
      <c r="V215" s="7" t="s">
        <v>1189</v>
      </c>
      <c r="W215" s="1" t="s">
        <v>324</v>
      </c>
      <c r="X215" s="2"/>
      <c r="Y215" s="1" t="s">
        <v>1190</v>
      </c>
    </row>
    <row r="216" spans="1:25" ht="15.75">
      <c r="A216" s="1">
        <v>180</v>
      </c>
      <c r="B216" s="1" t="s">
        <v>14</v>
      </c>
      <c r="C216" s="3" t="s">
        <v>1191</v>
      </c>
      <c r="D216" s="1" t="s">
        <v>1192</v>
      </c>
      <c r="E216" s="2" t="s">
        <v>1289</v>
      </c>
      <c r="F216" s="1" t="s">
        <v>53</v>
      </c>
      <c r="G216" s="1" t="s">
        <v>1193</v>
      </c>
      <c r="H216" s="1">
        <v>23</v>
      </c>
      <c r="I216" s="1">
        <v>20</v>
      </c>
      <c r="J216" s="1" t="s">
        <v>54</v>
      </c>
      <c r="K216" s="1">
        <v>0</v>
      </c>
      <c r="L216" s="1" t="s">
        <v>54</v>
      </c>
      <c r="M216" s="1" t="s">
        <v>54</v>
      </c>
      <c r="N216" s="2"/>
      <c r="O216" s="1" t="s">
        <v>1238</v>
      </c>
      <c r="P216" s="2" t="s">
        <v>1253</v>
      </c>
      <c r="Q216" s="2"/>
      <c r="R216" s="2"/>
      <c r="S216" s="1" t="s">
        <v>1194</v>
      </c>
      <c r="T216" s="2"/>
      <c r="U216" s="1" t="s">
        <v>1195</v>
      </c>
      <c r="V216" s="1"/>
      <c r="W216" s="1"/>
      <c r="X216" s="2"/>
      <c r="Y216" s="1" t="s">
        <v>1196</v>
      </c>
    </row>
    <row r="217" spans="1:25" ht="15.75">
      <c r="A217" s="1">
        <v>181</v>
      </c>
      <c r="B217" s="1" t="s">
        <v>14</v>
      </c>
      <c r="C217" s="3" t="s">
        <v>1197</v>
      </c>
      <c r="D217" s="1" t="s">
        <v>1198</v>
      </c>
      <c r="E217" s="2" t="s">
        <v>1289</v>
      </c>
      <c r="F217" s="1" t="s">
        <v>53</v>
      </c>
      <c r="G217" s="1" t="s">
        <v>1193</v>
      </c>
      <c r="H217" s="1">
        <v>23</v>
      </c>
      <c r="I217" s="1">
        <v>33</v>
      </c>
      <c r="J217" s="1" t="s">
        <v>54</v>
      </c>
      <c r="K217" s="1">
        <v>15</v>
      </c>
      <c r="L217" s="1" t="s">
        <v>54</v>
      </c>
      <c r="M217" s="1" t="s">
        <v>54</v>
      </c>
      <c r="N217" s="2"/>
      <c r="O217" s="1" t="s">
        <v>1239</v>
      </c>
      <c r="P217" s="2" t="s">
        <v>1253</v>
      </c>
      <c r="Q217" s="2" t="s">
        <v>1247</v>
      </c>
      <c r="R217" s="2" t="s">
        <v>1247</v>
      </c>
      <c r="S217" s="1" t="s">
        <v>1199</v>
      </c>
      <c r="T217" s="2"/>
      <c r="U217" s="1" t="s">
        <v>1200</v>
      </c>
      <c r="V217" s="1"/>
      <c r="W217" s="1"/>
      <c r="X217" s="2"/>
      <c r="Y217" s="1" t="s">
        <v>1201</v>
      </c>
    </row>
    <row r="218" spans="1:25" ht="15.75">
      <c r="A218" s="1">
        <v>183</v>
      </c>
      <c r="B218" s="1" t="s">
        <v>14</v>
      </c>
      <c r="C218" s="3" t="s">
        <v>1202</v>
      </c>
      <c r="D218" s="1" t="s">
        <v>1203</v>
      </c>
      <c r="E218" s="2" t="s">
        <v>1289</v>
      </c>
      <c r="F218" s="1" t="s">
        <v>53</v>
      </c>
      <c r="G218" s="1" t="s">
        <v>26</v>
      </c>
      <c r="H218" s="1">
        <v>16</v>
      </c>
      <c r="I218" s="1">
        <v>7</v>
      </c>
      <c r="J218" s="1" t="s">
        <v>54</v>
      </c>
      <c r="K218" s="1" t="s">
        <v>54</v>
      </c>
      <c r="L218" s="1" t="s">
        <v>54</v>
      </c>
      <c r="M218" s="1" t="s">
        <v>54</v>
      </c>
      <c r="N218" s="2"/>
      <c r="O218" s="1" t="s">
        <v>1238</v>
      </c>
      <c r="P218" s="2" t="s">
        <v>1247</v>
      </c>
      <c r="Q218" s="2"/>
      <c r="R218" s="2"/>
      <c r="S218" s="1" t="s">
        <v>530</v>
      </c>
      <c r="T218" s="2"/>
      <c r="U218" s="1" t="s">
        <v>1204</v>
      </c>
      <c r="V218" s="1"/>
      <c r="W218" s="1"/>
      <c r="X218" s="2"/>
      <c r="Y218" s="1" t="s">
        <v>1205</v>
      </c>
    </row>
    <row r="219" spans="1:25" ht="15.75">
      <c r="A219" s="1">
        <v>184</v>
      </c>
      <c r="B219" s="1" t="s">
        <v>14</v>
      </c>
      <c r="C219" s="3" t="s">
        <v>1206</v>
      </c>
      <c r="D219" s="1" t="s">
        <v>1207</v>
      </c>
      <c r="E219" s="2" t="s">
        <v>1289</v>
      </c>
      <c r="F219" s="1" t="s">
        <v>53</v>
      </c>
      <c r="G219" s="1" t="s">
        <v>26</v>
      </c>
      <c r="H219" s="1">
        <v>22</v>
      </c>
      <c r="I219" s="1">
        <v>71</v>
      </c>
      <c r="J219" s="1" t="s">
        <v>54</v>
      </c>
      <c r="K219" s="1" t="s">
        <v>54</v>
      </c>
      <c r="L219" s="1" t="s">
        <v>54</v>
      </c>
      <c r="M219" s="1" t="s">
        <v>54</v>
      </c>
      <c r="N219" s="2"/>
      <c r="O219" s="1" t="s">
        <v>1240</v>
      </c>
      <c r="P219" s="2" t="s">
        <v>1253</v>
      </c>
      <c r="Q219" s="2" t="s">
        <v>1257</v>
      </c>
      <c r="R219" s="2" t="s">
        <v>1246</v>
      </c>
      <c r="S219" s="1" t="s">
        <v>1208</v>
      </c>
      <c r="T219" s="2"/>
      <c r="U219" s="1" t="s">
        <v>1209</v>
      </c>
      <c r="V219" s="1"/>
      <c r="W219" s="1"/>
      <c r="X219" s="2"/>
      <c r="Y219" s="1" t="s">
        <v>1210</v>
      </c>
    </row>
    <row r="220" spans="1:25" ht="15.75">
      <c r="A220" s="1">
        <v>185</v>
      </c>
      <c r="B220" s="1" t="s">
        <v>614</v>
      </c>
      <c r="C220" s="3" t="s">
        <v>1211</v>
      </c>
      <c r="D220" s="1" t="s">
        <v>1212</v>
      </c>
      <c r="E220" s="2" t="s">
        <v>1289</v>
      </c>
      <c r="F220" s="1" t="s">
        <v>53</v>
      </c>
      <c r="G220" s="1" t="s">
        <v>26</v>
      </c>
      <c r="H220" s="1">
        <v>0</v>
      </c>
      <c r="I220" s="1">
        <v>0</v>
      </c>
      <c r="J220" s="1" t="s">
        <v>54</v>
      </c>
      <c r="K220" s="1" t="s">
        <v>54</v>
      </c>
      <c r="L220" s="1" t="s">
        <v>54</v>
      </c>
      <c r="M220" s="1" t="s">
        <v>54</v>
      </c>
      <c r="N220" s="2"/>
      <c r="O220" s="1" t="s">
        <v>54</v>
      </c>
      <c r="P220" s="2"/>
      <c r="Q220" s="2"/>
      <c r="R220" s="2"/>
      <c r="S220" s="1" t="s">
        <v>54</v>
      </c>
      <c r="T220" s="2"/>
      <c r="U220" s="1" t="s">
        <v>1213</v>
      </c>
      <c r="V220" s="7" t="s">
        <v>1214</v>
      </c>
      <c r="W220" s="1" t="s">
        <v>324</v>
      </c>
      <c r="X220" s="2"/>
      <c r="Y220" s="1" t="s">
        <v>1215</v>
      </c>
    </row>
    <row r="221" spans="1:25" ht="15.75">
      <c r="A221" s="1">
        <v>189</v>
      </c>
      <c r="B221" s="1" t="s">
        <v>1216</v>
      </c>
      <c r="C221" s="3" t="s">
        <v>1217</v>
      </c>
      <c r="D221" s="1" t="s">
        <v>1218</v>
      </c>
      <c r="E221" s="2" t="s">
        <v>1284</v>
      </c>
      <c r="F221" s="1" t="s">
        <v>53</v>
      </c>
      <c r="G221" s="1" t="s">
        <v>194</v>
      </c>
      <c r="H221" s="1">
        <v>0</v>
      </c>
      <c r="I221" s="1">
        <v>0</v>
      </c>
      <c r="J221" s="1" t="s">
        <v>54</v>
      </c>
      <c r="K221" s="1" t="s">
        <v>54</v>
      </c>
      <c r="L221" s="1" t="s">
        <v>54</v>
      </c>
      <c r="M221" s="1" t="s">
        <v>54</v>
      </c>
      <c r="N221" s="2"/>
      <c r="O221" s="2" t="s">
        <v>1240</v>
      </c>
      <c r="P221" s="2" t="s">
        <v>1253</v>
      </c>
      <c r="Q221" s="2" t="s">
        <v>1257</v>
      </c>
      <c r="R221" s="2" t="s">
        <v>1246</v>
      </c>
      <c r="S221" s="1" t="s">
        <v>1243</v>
      </c>
      <c r="T221" s="2"/>
      <c r="U221" s="1" t="s">
        <v>1219</v>
      </c>
      <c r="V221" s="1"/>
      <c r="W221" s="1"/>
      <c r="X221" s="2"/>
      <c r="Y221" s="1" t="s">
        <v>1220</v>
      </c>
    </row>
    <row r="222" spans="1:25" ht="15.75">
      <c r="A222" s="1">
        <v>193</v>
      </c>
      <c r="B222" s="1" t="s">
        <v>1221</v>
      </c>
      <c r="C222" s="3" t="s">
        <v>1222</v>
      </c>
      <c r="D222" s="1" t="s">
        <v>1223</v>
      </c>
      <c r="E222" s="2" t="s">
        <v>1284</v>
      </c>
      <c r="F222" s="1" t="s">
        <v>57</v>
      </c>
      <c r="G222" s="1" t="s">
        <v>1075</v>
      </c>
      <c r="H222" s="1">
        <v>32</v>
      </c>
      <c r="I222" s="1">
        <v>10</v>
      </c>
      <c r="J222" s="1" t="s">
        <v>54</v>
      </c>
      <c r="K222" s="1" t="s">
        <v>54</v>
      </c>
      <c r="L222" s="1" t="s">
        <v>54</v>
      </c>
      <c r="M222" s="1" t="s">
        <v>54</v>
      </c>
      <c r="N222" s="2"/>
      <c r="O222" s="1" t="s">
        <v>1238</v>
      </c>
      <c r="P222" s="2" t="s">
        <v>1246</v>
      </c>
      <c r="Q222" s="2"/>
      <c r="R222" s="2"/>
      <c r="S222" s="1" t="s">
        <v>1224</v>
      </c>
      <c r="T222" s="2"/>
      <c r="U222" s="1" t="s">
        <v>1225</v>
      </c>
      <c r="V222" s="1"/>
      <c r="W222" s="1"/>
      <c r="X222" s="2"/>
      <c r="Y222" s="1" t="s">
        <v>1226</v>
      </c>
    </row>
    <row r="223" spans="1:25" ht="15.75">
      <c r="A223" s="1">
        <v>194</v>
      </c>
      <c r="B223" s="1" t="s">
        <v>1227</v>
      </c>
      <c r="C223" s="3" t="s">
        <v>1228</v>
      </c>
      <c r="D223" s="1" t="s">
        <v>1229</v>
      </c>
      <c r="E223" s="2" t="s">
        <v>1284</v>
      </c>
      <c r="F223" s="1" t="s">
        <v>57</v>
      </c>
      <c r="G223" s="1" t="s">
        <v>1069</v>
      </c>
      <c r="H223" s="1">
        <v>200</v>
      </c>
      <c r="I223" s="1">
        <v>0</v>
      </c>
      <c r="J223" s="1" t="s">
        <v>54</v>
      </c>
      <c r="K223" s="1" t="s">
        <v>54</v>
      </c>
      <c r="L223" s="1" t="s">
        <v>54</v>
      </c>
      <c r="M223" s="1" t="s">
        <v>54</v>
      </c>
      <c r="N223" s="2"/>
      <c r="O223" s="1" t="s">
        <v>1238</v>
      </c>
      <c r="P223" s="2" t="s">
        <v>1246</v>
      </c>
      <c r="Q223" s="2"/>
      <c r="R223" s="2"/>
      <c r="S223" s="1" t="s">
        <v>245</v>
      </c>
      <c r="T223" s="2"/>
      <c r="U223" s="1" t="s">
        <v>1230</v>
      </c>
      <c r="V223" s="1"/>
      <c r="W223" s="1"/>
      <c r="X223" s="2"/>
      <c r="Y223" s="1" t="s">
        <v>1231</v>
      </c>
    </row>
    <row r="224" spans="1:25" ht="15.75">
      <c r="A224" s="1">
        <v>197</v>
      </c>
      <c r="B224" s="1" t="s">
        <v>14</v>
      </c>
      <c r="C224" s="3" t="s">
        <v>1232</v>
      </c>
      <c r="D224" s="1" t="s">
        <v>1233</v>
      </c>
      <c r="E224" s="2" t="s">
        <v>1284</v>
      </c>
      <c r="F224" s="1" t="s">
        <v>53</v>
      </c>
      <c r="G224" s="1" t="s">
        <v>26</v>
      </c>
      <c r="H224" s="1">
        <v>66</v>
      </c>
      <c r="I224" s="1">
        <v>0</v>
      </c>
      <c r="J224" s="1" t="s">
        <v>54</v>
      </c>
      <c r="K224" s="1" t="s">
        <v>54</v>
      </c>
      <c r="L224" s="1" t="s">
        <v>54</v>
      </c>
      <c r="M224" s="1" t="s">
        <v>54</v>
      </c>
      <c r="N224" s="2"/>
      <c r="O224" s="1" t="s">
        <v>1238</v>
      </c>
      <c r="P224" s="2" t="s">
        <v>1294</v>
      </c>
      <c r="Q224" s="2" t="s">
        <v>1294</v>
      </c>
      <c r="R224" s="2" t="s">
        <v>1294</v>
      </c>
      <c r="S224" s="1" t="s">
        <v>1234</v>
      </c>
      <c r="T224" s="2"/>
      <c r="U224" s="1" t="s">
        <v>1235</v>
      </c>
      <c r="V224" s="1"/>
      <c r="W224" s="1"/>
      <c r="X224" s="2"/>
      <c r="Y224" s="1" t="s">
        <v>1236</v>
      </c>
    </row>
    <row r="225" spans="1:19" ht="15" customHeight="1">
      <c r="A225" s="2">
        <v>1000</v>
      </c>
      <c r="B225" s="2" t="s">
        <v>14</v>
      </c>
      <c r="D225" s="8">
        <v>42981.541666666664</v>
      </c>
      <c r="E225" s="2" t="s">
        <v>1284</v>
      </c>
      <c r="F225" s="2" t="s">
        <v>53</v>
      </c>
      <c r="G225" s="2" t="s">
        <v>1295</v>
      </c>
      <c r="H225" s="2">
        <v>40</v>
      </c>
      <c r="I225" s="2">
        <v>57</v>
      </c>
      <c r="O225" s="2" t="s">
        <v>1240</v>
      </c>
      <c r="P225" s="2" t="s">
        <v>1253</v>
      </c>
      <c r="Q225" s="2" t="s">
        <v>1274</v>
      </c>
      <c r="R225" s="2" t="s">
        <v>1274</v>
      </c>
      <c r="S225" s="2" t="s">
        <v>1296</v>
      </c>
    </row>
  </sheetData>
  <autoFilter ref="A1:Y225" xr:uid="{00000000-0009-0000-0000-000000000000}"/>
  <hyperlinks>
    <hyperlink ref="C2" r:id="rId1" xr:uid="{00000000-0004-0000-0000-000001000000}"/>
    <hyperlink ref="C3" r:id="rId2" xr:uid="{00000000-0004-0000-0000-000002000000}"/>
    <hyperlink ref="C4" r:id="rId3" xr:uid="{00000000-0004-0000-0000-000003000000}"/>
    <hyperlink ref="C5" r:id="rId4" xr:uid="{00000000-0004-0000-0000-000004000000}"/>
    <hyperlink ref="C6" r:id="rId5" xr:uid="{00000000-0004-0000-0000-000005000000}"/>
    <hyperlink ref="C7" r:id="rId6" xr:uid="{00000000-0004-0000-0000-000006000000}"/>
    <hyperlink ref="C8" r:id="rId7" xr:uid="{00000000-0004-0000-0000-000007000000}"/>
    <hyperlink ref="C9" r:id="rId8" xr:uid="{00000000-0004-0000-0000-000008000000}"/>
    <hyperlink ref="C10" r:id="rId9" xr:uid="{00000000-0004-0000-0000-000009000000}"/>
    <hyperlink ref="C11" r:id="rId10" xr:uid="{00000000-0004-0000-0000-00000A000000}"/>
    <hyperlink ref="C12" r:id="rId11" xr:uid="{00000000-0004-0000-0000-00000B000000}"/>
    <hyperlink ref="C13" r:id="rId12" xr:uid="{00000000-0004-0000-0000-00000C000000}"/>
    <hyperlink ref="C14" r:id="rId13" xr:uid="{00000000-0004-0000-0000-00000D000000}"/>
    <hyperlink ref="C15" r:id="rId14" xr:uid="{00000000-0004-0000-0000-00000E000000}"/>
    <hyperlink ref="C16" r:id="rId15" xr:uid="{00000000-0004-0000-0000-00000F000000}"/>
    <hyperlink ref="C17" r:id="rId16" xr:uid="{00000000-0004-0000-0000-000010000000}"/>
    <hyperlink ref="C18" r:id="rId17" xr:uid="{00000000-0004-0000-0000-000011000000}"/>
    <hyperlink ref="C19" r:id="rId18" xr:uid="{00000000-0004-0000-0000-000012000000}"/>
    <hyperlink ref="C20" r:id="rId19" xr:uid="{00000000-0004-0000-0000-000013000000}"/>
    <hyperlink ref="C21" r:id="rId20" xr:uid="{00000000-0004-0000-0000-000014000000}"/>
    <hyperlink ref="C22" r:id="rId21" xr:uid="{00000000-0004-0000-0000-000015000000}"/>
    <hyperlink ref="C23" r:id="rId22" xr:uid="{00000000-0004-0000-0000-000016000000}"/>
    <hyperlink ref="C24" r:id="rId23" xr:uid="{00000000-0004-0000-0000-000017000000}"/>
    <hyperlink ref="C25" r:id="rId24" xr:uid="{00000000-0004-0000-0000-000018000000}"/>
    <hyperlink ref="C26" r:id="rId25" xr:uid="{00000000-0004-0000-0000-000019000000}"/>
    <hyperlink ref="C27" r:id="rId26" xr:uid="{00000000-0004-0000-0000-00001A000000}"/>
    <hyperlink ref="C28" r:id="rId27" xr:uid="{00000000-0004-0000-0000-00001B000000}"/>
    <hyperlink ref="C29" r:id="rId28" xr:uid="{00000000-0004-0000-0000-00001C000000}"/>
    <hyperlink ref="C30" r:id="rId29" xr:uid="{00000000-0004-0000-0000-00001D000000}"/>
    <hyperlink ref="C31" r:id="rId30" xr:uid="{00000000-0004-0000-0000-00001E000000}"/>
    <hyperlink ref="C32" r:id="rId31" xr:uid="{00000000-0004-0000-0000-00001F000000}"/>
    <hyperlink ref="C33" r:id="rId32" xr:uid="{00000000-0004-0000-0000-000020000000}"/>
    <hyperlink ref="C34" r:id="rId33" xr:uid="{00000000-0004-0000-0000-000021000000}"/>
    <hyperlink ref="C35" r:id="rId34" xr:uid="{00000000-0004-0000-0000-000022000000}"/>
    <hyperlink ref="C36" r:id="rId35" xr:uid="{00000000-0004-0000-0000-000023000000}"/>
    <hyperlink ref="C37" r:id="rId36" xr:uid="{00000000-0004-0000-0000-000024000000}"/>
    <hyperlink ref="C38" r:id="rId37" xr:uid="{00000000-0004-0000-0000-000025000000}"/>
    <hyperlink ref="C39" r:id="rId38" xr:uid="{00000000-0004-0000-0000-000026000000}"/>
    <hyperlink ref="C40" r:id="rId39" xr:uid="{00000000-0004-0000-0000-000027000000}"/>
    <hyperlink ref="C41" r:id="rId40" xr:uid="{00000000-0004-0000-0000-000028000000}"/>
    <hyperlink ref="C42" r:id="rId41" xr:uid="{00000000-0004-0000-0000-000029000000}"/>
    <hyperlink ref="C43" r:id="rId42" xr:uid="{00000000-0004-0000-0000-00002A000000}"/>
    <hyperlink ref="C44" r:id="rId43" xr:uid="{00000000-0004-0000-0000-00002B000000}"/>
    <hyperlink ref="C45" r:id="rId44" xr:uid="{00000000-0004-0000-0000-00002C000000}"/>
    <hyperlink ref="C46" r:id="rId45" xr:uid="{00000000-0004-0000-0000-00002D000000}"/>
    <hyperlink ref="C47" r:id="rId46" xr:uid="{00000000-0004-0000-0000-00002E000000}"/>
    <hyperlink ref="C48" r:id="rId47" xr:uid="{00000000-0004-0000-0000-00002F000000}"/>
    <hyperlink ref="C49" r:id="rId48" xr:uid="{00000000-0004-0000-0000-000030000000}"/>
    <hyperlink ref="C50" r:id="rId49" xr:uid="{00000000-0004-0000-0000-000031000000}"/>
    <hyperlink ref="C51" r:id="rId50" xr:uid="{00000000-0004-0000-0000-000032000000}"/>
    <hyperlink ref="C52" r:id="rId51" xr:uid="{00000000-0004-0000-0000-000033000000}"/>
    <hyperlink ref="C53" r:id="rId52" xr:uid="{00000000-0004-0000-0000-000034000000}"/>
    <hyperlink ref="C54" r:id="rId53" xr:uid="{00000000-0004-0000-0000-000035000000}"/>
    <hyperlink ref="C55" r:id="rId54" xr:uid="{00000000-0004-0000-0000-000036000000}"/>
    <hyperlink ref="C56" r:id="rId55" xr:uid="{00000000-0004-0000-0000-000037000000}"/>
    <hyperlink ref="C57" r:id="rId56" xr:uid="{00000000-0004-0000-0000-000038000000}"/>
    <hyperlink ref="C58" r:id="rId57" xr:uid="{00000000-0004-0000-0000-000039000000}"/>
    <hyperlink ref="C59" r:id="rId58" xr:uid="{00000000-0004-0000-0000-00003A000000}"/>
    <hyperlink ref="C60" r:id="rId59" xr:uid="{00000000-0004-0000-0000-00003B000000}"/>
    <hyperlink ref="C61" r:id="rId60" xr:uid="{00000000-0004-0000-0000-00003C000000}"/>
    <hyperlink ref="C62" r:id="rId61" xr:uid="{00000000-0004-0000-0000-00003D000000}"/>
    <hyperlink ref="C63" r:id="rId62" xr:uid="{00000000-0004-0000-0000-00003E000000}"/>
    <hyperlink ref="C64" r:id="rId63" xr:uid="{00000000-0004-0000-0000-00003F000000}"/>
    <hyperlink ref="C65" r:id="rId64" xr:uid="{00000000-0004-0000-0000-000040000000}"/>
    <hyperlink ref="C66" r:id="rId65" xr:uid="{00000000-0004-0000-0000-000041000000}"/>
    <hyperlink ref="C67" r:id="rId66" xr:uid="{00000000-0004-0000-0000-000042000000}"/>
    <hyperlink ref="C68" r:id="rId67" xr:uid="{00000000-0004-0000-0000-000043000000}"/>
    <hyperlink ref="C69" r:id="rId68" xr:uid="{00000000-0004-0000-0000-000044000000}"/>
    <hyperlink ref="C70" r:id="rId69" xr:uid="{00000000-0004-0000-0000-000045000000}"/>
    <hyperlink ref="C71" r:id="rId70" xr:uid="{00000000-0004-0000-0000-000046000000}"/>
    <hyperlink ref="C72" r:id="rId71" xr:uid="{00000000-0004-0000-0000-000047000000}"/>
    <hyperlink ref="C73" r:id="rId72" xr:uid="{00000000-0004-0000-0000-000048000000}"/>
    <hyperlink ref="C74" r:id="rId73" xr:uid="{00000000-0004-0000-0000-000049000000}"/>
    <hyperlink ref="C75" r:id="rId74" xr:uid="{00000000-0004-0000-0000-00004A000000}"/>
    <hyperlink ref="C76" r:id="rId75" xr:uid="{00000000-0004-0000-0000-00004B000000}"/>
    <hyperlink ref="C77" r:id="rId76" xr:uid="{00000000-0004-0000-0000-00004C000000}"/>
    <hyperlink ref="C78" r:id="rId77" xr:uid="{00000000-0004-0000-0000-00004D000000}"/>
    <hyperlink ref="C79" r:id="rId78" xr:uid="{00000000-0004-0000-0000-00004E000000}"/>
    <hyperlink ref="C80" r:id="rId79" xr:uid="{00000000-0004-0000-0000-00004F000000}"/>
    <hyperlink ref="C81" r:id="rId80" xr:uid="{00000000-0004-0000-0000-000050000000}"/>
    <hyperlink ref="C82" r:id="rId81" xr:uid="{00000000-0004-0000-0000-000051000000}"/>
    <hyperlink ref="C83" r:id="rId82" xr:uid="{00000000-0004-0000-0000-000052000000}"/>
    <hyperlink ref="C84" r:id="rId83" xr:uid="{00000000-0004-0000-0000-000053000000}"/>
    <hyperlink ref="C85" r:id="rId84" xr:uid="{00000000-0004-0000-0000-000054000000}"/>
    <hyperlink ref="C86" r:id="rId85" xr:uid="{00000000-0004-0000-0000-000055000000}"/>
    <hyperlink ref="C87" r:id="rId86" xr:uid="{00000000-0004-0000-0000-000056000000}"/>
    <hyperlink ref="C88" r:id="rId87" xr:uid="{00000000-0004-0000-0000-000057000000}"/>
    <hyperlink ref="C89" r:id="rId88" xr:uid="{00000000-0004-0000-0000-000058000000}"/>
    <hyperlink ref="C90" r:id="rId89" xr:uid="{00000000-0004-0000-0000-000059000000}"/>
    <hyperlink ref="C91" r:id="rId90" xr:uid="{00000000-0004-0000-0000-00005A000000}"/>
    <hyperlink ref="C92" r:id="rId91" xr:uid="{00000000-0004-0000-0000-00005B000000}"/>
    <hyperlink ref="C93" r:id="rId92" xr:uid="{00000000-0004-0000-0000-00005C000000}"/>
    <hyperlink ref="C94" r:id="rId93" xr:uid="{00000000-0004-0000-0000-00005D000000}"/>
    <hyperlink ref="C95" r:id="rId94" xr:uid="{00000000-0004-0000-0000-00005E000000}"/>
    <hyperlink ref="C96" r:id="rId95" xr:uid="{00000000-0004-0000-0000-00005F000000}"/>
    <hyperlink ref="C97" r:id="rId96" xr:uid="{00000000-0004-0000-0000-000060000000}"/>
    <hyperlink ref="C98" r:id="rId97" xr:uid="{00000000-0004-0000-0000-000061000000}"/>
    <hyperlink ref="C99" r:id="rId98" xr:uid="{00000000-0004-0000-0000-000062000000}"/>
    <hyperlink ref="C100" r:id="rId99" xr:uid="{00000000-0004-0000-0000-000063000000}"/>
    <hyperlink ref="C101" r:id="rId100" xr:uid="{00000000-0004-0000-0000-000064000000}"/>
    <hyperlink ref="C102" r:id="rId101" xr:uid="{00000000-0004-0000-0000-000065000000}"/>
    <hyperlink ref="C103" r:id="rId102" xr:uid="{00000000-0004-0000-0000-000066000000}"/>
    <hyperlink ref="C104" r:id="rId103" xr:uid="{00000000-0004-0000-0000-000067000000}"/>
    <hyperlink ref="C105" r:id="rId104" xr:uid="{00000000-0004-0000-0000-000068000000}"/>
    <hyperlink ref="C106" r:id="rId105" xr:uid="{00000000-0004-0000-0000-000069000000}"/>
    <hyperlink ref="C107" r:id="rId106" xr:uid="{00000000-0004-0000-0000-00006A000000}"/>
    <hyperlink ref="C108" r:id="rId107" xr:uid="{00000000-0004-0000-0000-00006B000000}"/>
    <hyperlink ref="C109" r:id="rId108" xr:uid="{00000000-0004-0000-0000-00006C000000}"/>
    <hyperlink ref="C110" r:id="rId109" xr:uid="{00000000-0004-0000-0000-00006D000000}"/>
    <hyperlink ref="C111" r:id="rId110" xr:uid="{00000000-0004-0000-0000-00006E000000}"/>
    <hyperlink ref="C112" r:id="rId111" xr:uid="{00000000-0004-0000-0000-00006F000000}"/>
    <hyperlink ref="C113" r:id="rId112" xr:uid="{00000000-0004-0000-0000-000070000000}"/>
    <hyperlink ref="C114" r:id="rId113" xr:uid="{00000000-0004-0000-0000-000071000000}"/>
    <hyperlink ref="C115" r:id="rId114" xr:uid="{00000000-0004-0000-0000-000072000000}"/>
    <hyperlink ref="C116" r:id="rId115" xr:uid="{00000000-0004-0000-0000-000073000000}"/>
    <hyperlink ref="C117" r:id="rId116" xr:uid="{00000000-0004-0000-0000-000074000000}"/>
    <hyperlink ref="C118" r:id="rId117" xr:uid="{00000000-0004-0000-0000-000075000000}"/>
    <hyperlink ref="C119" r:id="rId118" xr:uid="{00000000-0004-0000-0000-000076000000}"/>
    <hyperlink ref="C120" r:id="rId119" xr:uid="{00000000-0004-0000-0000-000077000000}"/>
    <hyperlink ref="C121" r:id="rId120" xr:uid="{00000000-0004-0000-0000-000078000000}"/>
    <hyperlink ref="C122" r:id="rId121" xr:uid="{00000000-0004-0000-0000-000079000000}"/>
    <hyperlink ref="C123" r:id="rId122" xr:uid="{00000000-0004-0000-0000-00007A000000}"/>
    <hyperlink ref="C124" r:id="rId123" xr:uid="{00000000-0004-0000-0000-00007B000000}"/>
    <hyperlink ref="C125" r:id="rId124" xr:uid="{00000000-0004-0000-0000-00007C000000}"/>
    <hyperlink ref="C126" r:id="rId125" xr:uid="{00000000-0004-0000-0000-00007D000000}"/>
    <hyperlink ref="C127" r:id="rId126" xr:uid="{00000000-0004-0000-0000-00007E000000}"/>
    <hyperlink ref="C128" r:id="rId127" xr:uid="{00000000-0004-0000-0000-00007F000000}"/>
    <hyperlink ref="C129" r:id="rId128" xr:uid="{00000000-0004-0000-0000-000080000000}"/>
    <hyperlink ref="C130" r:id="rId129" xr:uid="{00000000-0004-0000-0000-000081000000}"/>
    <hyperlink ref="C131" r:id="rId130" xr:uid="{00000000-0004-0000-0000-000082000000}"/>
    <hyperlink ref="C132" r:id="rId131" xr:uid="{00000000-0004-0000-0000-000083000000}"/>
    <hyperlink ref="C133" r:id="rId132" xr:uid="{00000000-0004-0000-0000-000084000000}"/>
    <hyperlink ref="C134" r:id="rId133" xr:uid="{00000000-0004-0000-0000-000085000000}"/>
    <hyperlink ref="C135" r:id="rId134" xr:uid="{00000000-0004-0000-0000-000086000000}"/>
    <hyperlink ref="C136" r:id="rId135" xr:uid="{00000000-0004-0000-0000-000087000000}"/>
    <hyperlink ref="C137" r:id="rId136" xr:uid="{00000000-0004-0000-0000-000088000000}"/>
    <hyperlink ref="C138" r:id="rId137" xr:uid="{00000000-0004-0000-0000-000089000000}"/>
    <hyperlink ref="C139" r:id="rId138" xr:uid="{00000000-0004-0000-0000-00008A000000}"/>
    <hyperlink ref="C140" r:id="rId139" xr:uid="{00000000-0004-0000-0000-00008B000000}"/>
    <hyperlink ref="C141" r:id="rId140" xr:uid="{00000000-0004-0000-0000-00008C000000}"/>
    <hyperlink ref="C142" r:id="rId141" xr:uid="{00000000-0004-0000-0000-00008D000000}"/>
    <hyperlink ref="C143" r:id="rId142" xr:uid="{00000000-0004-0000-0000-00008E000000}"/>
    <hyperlink ref="C144" r:id="rId143" xr:uid="{00000000-0004-0000-0000-00008F000000}"/>
    <hyperlink ref="C145" r:id="rId144" xr:uid="{00000000-0004-0000-0000-000090000000}"/>
    <hyperlink ref="C146" r:id="rId145" xr:uid="{00000000-0004-0000-0000-000091000000}"/>
    <hyperlink ref="C147" r:id="rId146" xr:uid="{00000000-0004-0000-0000-000092000000}"/>
    <hyperlink ref="C148" r:id="rId147" xr:uid="{00000000-0004-0000-0000-000093000000}"/>
    <hyperlink ref="C149" r:id="rId148" xr:uid="{00000000-0004-0000-0000-000094000000}"/>
    <hyperlink ref="C150" r:id="rId149" xr:uid="{00000000-0004-0000-0000-000095000000}"/>
    <hyperlink ref="C151" r:id="rId150" xr:uid="{00000000-0004-0000-0000-000096000000}"/>
    <hyperlink ref="C152" r:id="rId151" xr:uid="{00000000-0004-0000-0000-000097000000}"/>
    <hyperlink ref="C153" r:id="rId152" xr:uid="{00000000-0004-0000-0000-000098000000}"/>
    <hyperlink ref="C154" r:id="rId153" xr:uid="{00000000-0004-0000-0000-000099000000}"/>
    <hyperlink ref="C155" r:id="rId154" xr:uid="{00000000-0004-0000-0000-00009A000000}"/>
    <hyperlink ref="C156" r:id="rId155" xr:uid="{00000000-0004-0000-0000-00009B000000}"/>
    <hyperlink ref="C157" r:id="rId156" xr:uid="{00000000-0004-0000-0000-00009C000000}"/>
    <hyperlink ref="C158" r:id="rId157" xr:uid="{00000000-0004-0000-0000-00009D000000}"/>
    <hyperlink ref="C159" r:id="rId158" xr:uid="{00000000-0004-0000-0000-00009E000000}"/>
    <hyperlink ref="C160" r:id="rId159" xr:uid="{00000000-0004-0000-0000-00009F000000}"/>
    <hyperlink ref="C161" r:id="rId160" xr:uid="{00000000-0004-0000-0000-0000A0000000}"/>
    <hyperlink ref="C162" r:id="rId161" xr:uid="{00000000-0004-0000-0000-0000A1000000}"/>
    <hyperlink ref="C163" r:id="rId162" xr:uid="{00000000-0004-0000-0000-0000A2000000}"/>
    <hyperlink ref="C164" r:id="rId163" xr:uid="{00000000-0004-0000-0000-0000A3000000}"/>
    <hyperlink ref="C165" r:id="rId164" xr:uid="{00000000-0004-0000-0000-0000A4000000}"/>
    <hyperlink ref="C166" r:id="rId165" xr:uid="{00000000-0004-0000-0000-0000A5000000}"/>
    <hyperlink ref="C167" r:id="rId166" xr:uid="{00000000-0004-0000-0000-0000A6000000}"/>
    <hyperlink ref="C168" r:id="rId167" xr:uid="{00000000-0004-0000-0000-0000A7000000}"/>
    <hyperlink ref="C169" r:id="rId168" xr:uid="{00000000-0004-0000-0000-0000A8000000}"/>
    <hyperlink ref="C170" r:id="rId169" xr:uid="{00000000-0004-0000-0000-0000A9000000}"/>
    <hyperlink ref="C171" r:id="rId170" xr:uid="{00000000-0004-0000-0000-0000AA000000}"/>
    <hyperlink ref="C172" r:id="rId171" xr:uid="{00000000-0004-0000-0000-0000AB000000}"/>
    <hyperlink ref="C173" r:id="rId172" xr:uid="{00000000-0004-0000-0000-0000AC000000}"/>
    <hyperlink ref="C174" r:id="rId173" xr:uid="{00000000-0004-0000-0000-0000AD000000}"/>
    <hyperlink ref="C175" r:id="rId174" xr:uid="{00000000-0004-0000-0000-0000AE000000}"/>
    <hyperlink ref="C176" r:id="rId175" xr:uid="{00000000-0004-0000-0000-0000AF000000}"/>
    <hyperlink ref="C177" r:id="rId176" xr:uid="{00000000-0004-0000-0000-0000B0000000}"/>
    <hyperlink ref="C178" r:id="rId177" xr:uid="{00000000-0004-0000-0000-0000B1000000}"/>
    <hyperlink ref="C179" r:id="rId178" xr:uid="{00000000-0004-0000-0000-0000B2000000}"/>
    <hyperlink ref="C180" r:id="rId179" xr:uid="{00000000-0004-0000-0000-0000B3000000}"/>
    <hyperlink ref="C181" r:id="rId180" xr:uid="{00000000-0004-0000-0000-0000B4000000}"/>
    <hyperlink ref="C182" r:id="rId181" xr:uid="{00000000-0004-0000-0000-0000B5000000}"/>
    <hyperlink ref="C183" r:id="rId182" xr:uid="{00000000-0004-0000-0000-0000B7000000}"/>
    <hyperlink ref="C184" r:id="rId183" xr:uid="{00000000-0004-0000-0000-0000B8000000}"/>
    <hyperlink ref="C185" r:id="rId184" xr:uid="{00000000-0004-0000-0000-0000B9000000}"/>
    <hyperlink ref="C186" r:id="rId185" xr:uid="{00000000-0004-0000-0000-0000BA000000}"/>
    <hyperlink ref="C187" r:id="rId186" xr:uid="{00000000-0004-0000-0000-0000BB000000}"/>
    <hyperlink ref="C188" r:id="rId187" xr:uid="{00000000-0004-0000-0000-0000BC000000}"/>
    <hyperlink ref="C189" r:id="rId188" xr:uid="{00000000-0004-0000-0000-0000BD000000}"/>
    <hyperlink ref="C190" r:id="rId189" xr:uid="{00000000-0004-0000-0000-0000BE000000}"/>
    <hyperlink ref="C191" r:id="rId190" xr:uid="{00000000-0004-0000-0000-0000BF000000}"/>
    <hyperlink ref="C192" r:id="rId191" xr:uid="{00000000-0004-0000-0000-0000C0000000}"/>
    <hyperlink ref="C193" r:id="rId192" xr:uid="{00000000-0004-0000-0000-0000C1000000}"/>
    <hyperlink ref="C194" r:id="rId193" xr:uid="{00000000-0004-0000-0000-0000C2000000}"/>
    <hyperlink ref="C195" r:id="rId194" xr:uid="{00000000-0004-0000-0000-0000C3000000}"/>
    <hyperlink ref="C196" r:id="rId195" xr:uid="{00000000-0004-0000-0000-0000C4000000}"/>
    <hyperlink ref="C197" r:id="rId196" xr:uid="{00000000-0004-0000-0000-0000C5000000}"/>
    <hyperlink ref="C198" r:id="rId197" xr:uid="{00000000-0004-0000-0000-0000C6000000}"/>
    <hyperlink ref="C199" r:id="rId198" xr:uid="{00000000-0004-0000-0000-0000C7000000}"/>
    <hyperlink ref="C200" r:id="rId199" xr:uid="{00000000-0004-0000-0000-0000C8000000}"/>
    <hyperlink ref="C201" r:id="rId200" xr:uid="{00000000-0004-0000-0000-0000C9000000}"/>
    <hyperlink ref="C202" r:id="rId201" xr:uid="{00000000-0004-0000-0000-0000CA000000}"/>
    <hyperlink ref="C203" r:id="rId202" xr:uid="{00000000-0004-0000-0000-0000CB000000}"/>
    <hyperlink ref="C204" r:id="rId203" xr:uid="{00000000-0004-0000-0000-0000CC000000}"/>
    <hyperlink ref="C205" r:id="rId204" xr:uid="{00000000-0004-0000-0000-0000CD000000}"/>
    <hyperlink ref="C206" r:id="rId205" xr:uid="{00000000-0004-0000-0000-0000CE000000}"/>
    <hyperlink ref="C207" r:id="rId206" xr:uid="{00000000-0004-0000-0000-0000CF000000}"/>
    <hyperlink ref="C208" r:id="rId207" xr:uid="{00000000-0004-0000-0000-0000D0000000}"/>
    <hyperlink ref="C209" r:id="rId208" xr:uid="{00000000-0004-0000-0000-0000D1000000}"/>
    <hyperlink ref="C210" r:id="rId209" xr:uid="{00000000-0004-0000-0000-0000D2000000}"/>
    <hyperlink ref="C211" r:id="rId210" xr:uid="{00000000-0004-0000-0000-0000D3000000}"/>
    <hyperlink ref="C212" r:id="rId211" xr:uid="{00000000-0004-0000-0000-0000D4000000}"/>
    <hyperlink ref="C213" r:id="rId212" xr:uid="{00000000-0004-0000-0000-0000D5000000}"/>
    <hyperlink ref="C214" r:id="rId213" xr:uid="{00000000-0004-0000-0000-0000D6000000}"/>
    <hyperlink ref="C215" r:id="rId214" xr:uid="{00000000-0004-0000-0000-0000D7000000}"/>
    <hyperlink ref="C216" r:id="rId215" xr:uid="{00000000-0004-0000-0000-0000D8000000}"/>
    <hyperlink ref="C217" r:id="rId216" xr:uid="{00000000-0004-0000-0000-0000D9000000}"/>
    <hyperlink ref="C218" r:id="rId217" xr:uid="{00000000-0004-0000-0000-0000DA000000}"/>
    <hyperlink ref="C219" r:id="rId218" xr:uid="{00000000-0004-0000-0000-0000DB000000}"/>
    <hyperlink ref="C220" r:id="rId219" xr:uid="{00000000-0004-0000-0000-0000DC000000}"/>
    <hyperlink ref="C221" r:id="rId220" xr:uid="{00000000-0004-0000-0000-0000DD000000}"/>
    <hyperlink ref="C222" r:id="rId221" xr:uid="{00000000-0004-0000-0000-0000DE000000}"/>
    <hyperlink ref="C223" r:id="rId222" xr:uid="{00000000-0004-0000-0000-0000DF000000}"/>
    <hyperlink ref="C224" r:id="rId223" xr:uid="{00000000-0004-0000-0000-0000E0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000"/>
  <sheetViews>
    <sheetView workbookViewId="0"/>
  </sheetViews>
  <sheetFormatPr defaultColWidth="11.25" defaultRowHeight="15" customHeight="1"/>
  <sheetData>
    <row r="1" spans="1:7" ht="15.75">
      <c r="A1" t="s">
        <v>3</v>
      </c>
      <c r="B1" t="s">
        <v>1</v>
      </c>
      <c r="C1" t="s">
        <v>2</v>
      </c>
      <c r="D1" t="s">
        <v>4</v>
      </c>
      <c r="E1" t="s">
        <v>5</v>
      </c>
      <c r="F1" t="s">
        <v>6</v>
      </c>
      <c r="G1" t="s">
        <v>7</v>
      </c>
    </row>
    <row r="2" spans="1:7" ht="15.75">
      <c r="A2" t="s">
        <v>8</v>
      </c>
      <c r="B2" t="s">
        <v>9</v>
      </c>
      <c r="C2" t="s">
        <v>10</v>
      </c>
      <c r="E2" t="s">
        <v>11</v>
      </c>
    </row>
    <row r="3" spans="1:7" ht="15.75">
      <c r="A3" t="s">
        <v>8</v>
      </c>
      <c r="B3" t="s">
        <v>12</v>
      </c>
      <c r="C3" t="s">
        <v>13</v>
      </c>
      <c r="E3" t="s">
        <v>11</v>
      </c>
      <c r="F3" t="s">
        <v>14</v>
      </c>
    </row>
    <row r="4" spans="1:7" ht="15.75">
      <c r="A4" t="s">
        <v>15</v>
      </c>
      <c r="B4" t="s">
        <v>16</v>
      </c>
      <c r="C4" t="s">
        <v>17</v>
      </c>
      <c r="E4" t="s">
        <v>11</v>
      </c>
    </row>
    <row r="5" spans="1:7" ht="15.75">
      <c r="A5" t="s">
        <v>18</v>
      </c>
      <c r="B5" t="s">
        <v>19</v>
      </c>
      <c r="C5" t="s">
        <v>20</v>
      </c>
      <c r="E5" t="s">
        <v>11</v>
      </c>
    </row>
    <row r="6" spans="1:7" ht="15.75">
      <c r="A6" t="s">
        <v>8</v>
      </c>
      <c r="B6" t="s">
        <v>21</v>
      </c>
      <c r="C6" t="s">
        <v>21</v>
      </c>
      <c r="D6" t="s">
        <v>22</v>
      </c>
      <c r="E6" t="s">
        <v>11</v>
      </c>
    </row>
    <row r="7" spans="1:7" ht="15.75">
      <c r="A7" t="s">
        <v>8</v>
      </c>
      <c r="B7" t="s">
        <v>23</v>
      </c>
      <c r="C7" t="s">
        <v>24</v>
      </c>
      <c r="D7" t="s">
        <v>25</v>
      </c>
      <c r="E7" t="s">
        <v>11</v>
      </c>
      <c r="F7" t="s">
        <v>26</v>
      </c>
    </row>
    <row r="8" spans="1:7" ht="15.75">
      <c r="A8" t="s">
        <v>27</v>
      </c>
      <c r="B8" t="s">
        <v>28</v>
      </c>
      <c r="C8" t="s">
        <v>29</v>
      </c>
      <c r="E8" t="s">
        <v>11</v>
      </c>
    </row>
    <row r="9" spans="1:7" ht="15.75">
      <c r="A9" t="s">
        <v>27</v>
      </c>
      <c r="B9" t="s">
        <v>30</v>
      </c>
      <c r="C9" t="s">
        <v>31</v>
      </c>
      <c r="D9" t="s">
        <v>32</v>
      </c>
      <c r="E9" t="s">
        <v>11</v>
      </c>
    </row>
    <row r="10" spans="1:7" ht="15.75">
      <c r="A10" t="s">
        <v>27</v>
      </c>
      <c r="B10" t="s">
        <v>33</v>
      </c>
      <c r="C10" t="s">
        <v>34</v>
      </c>
      <c r="D10" t="s">
        <v>35</v>
      </c>
    </row>
    <row r="11" spans="1:7" ht="15.75">
      <c r="A11" t="s">
        <v>27</v>
      </c>
      <c r="B11" t="s">
        <v>36</v>
      </c>
      <c r="C11" t="s">
        <v>37</v>
      </c>
      <c r="D11" t="s">
        <v>38</v>
      </c>
    </row>
    <row r="12" spans="1:7" ht="15.75">
      <c r="A12" t="s">
        <v>27</v>
      </c>
      <c r="B12" t="s">
        <v>39</v>
      </c>
      <c r="C12" t="s">
        <v>40</v>
      </c>
      <c r="D12" t="s">
        <v>41</v>
      </c>
    </row>
    <row r="13" spans="1:7" ht="15.75">
      <c r="A13" t="s">
        <v>27</v>
      </c>
      <c r="B13" t="s">
        <v>44</v>
      </c>
      <c r="C13" t="s">
        <v>46</v>
      </c>
      <c r="D13" t="s">
        <v>47</v>
      </c>
    </row>
    <row r="14" spans="1:7" ht="15.75">
      <c r="A14" t="s">
        <v>27</v>
      </c>
      <c r="B14" t="s">
        <v>48</v>
      </c>
      <c r="C14" t="s">
        <v>49</v>
      </c>
    </row>
    <row r="15" spans="1:7" ht="15.75">
      <c r="A15" t="s">
        <v>8</v>
      </c>
      <c r="B15" t="s">
        <v>50</v>
      </c>
      <c r="C15" t="s">
        <v>51</v>
      </c>
    </row>
    <row r="16" spans="1:7" ht="15.75">
      <c r="A16" t="s">
        <v>8</v>
      </c>
      <c r="B16" t="s">
        <v>52</v>
      </c>
      <c r="C16" t="s">
        <v>52</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000"/>
  <sheetViews>
    <sheetView workbookViewId="0"/>
  </sheetViews>
  <sheetFormatPr defaultColWidth="11.25" defaultRowHeight="15" customHeight="1"/>
  <sheetData>
    <row r="1" spans="1:3" ht="15.75">
      <c r="A1" t="s">
        <v>0</v>
      </c>
      <c r="B1" t="s">
        <v>1</v>
      </c>
      <c r="C1" t="s">
        <v>2</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000"/>
  <sheetViews>
    <sheetView workbookViewId="0"/>
  </sheetViews>
  <sheetFormatPr defaultColWidth="11.25" defaultRowHeight="15" customHeight="1"/>
  <sheetData>
    <row r="1" spans="1:5" ht="15.75">
      <c r="A1" t="s">
        <v>72</v>
      </c>
      <c r="B1" t="s">
        <v>73</v>
      </c>
      <c r="C1" t="s">
        <v>75</v>
      </c>
      <c r="D1" t="s">
        <v>76</v>
      </c>
      <c r="E1" t="s">
        <v>77</v>
      </c>
    </row>
    <row r="2" spans="1:5" ht="15.75">
      <c r="A2" t="s">
        <v>78</v>
      </c>
      <c r="B2" t="s">
        <v>79</v>
      </c>
      <c r="D2" s="3" t="s">
        <v>80</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ef="D2" r:id="rId1" location="gid=676000136" xr:uid="{00000000-0004-0000-0300-000000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1000"/>
  <sheetViews>
    <sheetView workbookViewId="0"/>
  </sheetViews>
  <sheetFormatPr defaultColWidth="11.25" defaultRowHeight="15" customHeight="1"/>
  <sheetData>
    <row r="1" spans="1:1" ht="15.75">
      <c r="A1" t="s">
        <v>74</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results</vt:lpstr>
      <vt:lpstr>survey</vt:lpstr>
      <vt:lpstr>choices</vt:lpstr>
      <vt:lpstr>settings</vt:lpstr>
      <vt:lpstr>warnings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Jonathan Lloyd Garber</dc:creator>
  <cp:lastModifiedBy>Jonathan Garber</cp:lastModifiedBy>
  <dcterms:created xsi:type="dcterms:W3CDTF">2019-11-27T04:39:47Z</dcterms:created>
  <dcterms:modified xsi:type="dcterms:W3CDTF">2020-08-30T01:11:01Z</dcterms:modified>
</cp:coreProperties>
</file>