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ewversion\"/>
    </mc:Choice>
  </mc:AlternateContent>
  <xr:revisionPtr revIDLastSave="0" documentId="13_ncr:1_{41D9806C-442D-4386-8727-ECD5D7543A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5" r:id="rId1"/>
    <sheet name="AP_Trans_2016" sheetId="2" r:id="rId2"/>
    <sheet name="VendorMaster" sheetId="3" r:id="rId3"/>
  </sheets>
  <definedNames>
    <definedName name="AP_Trans_New">AP_Trans_2016!$A$1:$H$128</definedName>
    <definedName name="VendorMaster">VendorMaster!$A$1:$H$51</definedName>
  </definedNames>
  <calcPr calcId="181029"/>
  <pivotCaches>
    <pivotCache cacheId="14" r:id="rId4"/>
  </pivotCaches>
</workbook>
</file>

<file path=xl/calcChain.xml><?xml version="1.0" encoding="utf-8"?>
<calcChain xmlns="http://schemas.openxmlformats.org/spreadsheetml/2006/main">
  <c r="I58" i="2" l="1"/>
  <c r="J58" i="2" s="1"/>
  <c r="I74" i="2"/>
  <c r="I90" i="2"/>
  <c r="I106" i="2"/>
  <c r="I122" i="2"/>
  <c r="I138" i="2"/>
  <c r="I154" i="2"/>
  <c r="D3" i="2"/>
  <c r="I3" i="2" s="1"/>
  <c r="K3" i="2" s="1"/>
  <c r="D4" i="2"/>
  <c r="I4" i="2" s="1"/>
  <c r="D5" i="2"/>
  <c r="I5" i="2" s="1"/>
  <c r="K5" i="2" s="1"/>
  <c r="D6" i="2"/>
  <c r="I6" i="2" s="1"/>
  <c r="D7" i="2"/>
  <c r="I7" i="2" s="1"/>
  <c r="K7" i="2" s="1"/>
  <c r="D8" i="2"/>
  <c r="I8" i="2" s="1"/>
  <c r="K8" i="2" s="1"/>
  <c r="D9" i="2"/>
  <c r="I9" i="2" s="1"/>
  <c r="K9" i="2" s="1"/>
  <c r="D10" i="2"/>
  <c r="I10" i="2" s="1"/>
  <c r="D11" i="2"/>
  <c r="I11" i="2" s="1"/>
  <c r="D12" i="2"/>
  <c r="I12" i="2" s="1"/>
  <c r="K12" i="2" s="1"/>
  <c r="D13" i="2"/>
  <c r="I13" i="2" s="1"/>
  <c r="K13" i="2" s="1"/>
  <c r="D14" i="2"/>
  <c r="I14" i="2" s="1"/>
  <c r="J14" i="2" s="1"/>
  <c r="D15" i="2"/>
  <c r="I15" i="2" s="1"/>
  <c r="K15" i="2" s="1"/>
  <c r="D16" i="2"/>
  <c r="I16" i="2" s="1"/>
  <c r="D17" i="2"/>
  <c r="I17" i="2" s="1"/>
  <c r="D18" i="2"/>
  <c r="I18" i="2" s="1"/>
  <c r="D19" i="2"/>
  <c r="I19" i="2" s="1"/>
  <c r="K19" i="2" s="1"/>
  <c r="D20" i="2"/>
  <c r="I20" i="2" s="1"/>
  <c r="D21" i="2"/>
  <c r="I21" i="2" s="1"/>
  <c r="J21" i="2" s="1"/>
  <c r="D22" i="2"/>
  <c r="I22" i="2" s="1"/>
  <c r="J22" i="2" s="1"/>
  <c r="D23" i="2"/>
  <c r="I23" i="2" s="1"/>
  <c r="D24" i="2"/>
  <c r="I24" i="2" s="1"/>
  <c r="K24" i="2" s="1"/>
  <c r="D25" i="2"/>
  <c r="I25" i="2" s="1"/>
  <c r="D26" i="2"/>
  <c r="I26" i="2" s="1"/>
  <c r="J26" i="2" s="1"/>
  <c r="D27" i="2"/>
  <c r="I27" i="2" s="1"/>
  <c r="K27" i="2" s="1"/>
  <c r="D28" i="2"/>
  <c r="I28" i="2" s="1"/>
  <c r="K28" i="2" s="1"/>
  <c r="D29" i="2"/>
  <c r="I29" i="2" s="1"/>
  <c r="K29" i="2" s="1"/>
  <c r="D30" i="2"/>
  <c r="I30" i="2" s="1"/>
  <c r="D31" i="2"/>
  <c r="I31" i="2" s="1"/>
  <c r="K31" i="2" s="1"/>
  <c r="D32" i="2"/>
  <c r="I32" i="2" s="1"/>
  <c r="K32" i="2" s="1"/>
  <c r="D33" i="2"/>
  <c r="I33" i="2" s="1"/>
  <c r="K33" i="2" s="1"/>
  <c r="D34" i="2"/>
  <c r="I34" i="2" s="1"/>
  <c r="J34" i="2" s="1"/>
  <c r="D35" i="2"/>
  <c r="I35" i="2" s="1"/>
  <c r="K35" i="2" s="1"/>
  <c r="D36" i="2"/>
  <c r="I36" i="2" s="1"/>
  <c r="K36" i="2" s="1"/>
  <c r="D37" i="2"/>
  <c r="I37" i="2" s="1"/>
  <c r="J37" i="2" s="1"/>
  <c r="D38" i="2"/>
  <c r="I38" i="2" s="1"/>
  <c r="D39" i="2"/>
  <c r="I39" i="2" s="1"/>
  <c r="K39" i="2" s="1"/>
  <c r="D40" i="2"/>
  <c r="I40" i="2" s="1"/>
  <c r="K40" i="2" s="1"/>
  <c r="D41" i="2"/>
  <c r="I41" i="2" s="1"/>
  <c r="J41" i="2" s="1"/>
  <c r="D42" i="2"/>
  <c r="I42" i="2" s="1"/>
  <c r="J42" i="2" s="1"/>
  <c r="D43" i="2"/>
  <c r="I43" i="2" s="1"/>
  <c r="K43" i="2" s="1"/>
  <c r="D44" i="2"/>
  <c r="I44" i="2" s="1"/>
  <c r="K44" i="2" s="1"/>
  <c r="D45" i="2"/>
  <c r="I45" i="2" s="1"/>
  <c r="K45" i="2" s="1"/>
  <c r="D46" i="2"/>
  <c r="I46" i="2" s="1"/>
  <c r="J46" i="2" s="1"/>
  <c r="D47" i="2"/>
  <c r="I47" i="2" s="1"/>
  <c r="K47" i="2" s="1"/>
  <c r="D48" i="2"/>
  <c r="I48" i="2" s="1"/>
  <c r="D49" i="2"/>
  <c r="I49" i="2" s="1"/>
  <c r="K49" i="2" s="1"/>
  <c r="D50" i="2"/>
  <c r="I50" i="2" s="1"/>
  <c r="J50" i="2" s="1"/>
  <c r="D51" i="2"/>
  <c r="I51" i="2" s="1"/>
  <c r="K51" i="2" s="1"/>
  <c r="D52" i="2"/>
  <c r="I52" i="2" s="1"/>
  <c r="K52" i="2" s="1"/>
  <c r="D53" i="2"/>
  <c r="I53" i="2" s="1"/>
  <c r="D54" i="2"/>
  <c r="I54" i="2" s="1"/>
  <c r="D55" i="2"/>
  <c r="I55" i="2" s="1"/>
  <c r="K55" i="2" s="1"/>
  <c r="D56" i="2"/>
  <c r="I56" i="2" s="1"/>
  <c r="K56" i="2" s="1"/>
  <c r="D57" i="2"/>
  <c r="I57" i="2" s="1"/>
  <c r="J57" i="2" s="1"/>
  <c r="D58" i="2"/>
  <c r="D59" i="2"/>
  <c r="I59" i="2" s="1"/>
  <c r="K59" i="2" s="1"/>
  <c r="D60" i="2"/>
  <c r="I60" i="2" s="1"/>
  <c r="K60" i="2" s="1"/>
  <c r="D61" i="2"/>
  <c r="I61" i="2" s="1"/>
  <c r="K61" i="2" s="1"/>
  <c r="D62" i="2"/>
  <c r="I62" i="2" s="1"/>
  <c r="J62" i="2" s="1"/>
  <c r="D63" i="2"/>
  <c r="I63" i="2" s="1"/>
  <c r="K63" i="2" s="1"/>
  <c r="D64" i="2"/>
  <c r="I64" i="2" s="1"/>
  <c r="K64" i="2" s="1"/>
  <c r="D65" i="2"/>
  <c r="I65" i="2" s="1"/>
  <c r="K65" i="2" s="1"/>
  <c r="D66" i="2"/>
  <c r="I66" i="2" s="1"/>
  <c r="J66" i="2" s="1"/>
  <c r="D67" i="2"/>
  <c r="I67" i="2" s="1"/>
  <c r="K67" i="2" s="1"/>
  <c r="D68" i="2"/>
  <c r="I68" i="2" s="1"/>
  <c r="K68" i="2" s="1"/>
  <c r="D69" i="2"/>
  <c r="I69" i="2" s="1"/>
  <c r="D70" i="2"/>
  <c r="I70" i="2" s="1"/>
  <c r="D71" i="2"/>
  <c r="I71" i="2" s="1"/>
  <c r="K71" i="2" s="1"/>
  <c r="D72" i="2"/>
  <c r="I72" i="2" s="1"/>
  <c r="K72" i="2" s="1"/>
  <c r="D73" i="2"/>
  <c r="I73" i="2" s="1"/>
  <c r="D74" i="2"/>
  <c r="D75" i="2"/>
  <c r="I75" i="2" s="1"/>
  <c r="K75" i="2" s="1"/>
  <c r="D76" i="2"/>
  <c r="I76" i="2" s="1"/>
  <c r="D77" i="2"/>
  <c r="I77" i="2" s="1"/>
  <c r="K77" i="2" s="1"/>
  <c r="D78" i="2"/>
  <c r="I78" i="2" s="1"/>
  <c r="D79" i="2"/>
  <c r="I79" i="2" s="1"/>
  <c r="K79" i="2" s="1"/>
  <c r="D80" i="2"/>
  <c r="I80" i="2" s="1"/>
  <c r="K80" i="2" s="1"/>
  <c r="D81" i="2"/>
  <c r="I81" i="2" s="1"/>
  <c r="K81" i="2" s="1"/>
  <c r="D82" i="2"/>
  <c r="I82" i="2" s="1"/>
  <c r="D83" i="2"/>
  <c r="I83" i="2" s="1"/>
  <c r="K83" i="2" s="1"/>
  <c r="D84" i="2"/>
  <c r="I84" i="2" s="1"/>
  <c r="D85" i="2"/>
  <c r="I85" i="2" s="1"/>
  <c r="D86" i="2"/>
  <c r="I86" i="2" s="1"/>
  <c r="D87" i="2"/>
  <c r="I87" i="2" s="1"/>
  <c r="K87" i="2" s="1"/>
  <c r="D88" i="2"/>
  <c r="I88" i="2" s="1"/>
  <c r="K88" i="2" s="1"/>
  <c r="D89" i="2"/>
  <c r="I89" i="2" s="1"/>
  <c r="J89" i="2" s="1"/>
  <c r="D90" i="2"/>
  <c r="D91" i="2"/>
  <c r="I91" i="2" s="1"/>
  <c r="K91" i="2" s="1"/>
  <c r="D92" i="2"/>
  <c r="I92" i="2" s="1"/>
  <c r="K92" i="2" s="1"/>
  <c r="D93" i="2"/>
  <c r="I93" i="2" s="1"/>
  <c r="K93" i="2" s="1"/>
  <c r="D94" i="2"/>
  <c r="I94" i="2" s="1"/>
  <c r="D95" i="2"/>
  <c r="I95" i="2" s="1"/>
  <c r="K95" i="2" s="1"/>
  <c r="D96" i="2"/>
  <c r="I96" i="2" s="1"/>
  <c r="K96" i="2" s="1"/>
  <c r="D97" i="2"/>
  <c r="I97" i="2" s="1"/>
  <c r="K97" i="2" s="1"/>
  <c r="D98" i="2"/>
  <c r="I98" i="2" s="1"/>
  <c r="D99" i="2"/>
  <c r="I99" i="2" s="1"/>
  <c r="K99" i="2" s="1"/>
  <c r="D100" i="2"/>
  <c r="I100" i="2" s="1"/>
  <c r="D101" i="2"/>
  <c r="I101" i="2" s="1"/>
  <c r="D102" i="2"/>
  <c r="I102" i="2" s="1"/>
  <c r="D103" i="2"/>
  <c r="I103" i="2" s="1"/>
  <c r="K103" i="2" s="1"/>
  <c r="D104" i="2"/>
  <c r="I104" i="2" s="1"/>
  <c r="K104" i="2" s="1"/>
  <c r="D105" i="2"/>
  <c r="I105" i="2" s="1"/>
  <c r="D106" i="2"/>
  <c r="D107" i="2"/>
  <c r="I107" i="2" s="1"/>
  <c r="K107" i="2" s="1"/>
  <c r="D108" i="2"/>
  <c r="I108" i="2" s="1"/>
  <c r="K108" i="2" s="1"/>
  <c r="D109" i="2"/>
  <c r="I109" i="2" s="1"/>
  <c r="K109" i="2" s="1"/>
  <c r="D110" i="2"/>
  <c r="I110" i="2" s="1"/>
  <c r="J110" i="2" s="1"/>
  <c r="D111" i="2"/>
  <c r="I111" i="2" s="1"/>
  <c r="K111" i="2" s="1"/>
  <c r="D112" i="2"/>
  <c r="I112" i="2" s="1"/>
  <c r="K112" i="2" s="1"/>
  <c r="D113" i="2"/>
  <c r="I113" i="2" s="1"/>
  <c r="K113" i="2" s="1"/>
  <c r="D114" i="2"/>
  <c r="I114" i="2" s="1"/>
  <c r="D115" i="2"/>
  <c r="I115" i="2" s="1"/>
  <c r="K115" i="2" s="1"/>
  <c r="D116" i="2"/>
  <c r="I116" i="2" s="1"/>
  <c r="K116" i="2" s="1"/>
  <c r="D117" i="2"/>
  <c r="I117" i="2" s="1"/>
  <c r="D118" i="2"/>
  <c r="I118" i="2" s="1"/>
  <c r="D119" i="2"/>
  <c r="I119" i="2" s="1"/>
  <c r="K119" i="2" s="1"/>
  <c r="D120" i="2"/>
  <c r="I120" i="2" s="1"/>
  <c r="K120" i="2" s="1"/>
  <c r="D121" i="2"/>
  <c r="I121" i="2" s="1"/>
  <c r="J121" i="2" s="1"/>
  <c r="D122" i="2"/>
  <c r="D123" i="2"/>
  <c r="I123" i="2" s="1"/>
  <c r="K123" i="2" s="1"/>
  <c r="D124" i="2"/>
  <c r="I124" i="2" s="1"/>
  <c r="K124" i="2" s="1"/>
  <c r="D125" i="2"/>
  <c r="I125" i="2" s="1"/>
  <c r="K125" i="2" s="1"/>
  <c r="D126" i="2"/>
  <c r="I126" i="2" s="1"/>
  <c r="K126" i="2" s="1"/>
  <c r="D127" i="2"/>
  <c r="I127" i="2" s="1"/>
  <c r="K127" i="2" s="1"/>
  <c r="D128" i="2"/>
  <c r="I128" i="2" s="1"/>
  <c r="K128" i="2" s="1"/>
  <c r="D129" i="2"/>
  <c r="I129" i="2" s="1"/>
  <c r="J129" i="2" s="1"/>
  <c r="D130" i="2"/>
  <c r="I130" i="2" s="1"/>
  <c r="D131" i="2"/>
  <c r="I131" i="2" s="1"/>
  <c r="D132" i="2"/>
  <c r="I132" i="2" s="1"/>
  <c r="D133" i="2"/>
  <c r="I133" i="2" s="1"/>
  <c r="K133" i="2" s="1"/>
  <c r="D134" i="2"/>
  <c r="I134" i="2" s="1"/>
  <c r="D135" i="2"/>
  <c r="I135" i="2" s="1"/>
  <c r="K135" i="2" s="1"/>
  <c r="D136" i="2"/>
  <c r="I136" i="2" s="1"/>
  <c r="K136" i="2" s="1"/>
  <c r="D137" i="2"/>
  <c r="I137" i="2" s="1"/>
  <c r="D138" i="2"/>
  <c r="D139" i="2"/>
  <c r="I139" i="2" s="1"/>
  <c r="K139" i="2" s="1"/>
  <c r="D140" i="2"/>
  <c r="I140" i="2" s="1"/>
  <c r="K140" i="2" s="1"/>
  <c r="D141" i="2"/>
  <c r="I141" i="2" s="1"/>
  <c r="J141" i="2" s="1"/>
  <c r="D142" i="2"/>
  <c r="I142" i="2" s="1"/>
  <c r="J142" i="2" s="1"/>
  <c r="D143" i="2"/>
  <c r="I143" i="2" s="1"/>
  <c r="K143" i="2" s="1"/>
  <c r="D144" i="2"/>
  <c r="I144" i="2" s="1"/>
  <c r="D145" i="2"/>
  <c r="I145" i="2" s="1"/>
  <c r="D146" i="2"/>
  <c r="I146" i="2" s="1"/>
  <c r="K146" i="2" s="1"/>
  <c r="D147" i="2"/>
  <c r="I147" i="2" s="1"/>
  <c r="K147" i="2" s="1"/>
  <c r="D148" i="2"/>
  <c r="I148" i="2" s="1"/>
  <c r="K148" i="2" s="1"/>
  <c r="D149" i="2"/>
  <c r="I149" i="2" s="1"/>
  <c r="K149" i="2" s="1"/>
  <c r="D150" i="2"/>
  <c r="I150" i="2" s="1"/>
  <c r="D151" i="2"/>
  <c r="I151" i="2" s="1"/>
  <c r="K151" i="2" s="1"/>
  <c r="D152" i="2"/>
  <c r="I152" i="2" s="1"/>
  <c r="K152" i="2" s="1"/>
  <c r="D153" i="2"/>
  <c r="I153" i="2" s="1"/>
  <c r="J153" i="2" s="1"/>
  <c r="D154" i="2"/>
  <c r="D155" i="2"/>
  <c r="I155" i="2" s="1"/>
  <c r="K155" i="2" s="1"/>
  <c r="D156" i="2"/>
  <c r="I156" i="2" s="1"/>
  <c r="K156" i="2" s="1"/>
  <c r="D157" i="2"/>
  <c r="I157" i="2" s="1"/>
  <c r="D2" i="2"/>
  <c r="I2" i="2" s="1"/>
  <c r="J2" i="2" s="1"/>
  <c r="J10" i="2"/>
  <c r="K84" i="2" l="1"/>
  <c r="K76" i="2"/>
  <c r="K48" i="2"/>
  <c r="K20" i="2"/>
  <c r="J20" i="2"/>
  <c r="K16" i="2"/>
  <c r="J16" i="2"/>
  <c r="K4" i="2"/>
  <c r="J100" i="2"/>
  <c r="J36" i="2"/>
  <c r="J88" i="2"/>
  <c r="J132" i="2"/>
  <c r="J56" i="2"/>
  <c r="J32" i="2"/>
  <c r="J8" i="2"/>
  <c r="J80" i="2"/>
  <c r="J112" i="2"/>
  <c r="J72" i="2"/>
  <c r="J93" i="2"/>
  <c r="J92" i="2"/>
  <c r="J60" i="2"/>
  <c r="J44" i="2"/>
  <c r="M150" i="2"/>
  <c r="N130" i="2"/>
  <c r="N98" i="2"/>
  <c r="N18" i="2"/>
  <c r="M134" i="2"/>
  <c r="M70" i="2"/>
  <c r="M6" i="2"/>
  <c r="N142" i="2"/>
  <c r="N94" i="2"/>
  <c r="N78" i="2"/>
  <c r="N30" i="2"/>
  <c r="M86" i="2"/>
  <c r="N146" i="2"/>
  <c r="N114" i="2"/>
  <c r="N82" i="2"/>
  <c r="N34" i="2"/>
  <c r="M118" i="2"/>
  <c r="M54" i="2"/>
  <c r="N154" i="2"/>
  <c r="N138" i="2"/>
  <c r="N122" i="2"/>
  <c r="N106" i="2"/>
  <c r="N90" i="2"/>
  <c r="N74" i="2"/>
  <c r="N10" i="2"/>
  <c r="J126" i="2"/>
  <c r="M102" i="2"/>
  <c r="M38" i="2"/>
  <c r="N150" i="2"/>
  <c r="N134" i="2"/>
  <c r="N118" i="2"/>
  <c r="N102" i="2"/>
  <c r="N86" i="2"/>
  <c r="N70" i="2"/>
  <c r="N54" i="2"/>
  <c r="N38" i="2"/>
  <c r="N22" i="2"/>
  <c r="N6" i="2"/>
  <c r="J113" i="2"/>
  <c r="J81" i="2"/>
  <c r="M146" i="2"/>
  <c r="M130" i="2"/>
  <c r="M114" i="2"/>
  <c r="M98" i="2"/>
  <c r="M82" i="2"/>
  <c r="M66" i="2"/>
  <c r="M50" i="2"/>
  <c r="M18" i="2"/>
  <c r="N157" i="2"/>
  <c r="N149" i="2"/>
  <c r="N145" i="2"/>
  <c r="N137" i="2"/>
  <c r="N133" i="2"/>
  <c r="N129" i="2"/>
  <c r="N125" i="2"/>
  <c r="N117" i="2"/>
  <c r="N105" i="2"/>
  <c r="N101" i="2"/>
  <c r="N97" i="2"/>
  <c r="N93" i="2"/>
  <c r="N89" i="2"/>
  <c r="N85" i="2"/>
  <c r="N77" i="2"/>
  <c r="N73" i="2"/>
  <c r="N69" i="2"/>
  <c r="N61" i="2"/>
  <c r="N53" i="2"/>
  <c r="N49" i="2"/>
  <c r="N45" i="2"/>
  <c r="N37" i="2"/>
  <c r="N33" i="2"/>
  <c r="N29" i="2"/>
  <c r="N25" i="2"/>
  <c r="N17" i="2"/>
  <c r="N13" i="2"/>
  <c r="N5" i="2"/>
  <c r="J9" i="2"/>
  <c r="M126" i="2"/>
  <c r="M110" i="2"/>
  <c r="M94" i="2"/>
  <c r="M78" i="2"/>
  <c r="M62" i="2"/>
  <c r="M46" i="2"/>
  <c r="M30" i="2"/>
  <c r="M14" i="2"/>
  <c r="N156" i="2"/>
  <c r="N152" i="2"/>
  <c r="N148" i="2"/>
  <c r="N144" i="2"/>
  <c r="N136" i="2"/>
  <c r="N132" i="2"/>
  <c r="N124" i="2"/>
  <c r="N120" i="2"/>
  <c r="N116" i="2"/>
  <c r="N112" i="2"/>
  <c r="N108" i="2"/>
  <c r="N104" i="2"/>
  <c r="N100" i="2"/>
  <c r="N96" i="2"/>
  <c r="N92" i="2"/>
  <c r="N84" i="2"/>
  <c r="N76" i="2"/>
  <c r="N68" i="2"/>
  <c r="N64" i="2"/>
  <c r="N52" i="2"/>
  <c r="N48" i="2"/>
  <c r="N40" i="2"/>
  <c r="N36" i="2"/>
  <c r="N28" i="2"/>
  <c r="N24" i="2"/>
  <c r="N16" i="2"/>
  <c r="N12" i="2"/>
  <c r="N4" i="2"/>
  <c r="J109" i="2"/>
  <c r="J65" i="2"/>
  <c r="M154" i="2"/>
  <c r="M138" i="2"/>
  <c r="M122" i="2"/>
  <c r="M106" i="2"/>
  <c r="M90" i="2"/>
  <c r="M74" i="2"/>
  <c r="M58" i="2"/>
  <c r="M42" i="2"/>
  <c r="M26" i="2"/>
  <c r="N155" i="2"/>
  <c r="N151" i="2"/>
  <c r="N147" i="2"/>
  <c r="N143" i="2"/>
  <c r="N135" i="2"/>
  <c r="N131" i="2"/>
  <c r="N119" i="2"/>
  <c r="N115" i="2"/>
  <c r="N103" i="2"/>
  <c r="N99" i="2"/>
  <c r="N95" i="2"/>
  <c r="N87" i="2"/>
  <c r="N79" i="2"/>
  <c r="N75" i="2"/>
  <c r="N71" i="2"/>
  <c r="N67" i="2"/>
  <c r="N63" i="2"/>
  <c r="N55" i="2"/>
  <c r="N51" i="2"/>
  <c r="N43" i="2"/>
  <c r="N39" i="2"/>
  <c r="N35" i="2"/>
  <c r="N23" i="2"/>
  <c r="N11" i="2"/>
  <c r="N3" i="2"/>
  <c r="M157" i="2"/>
  <c r="M153" i="2"/>
  <c r="M149" i="2"/>
  <c r="M145" i="2"/>
  <c r="M141" i="2"/>
  <c r="M137" i="2"/>
  <c r="M133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156" i="2"/>
  <c r="M152" i="2"/>
  <c r="M148" i="2"/>
  <c r="M144" i="2"/>
  <c r="M140" i="2"/>
  <c r="M136" i="2"/>
  <c r="M132" i="2"/>
  <c r="M128" i="2"/>
  <c r="M124" i="2"/>
  <c r="M120" i="2"/>
  <c r="M116" i="2"/>
  <c r="M108" i="2"/>
  <c r="M104" i="2"/>
  <c r="M100" i="2"/>
  <c r="M96" i="2"/>
  <c r="M88" i="2"/>
  <c r="M84" i="2"/>
  <c r="M80" i="2"/>
  <c r="M76" i="2"/>
  <c r="M72" i="2"/>
  <c r="M68" i="2"/>
  <c r="M64" i="2"/>
  <c r="M60" i="2"/>
  <c r="M56" i="2"/>
  <c r="M52" i="2"/>
  <c r="M48" i="2"/>
  <c r="M44" i="2"/>
  <c r="M40" i="2"/>
  <c r="M36" i="2"/>
  <c r="M32" i="2"/>
  <c r="M28" i="2"/>
  <c r="M24" i="2"/>
  <c r="M20" i="2"/>
  <c r="M16" i="2"/>
  <c r="M12" i="2"/>
  <c r="M8" i="2"/>
  <c r="M4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47" i="2"/>
  <c r="M43" i="2"/>
  <c r="M39" i="2"/>
  <c r="M31" i="2"/>
  <c r="M27" i="2"/>
  <c r="M23" i="2"/>
  <c r="M19" i="2"/>
  <c r="M15" i="2"/>
  <c r="M11" i="2"/>
  <c r="M7" i="2"/>
  <c r="M3" i="2"/>
  <c r="L142" i="2"/>
  <c r="L126" i="2"/>
  <c r="L110" i="2"/>
  <c r="L94" i="2"/>
  <c r="L78" i="2"/>
  <c r="L62" i="2"/>
  <c r="L46" i="2"/>
  <c r="L30" i="2"/>
  <c r="L14" i="2"/>
  <c r="L154" i="2"/>
  <c r="L138" i="2"/>
  <c r="L122" i="2"/>
  <c r="L106" i="2"/>
  <c r="L90" i="2"/>
  <c r="L74" i="2"/>
  <c r="L58" i="2"/>
  <c r="L42" i="2"/>
  <c r="L26" i="2"/>
  <c r="L10" i="2"/>
  <c r="L150" i="2"/>
  <c r="L134" i="2"/>
  <c r="L118" i="2"/>
  <c r="L102" i="2"/>
  <c r="L86" i="2"/>
  <c r="L70" i="2"/>
  <c r="L54" i="2"/>
  <c r="L38" i="2"/>
  <c r="L22" i="2"/>
  <c r="L6" i="2"/>
  <c r="L146" i="2"/>
  <c r="L130" i="2"/>
  <c r="L114" i="2"/>
  <c r="L98" i="2"/>
  <c r="L82" i="2"/>
  <c r="L66" i="2"/>
  <c r="L50" i="2"/>
  <c r="L34" i="2"/>
  <c r="L18" i="2"/>
  <c r="M2" i="2"/>
  <c r="L157" i="2"/>
  <c r="L153" i="2"/>
  <c r="L149" i="2"/>
  <c r="L145" i="2"/>
  <c r="L141" i="2"/>
  <c r="L137" i="2"/>
  <c r="L133" i="2"/>
  <c r="L125" i="2"/>
  <c r="L121" i="2"/>
  <c r="L117" i="2"/>
  <c r="L113" i="2"/>
  <c r="L109" i="2"/>
  <c r="L105" i="2"/>
  <c r="L101" i="2"/>
  <c r="L97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L156" i="2"/>
  <c r="L148" i="2"/>
  <c r="L144" i="2"/>
  <c r="L140" i="2"/>
  <c r="L136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2" i="2"/>
  <c r="L28" i="2"/>
  <c r="L24" i="2"/>
  <c r="L20" i="2"/>
  <c r="L12" i="2"/>
  <c r="L8" i="2"/>
  <c r="L4" i="2"/>
  <c r="L155" i="2"/>
  <c r="L151" i="2"/>
  <c r="L147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2" i="2"/>
  <c r="J131" i="2"/>
  <c r="J128" i="2"/>
  <c r="J152" i="2"/>
  <c r="J144" i="2"/>
  <c r="J140" i="2"/>
  <c r="K110" i="2"/>
  <c r="K46" i="2"/>
  <c r="K94" i="2"/>
  <c r="K30" i="2"/>
  <c r="K142" i="2"/>
  <c r="K78" i="2"/>
  <c r="K14" i="2"/>
  <c r="K62" i="2"/>
  <c r="K154" i="2"/>
  <c r="K138" i="2"/>
  <c r="K122" i="2"/>
  <c r="K106" i="2"/>
  <c r="K90" i="2"/>
  <c r="K74" i="2"/>
  <c r="K58" i="2"/>
  <c r="K42" i="2"/>
  <c r="K26" i="2"/>
  <c r="K10" i="2"/>
  <c r="J143" i="2"/>
  <c r="K150" i="2"/>
  <c r="K134" i="2"/>
  <c r="K118" i="2"/>
  <c r="K102" i="2"/>
  <c r="K86" i="2"/>
  <c r="K70" i="2"/>
  <c r="K54" i="2"/>
  <c r="K38" i="2"/>
  <c r="K22" i="2"/>
  <c r="K6" i="2"/>
  <c r="K130" i="2"/>
  <c r="K114" i="2"/>
  <c r="K98" i="2"/>
  <c r="K82" i="2"/>
  <c r="K66" i="2"/>
  <c r="K50" i="2"/>
  <c r="K34" i="2"/>
  <c r="K18" i="2"/>
  <c r="J31" i="2"/>
  <c r="J23" i="2"/>
  <c r="K157" i="2"/>
  <c r="K153" i="2"/>
  <c r="K145" i="2"/>
  <c r="K141" i="2"/>
  <c r="K137" i="2"/>
  <c r="K129" i="2"/>
  <c r="K121" i="2"/>
  <c r="K117" i="2"/>
  <c r="K105" i="2"/>
  <c r="K101" i="2"/>
  <c r="K85" i="2"/>
  <c r="K73" i="2"/>
  <c r="K69" i="2"/>
  <c r="K57" i="2"/>
  <c r="K53" i="2"/>
  <c r="K41" i="2"/>
  <c r="K25" i="2"/>
  <c r="K21" i="2"/>
  <c r="K17" i="2"/>
  <c r="J107" i="2"/>
  <c r="J47" i="2"/>
  <c r="J15" i="2"/>
  <c r="J83" i="2"/>
  <c r="J127" i="2"/>
  <c r="J63" i="2"/>
  <c r="J7" i="2"/>
  <c r="J123" i="2"/>
  <c r="J111" i="2"/>
  <c r="J91" i="2"/>
  <c r="J59" i="2"/>
  <c r="J51" i="2"/>
  <c r="J35" i="2"/>
  <c r="J27" i="2"/>
  <c r="J19" i="2"/>
  <c r="J11" i="2"/>
  <c r="J139" i="2"/>
  <c r="K2" i="2"/>
  <c r="H157" i="2"/>
  <c r="J157" i="2" s="1"/>
  <c r="H156" i="2"/>
  <c r="J156" i="2" s="1"/>
  <c r="H155" i="2"/>
  <c r="J155" i="2" s="1"/>
  <c r="H154" i="2"/>
  <c r="J154" i="2" s="1"/>
  <c r="H153" i="2"/>
  <c r="N153" i="2" s="1"/>
  <c r="H152" i="2" l="1"/>
  <c r="L152" i="2" s="1"/>
  <c r="H111" i="2"/>
  <c r="N111" i="2" s="1"/>
  <c r="H110" i="2"/>
  <c r="N110" i="2" s="1"/>
  <c r="H109" i="2"/>
  <c r="N109" i="2" s="1"/>
  <c r="H115" i="2"/>
  <c r="J115" i="2" s="1"/>
  <c r="H151" i="2"/>
  <c r="J151" i="2" s="1"/>
  <c r="H140" i="2" l="1"/>
  <c r="N140" i="2" s="1"/>
  <c r="H139" i="2"/>
  <c r="N139" i="2" s="1"/>
  <c r="H137" i="2"/>
  <c r="J137" i="2" s="1"/>
  <c r="H150" i="2" l="1"/>
  <c r="J150" i="2" s="1"/>
  <c r="H130" i="2"/>
  <c r="J130" i="2" s="1"/>
  <c r="H125" i="2"/>
  <c r="J125" i="2" s="1"/>
  <c r="H122" i="2"/>
  <c r="J122" i="2" s="1"/>
  <c r="H40" i="2"/>
  <c r="J40" i="2" s="1"/>
  <c r="H71" i="2"/>
  <c r="J71" i="2" s="1"/>
  <c r="H64" i="2"/>
  <c r="J64" i="2" s="1"/>
  <c r="H54" i="2"/>
  <c r="J54" i="2" s="1"/>
  <c r="H120" i="2"/>
  <c r="J120" i="2" s="1"/>
  <c r="H97" i="2"/>
  <c r="J97" i="2" s="1"/>
  <c r="H86" i="2"/>
  <c r="J86" i="2" s="1"/>
  <c r="H76" i="2"/>
  <c r="J76" i="2" s="1"/>
  <c r="H75" i="2"/>
  <c r="J75" i="2" s="1"/>
  <c r="H106" i="2"/>
  <c r="J106" i="2" s="1"/>
  <c r="H13" i="2"/>
  <c r="J13" i="2" s="1"/>
  <c r="H105" i="2"/>
  <c r="J105" i="2" s="1"/>
  <c r="H85" i="2"/>
  <c r="J85" i="2" s="1"/>
  <c r="H79" i="2"/>
  <c r="J79" i="2" s="1"/>
  <c r="H25" i="2"/>
  <c r="J25" i="2" s="1"/>
  <c r="H149" i="2"/>
  <c r="J149" i="2" s="1"/>
  <c r="H124" i="2"/>
  <c r="J124" i="2" s="1"/>
  <c r="H99" i="2"/>
  <c r="J99" i="2" s="1"/>
  <c r="H98" i="2"/>
  <c r="J98" i="2" s="1"/>
  <c r="H87" i="2"/>
  <c r="J87" i="2" s="1"/>
  <c r="H39" i="2"/>
  <c r="J39" i="2" s="1"/>
  <c r="H148" i="2"/>
  <c r="J148" i="2" s="1"/>
  <c r="H6" i="2"/>
  <c r="J6" i="2" s="1"/>
  <c r="H118" i="2"/>
  <c r="J118" i="2" s="1"/>
  <c r="H104" i="2"/>
  <c r="J104" i="2" s="1"/>
  <c r="H70" i="2"/>
  <c r="J70" i="2" s="1"/>
  <c r="H30" i="2"/>
  <c r="J30" i="2" s="1"/>
  <c r="H5" i="2"/>
  <c r="J5" i="2" s="1"/>
  <c r="H4" i="2"/>
  <c r="J4" i="2" s="1"/>
  <c r="H117" i="2"/>
  <c r="J117" i="2" s="1"/>
  <c r="H116" i="2"/>
  <c r="J116" i="2" s="1"/>
  <c r="H96" i="2"/>
  <c r="J96" i="2" s="1"/>
  <c r="H95" i="2"/>
  <c r="J95" i="2" s="1"/>
  <c r="H82" i="2"/>
  <c r="J82" i="2" s="1"/>
  <c r="H74" i="2"/>
  <c r="J74" i="2" s="1"/>
  <c r="H73" i="2"/>
  <c r="J73" i="2" s="1"/>
  <c r="H69" i="2"/>
  <c r="J69" i="2" s="1"/>
  <c r="H53" i="2"/>
  <c r="J53" i="2" s="1"/>
  <c r="H49" i="2"/>
  <c r="J49" i="2" s="1"/>
  <c r="H18" i="2"/>
  <c r="J18" i="2" s="1"/>
  <c r="H29" i="2"/>
  <c r="J29" i="2" s="1"/>
  <c r="H138" i="2"/>
  <c r="J138" i="2" s="1"/>
  <c r="H103" i="2"/>
  <c r="J103" i="2" s="1"/>
  <c r="H94" i="2"/>
  <c r="J94" i="2" s="1"/>
  <c r="H78" i="2"/>
  <c r="J78" i="2" s="1"/>
  <c r="H68" i="2"/>
  <c r="J68" i="2" s="1"/>
  <c r="H119" i="2"/>
  <c r="J119" i="2" s="1"/>
  <c r="H61" i="2"/>
  <c r="J61" i="2" s="1"/>
  <c r="H147" i="2"/>
  <c r="J147" i="2" s="1"/>
  <c r="H146" i="2"/>
  <c r="J146" i="2" s="1"/>
  <c r="H43" i="2"/>
  <c r="J43" i="2" s="1"/>
  <c r="H3" i="2"/>
  <c r="J3" i="2" s="1"/>
  <c r="H136" i="2"/>
  <c r="J136" i="2" s="1"/>
  <c r="H135" i="2"/>
  <c r="J135" i="2" s="1"/>
  <c r="H114" i="2"/>
  <c r="J114" i="2" s="1"/>
  <c r="H108" i="2"/>
  <c r="J108" i="2" s="1"/>
  <c r="H102" i="2"/>
  <c r="J102" i="2" s="1"/>
  <c r="H84" i="2"/>
  <c r="J84" i="2" s="1"/>
  <c r="H77" i="2"/>
  <c r="J77" i="2" s="1"/>
  <c r="H55" i="2"/>
  <c r="J55" i="2" s="1"/>
  <c r="H52" i="2"/>
  <c r="J52" i="2" s="1"/>
  <c r="H48" i="2"/>
  <c r="J48" i="2" s="1"/>
  <c r="H33" i="2"/>
  <c r="J33" i="2" s="1"/>
  <c r="H24" i="2"/>
  <c r="J24" i="2" s="1"/>
  <c r="H12" i="2"/>
  <c r="J12" i="2" s="1"/>
  <c r="H134" i="2"/>
  <c r="J134" i="2" s="1"/>
  <c r="H101" i="2"/>
  <c r="J101" i="2" s="1"/>
  <c r="H17" i="2"/>
  <c r="J17" i="2" s="1"/>
  <c r="H90" i="2"/>
  <c r="J90" i="2" s="1"/>
  <c r="H45" i="2"/>
  <c r="J45" i="2" s="1"/>
  <c r="H38" i="2"/>
  <c r="J38" i="2" s="1"/>
  <c r="H28" i="2"/>
  <c r="J28" i="2" s="1"/>
  <c r="H133" i="2"/>
  <c r="J133" i="2" s="1"/>
  <c r="H67" i="2"/>
  <c r="J67" i="2" s="1"/>
  <c r="H145" i="2"/>
  <c r="J145" i="2" s="1"/>
  <c r="H23" i="2"/>
  <c r="K23" i="2" s="1"/>
  <c r="H132" i="2"/>
  <c r="K132" i="2" s="1"/>
  <c r="H131" i="2"/>
  <c r="K131" i="2" s="1"/>
  <c r="H100" i="2"/>
  <c r="K100" i="2" s="1"/>
  <c r="H89" i="2"/>
  <c r="K89" i="2" s="1"/>
  <c r="H11" i="2"/>
  <c r="K11" i="2" s="1"/>
  <c r="H144" i="2"/>
  <c r="K144" i="2" s="1"/>
  <c r="H37" i="2"/>
  <c r="K37" i="2" s="1"/>
  <c r="H129" i="2"/>
  <c r="L129" i="2" s="1"/>
  <c r="H36" i="2"/>
  <c r="L36" i="2" s="1"/>
  <c r="H16" i="2"/>
  <c r="L16" i="2" s="1"/>
  <c r="H93" i="2"/>
  <c r="L93" i="2" s="1"/>
  <c r="H63" i="2"/>
  <c r="L63" i="2" s="1"/>
  <c r="H143" i="2"/>
  <c r="L143" i="2" s="1"/>
  <c r="H35" i="2"/>
  <c r="M35" i="2" s="1"/>
  <c r="H51" i="2"/>
  <c r="M51" i="2" s="1"/>
  <c r="H10" i="2"/>
  <c r="M10" i="2" s="1"/>
  <c r="H92" i="2"/>
  <c r="M92" i="2" s="1"/>
  <c r="H22" i="2"/>
  <c r="M22" i="2" s="1"/>
  <c r="H34" i="2"/>
  <c r="M34" i="2" s="1"/>
  <c r="H142" i="2"/>
  <c r="M142" i="2" s="1"/>
  <c r="H21" i="2"/>
  <c r="N21" i="2" s="1"/>
  <c r="H20" i="2"/>
  <c r="N20" i="2" s="1"/>
  <c r="H9" i="2"/>
  <c r="N9" i="2" s="1"/>
  <c r="H8" i="2"/>
  <c r="N8" i="2" s="1"/>
  <c r="H128" i="2"/>
  <c r="N128" i="2" s="1"/>
  <c r="H15" i="2"/>
  <c r="N15" i="2" s="1"/>
  <c r="H42" i="2"/>
  <c r="N42" i="2" s="1"/>
  <c r="H112" i="2"/>
  <c r="M112" i="2" s="1"/>
  <c r="H88" i="2"/>
  <c r="N88" i="2" s="1"/>
  <c r="H44" i="2"/>
  <c r="N44" i="2" s="1"/>
  <c r="H141" i="2"/>
  <c r="N141" i="2" s="1"/>
  <c r="H81" i="2"/>
  <c r="N81" i="2" s="1"/>
  <c r="H14" i="2"/>
  <c r="N14" i="2" s="1"/>
  <c r="H127" i="2"/>
  <c r="N127" i="2" s="1"/>
  <c r="H27" i="2"/>
  <c r="N27" i="2" s="1"/>
  <c r="H66" i="2"/>
  <c r="N66" i="2" s="1"/>
  <c r="H57" i="2"/>
  <c r="N57" i="2" s="1"/>
  <c r="H32" i="2"/>
  <c r="N32" i="2" s="1"/>
  <c r="H19" i="2"/>
  <c r="N19" i="2" s="1"/>
  <c r="H26" i="2"/>
  <c r="N26" i="2" s="1"/>
  <c r="H65" i="2"/>
  <c r="N65" i="2" s="1"/>
  <c r="H47" i="2"/>
  <c r="N47" i="2" s="1"/>
  <c r="H72" i="2"/>
  <c r="N72" i="2" s="1"/>
  <c r="H91" i="2"/>
  <c r="N91" i="2" s="1"/>
  <c r="H59" i="2"/>
  <c r="N59" i="2" s="1"/>
  <c r="H58" i="2"/>
  <c r="N58" i="2" s="1"/>
  <c r="H41" i="2"/>
  <c r="N41" i="2" s="1"/>
  <c r="H2" i="2"/>
  <c r="N2" i="2" s="1"/>
  <c r="H113" i="2"/>
  <c r="N113" i="2" s="1"/>
  <c r="H107" i="2"/>
  <c r="N107" i="2" s="1"/>
  <c r="H83" i="2"/>
  <c r="N83" i="2" s="1"/>
  <c r="H62" i="2"/>
  <c r="N62" i="2" s="1"/>
  <c r="H46" i="2"/>
  <c r="N46" i="2" s="1"/>
  <c r="H31" i="2"/>
  <c r="N31" i="2" s="1"/>
  <c r="H7" i="2"/>
  <c r="N7" i="2" s="1"/>
  <c r="H56" i="2"/>
  <c r="N56" i="2" s="1"/>
  <c r="H50" i="2"/>
  <c r="N50" i="2" s="1"/>
  <c r="H126" i="2"/>
  <c r="N126" i="2" s="1"/>
  <c r="H123" i="2"/>
  <c r="N123" i="2" s="1"/>
  <c r="H121" i="2"/>
  <c r="N121" i="2" s="1"/>
  <c r="H60" i="2"/>
  <c r="N60" i="2" s="1"/>
  <c r="H80" i="2"/>
  <c r="N80" i="2" s="1"/>
</calcChain>
</file>

<file path=xl/sharedStrings.xml><?xml version="1.0" encoding="utf-8"?>
<sst xmlns="http://schemas.openxmlformats.org/spreadsheetml/2006/main" count="841" uniqueCount="538">
  <si>
    <t>Vendor_No</t>
  </si>
  <si>
    <t>Invoice_No</t>
  </si>
  <si>
    <t>Invoice_Date</t>
  </si>
  <si>
    <t>Prodno</t>
  </si>
  <si>
    <t>Quantity</t>
  </si>
  <si>
    <t>Unit_Cost</t>
  </si>
  <si>
    <t>Invoice_Amount</t>
  </si>
  <si>
    <t>11922</t>
  </si>
  <si>
    <t>982756</t>
  </si>
  <si>
    <t>052504005</t>
  </si>
  <si>
    <t>11247</t>
  </si>
  <si>
    <t>6571899</t>
  </si>
  <si>
    <t>024140032</t>
  </si>
  <si>
    <t>13864</t>
  </si>
  <si>
    <t>10650602</t>
  </si>
  <si>
    <t>024144812</t>
  </si>
  <si>
    <t>13928</t>
  </si>
  <si>
    <t>5758296</t>
  </si>
  <si>
    <t>024195262</t>
  </si>
  <si>
    <t>14090</t>
  </si>
  <si>
    <t>9835799</t>
  </si>
  <si>
    <t>024139372</t>
  </si>
  <si>
    <t>10025</t>
  </si>
  <si>
    <t>230592</t>
  </si>
  <si>
    <t>080102618</t>
  </si>
  <si>
    <t>10448</t>
  </si>
  <si>
    <t>2623864</t>
  </si>
  <si>
    <t>080123968</t>
  </si>
  <si>
    <t>10721</t>
  </si>
  <si>
    <t>121053</t>
  </si>
  <si>
    <t>080123438</t>
  </si>
  <si>
    <t>11435</t>
  </si>
  <si>
    <t>54324133</t>
  </si>
  <si>
    <t>080124518</t>
  </si>
  <si>
    <t>12130</t>
  </si>
  <si>
    <t>584303</t>
  </si>
  <si>
    <t>080106218</t>
  </si>
  <si>
    <t>13136</t>
  </si>
  <si>
    <t>517506</t>
  </si>
  <si>
    <t>080123938</t>
  </si>
  <si>
    <t>13411</t>
  </si>
  <si>
    <t>49545765</t>
  </si>
  <si>
    <t>080102628</t>
  </si>
  <si>
    <t>122088</t>
  </si>
  <si>
    <t>052720615</t>
  </si>
  <si>
    <t>11475</t>
  </si>
  <si>
    <t>052720305</t>
  </si>
  <si>
    <t>10134</t>
  </si>
  <si>
    <t>70004</t>
  </si>
  <si>
    <t>052484405</t>
  </si>
  <si>
    <t>2630620</t>
  </si>
  <si>
    <t>052484415</t>
  </si>
  <si>
    <t>11009</t>
  </si>
  <si>
    <t>26530</t>
  </si>
  <si>
    <t>052484435</t>
  </si>
  <si>
    <t>8752383</t>
  </si>
  <si>
    <t>052484425</t>
  </si>
  <si>
    <t>9836021</t>
  </si>
  <si>
    <t>10101</t>
  </si>
  <si>
    <t>4511150</t>
  </si>
  <si>
    <t>080935428</t>
  </si>
  <si>
    <t>986767</t>
  </si>
  <si>
    <t>090669611</t>
  </si>
  <si>
    <t>14599</t>
  </si>
  <si>
    <t>5493636</t>
  </si>
  <si>
    <t>024112162</t>
  </si>
  <si>
    <t>10720</t>
  </si>
  <si>
    <t>60749</t>
  </si>
  <si>
    <t>024128812</t>
  </si>
  <si>
    <t>12248</t>
  </si>
  <si>
    <t>5597136</t>
  </si>
  <si>
    <t>024188432</t>
  </si>
  <si>
    <t>13373</t>
  </si>
  <si>
    <t>4374343</t>
  </si>
  <si>
    <t>024106512</t>
  </si>
  <si>
    <t>4513631</t>
  </si>
  <si>
    <t>010155150</t>
  </si>
  <si>
    <t>9836527</t>
  </si>
  <si>
    <t>232195</t>
  </si>
  <si>
    <t>010226620</t>
  </si>
  <si>
    <t>232592</t>
  </si>
  <si>
    <t>010102710</t>
  </si>
  <si>
    <t>70175</t>
  </si>
  <si>
    <t>090081001</t>
  </si>
  <si>
    <t>71873</t>
  </si>
  <si>
    <t>030303343</t>
  </si>
  <si>
    <t>14913</t>
  </si>
  <si>
    <t>8457230</t>
  </si>
  <si>
    <t>030324803</t>
  </si>
  <si>
    <t>10534</t>
  </si>
  <si>
    <t>58720114</t>
  </si>
  <si>
    <t>030322303</t>
  </si>
  <si>
    <t>73527</t>
  </si>
  <si>
    <t>010551340</t>
  </si>
  <si>
    <t>12433</t>
  </si>
  <si>
    <t>6589355</t>
  </si>
  <si>
    <t>090599912</t>
  </si>
  <si>
    <t>234056</t>
  </si>
  <si>
    <t>010155160</t>
  </si>
  <si>
    <t>10787</t>
  </si>
  <si>
    <t>591533</t>
  </si>
  <si>
    <t>030321683</t>
  </si>
  <si>
    <t>58724783</t>
  </si>
  <si>
    <t>030324883</t>
  </si>
  <si>
    <t>8459147</t>
  </si>
  <si>
    <t>54328931</t>
  </si>
  <si>
    <t>030934423</t>
  </si>
  <si>
    <t>6588155</t>
  </si>
  <si>
    <t>030030323</t>
  </si>
  <si>
    <t>4514742</t>
  </si>
  <si>
    <t>093788411</t>
  </si>
  <si>
    <t>58729337</t>
  </si>
  <si>
    <t>9836955</t>
  </si>
  <si>
    <t>58730008</t>
  </si>
  <si>
    <t>8460021</t>
  </si>
  <si>
    <t>236195</t>
  </si>
  <si>
    <t>080938998</t>
  </si>
  <si>
    <t>5590068</t>
  </si>
  <si>
    <t>080512778</t>
  </si>
  <si>
    <t>12636</t>
  </si>
  <si>
    <t>69465398</t>
  </si>
  <si>
    <t>080435438</t>
  </si>
  <si>
    <t>14438</t>
  </si>
  <si>
    <t>080935298</t>
  </si>
  <si>
    <t>74841</t>
  </si>
  <si>
    <t>030302303</t>
  </si>
  <si>
    <t>8460178</t>
  </si>
  <si>
    <t>8753401</t>
  </si>
  <si>
    <t>080126008</t>
  </si>
  <si>
    <t>294698</t>
  </si>
  <si>
    <t>180122158</t>
  </si>
  <si>
    <t>58730133</t>
  </si>
  <si>
    <t>68010</t>
  </si>
  <si>
    <t>024104312</t>
  </si>
  <si>
    <t>12289</t>
  </si>
  <si>
    <t>5473114</t>
  </si>
  <si>
    <t>024130572</t>
  </si>
  <si>
    <t>4516050</t>
  </si>
  <si>
    <t>69469082</t>
  </si>
  <si>
    <t>030303413</t>
  </si>
  <si>
    <t>296877</t>
  </si>
  <si>
    <t>030303403</t>
  </si>
  <si>
    <t>237936</t>
  </si>
  <si>
    <t>76144</t>
  </si>
  <si>
    <t>2652609</t>
  </si>
  <si>
    <t>010311990</t>
  </si>
  <si>
    <t>123196</t>
  </si>
  <si>
    <t>010310890</t>
  </si>
  <si>
    <t>597380</t>
  </si>
  <si>
    <t>010155170</t>
  </si>
  <si>
    <t>10879</t>
  </si>
  <si>
    <t>9515157</t>
  </si>
  <si>
    <t>010119040</t>
  </si>
  <si>
    <t>11837</t>
  </si>
  <si>
    <t>2210571</t>
  </si>
  <si>
    <t>010311800</t>
  </si>
  <si>
    <t>588782</t>
  </si>
  <si>
    <t>010102840</t>
  </si>
  <si>
    <t>12701</t>
  </si>
  <si>
    <t>237536</t>
  </si>
  <si>
    <t>010134420</t>
  </si>
  <si>
    <t>519383</t>
  </si>
  <si>
    <t>010631190</t>
  </si>
  <si>
    <t>49540683</t>
  </si>
  <si>
    <t>010631140</t>
  </si>
  <si>
    <t>293732</t>
  </si>
  <si>
    <t>010207220</t>
  </si>
  <si>
    <t>292710</t>
  </si>
  <si>
    <t>010135060</t>
  </si>
  <si>
    <t>8460244</t>
  </si>
  <si>
    <t>8460652</t>
  </si>
  <si>
    <t>6572043</t>
  </si>
  <si>
    <t>060112356</t>
  </si>
  <si>
    <t>13440</t>
  </si>
  <si>
    <t>5518912</t>
  </si>
  <si>
    <t>060102096</t>
  </si>
  <si>
    <t>8752512</t>
  </si>
  <si>
    <t>090584072</t>
  </si>
  <si>
    <t>2213337</t>
  </si>
  <si>
    <t>090585322</t>
  </si>
  <si>
    <t>6586825</t>
  </si>
  <si>
    <t>090509981</t>
  </si>
  <si>
    <t>237541</t>
  </si>
  <si>
    <t>090509931</t>
  </si>
  <si>
    <t>290254</t>
  </si>
  <si>
    <t>090508191</t>
  </si>
  <si>
    <t>4517604</t>
  </si>
  <si>
    <t>124086</t>
  </si>
  <si>
    <t>030412553</t>
  </si>
  <si>
    <t>594272</t>
  </si>
  <si>
    <t>090501541</t>
  </si>
  <si>
    <t>8753871</t>
  </si>
  <si>
    <t>090504061</t>
  </si>
  <si>
    <t>11663</t>
  </si>
  <si>
    <t>5986811</t>
  </si>
  <si>
    <t>090501551</t>
  </si>
  <si>
    <t>5983621</t>
  </si>
  <si>
    <t>090507841</t>
  </si>
  <si>
    <t>987320</t>
  </si>
  <si>
    <t>090501051</t>
  </si>
  <si>
    <t>6585951</t>
  </si>
  <si>
    <t>030414283</t>
  </si>
  <si>
    <t>6585880</t>
  </si>
  <si>
    <t>030412753</t>
  </si>
  <si>
    <t>49545947</t>
  </si>
  <si>
    <t>030414313</t>
  </si>
  <si>
    <t>49540141</t>
  </si>
  <si>
    <t>030412903</t>
  </si>
  <si>
    <t>8753935</t>
  </si>
  <si>
    <t>090504761</t>
  </si>
  <si>
    <t>232162</t>
  </si>
  <si>
    <t>090507851</t>
  </si>
  <si>
    <t>49548491</t>
  </si>
  <si>
    <t>090507811</t>
  </si>
  <si>
    <t>846188</t>
  </si>
  <si>
    <t>10559</t>
  </si>
  <si>
    <t>3586317</t>
  </si>
  <si>
    <t>024128712</t>
  </si>
  <si>
    <t>12230</t>
  </si>
  <si>
    <t>774284</t>
  </si>
  <si>
    <t>024121332</t>
  </si>
  <si>
    <t>12576</t>
  </si>
  <si>
    <t>3697107</t>
  </si>
  <si>
    <t>024133112</t>
  </si>
  <si>
    <t>3690918</t>
  </si>
  <si>
    <t>024100312</t>
  </si>
  <si>
    <t>5757634</t>
  </si>
  <si>
    <t>024128932</t>
  </si>
  <si>
    <t>8461997</t>
  </si>
  <si>
    <t>78025</t>
  </si>
  <si>
    <t>2214405</t>
  </si>
  <si>
    <t>030309373</t>
  </si>
  <si>
    <t>581119</t>
  </si>
  <si>
    <t>130305603</t>
  </si>
  <si>
    <t>232556</t>
  </si>
  <si>
    <t>030302903</t>
  </si>
  <si>
    <t>239215</t>
  </si>
  <si>
    <t>239388</t>
  </si>
  <si>
    <t>080938748</t>
  </si>
  <si>
    <t>5981807</t>
  </si>
  <si>
    <t>070104397</t>
  </si>
  <si>
    <t>5983947</t>
  </si>
  <si>
    <t>070104327</t>
  </si>
  <si>
    <t>589134</t>
  </si>
  <si>
    <t>070104377</t>
  </si>
  <si>
    <t>6585673</t>
  </si>
  <si>
    <t>070104657</t>
  </si>
  <si>
    <t>13808</t>
  </si>
  <si>
    <t>2275301</t>
  </si>
  <si>
    <t>070104677</t>
  </si>
  <si>
    <t>594181</t>
  </si>
  <si>
    <t>052204515</t>
  </si>
  <si>
    <t>54326778</t>
  </si>
  <si>
    <t>052208805</t>
  </si>
  <si>
    <t>8754983</t>
  </si>
  <si>
    <t>052204525</t>
  </si>
  <si>
    <t>3583847</t>
  </si>
  <si>
    <t>023903712</t>
  </si>
  <si>
    <t>10657163</t>
  </si>
  <si>
    <t>024108612</t>
  </si>
  <si>
    <t>5754226</t>
  </si>
  <si>
    <t>023973042</t>
  </si>
  <si>
    <t>14299</t>
  </si>
  <si>
    <t>10992576</t>
  </si>
  <si>
    <t>023946372</t>
  </si>
  <si>
    <t>8462459</t>
  </si>
  <si>
    <t>Vendor_Name</t>
  </si>
  <si>
    <t>Vendor_Street</t>
  </si>
  <si>
    <t>Vendor_City</t>
  </si>
  <si>
    <t>Vendor_State</t>
  </si>
  <si>
    <t>Vendor_ZIP</t>
  </si>
  <si>
    <t>10366</t>
  </si>
  <si>
    <t>American Tech</t>
  </si>
  <si>
    <t>1011 Lockheed Way</t>
  </si>
  <si>
    <t>Montgomery</t>
  </si>
  <si>
    <t>AL</t>
  </si>
  <si>
    <t>36116</t>
  </si>
  <si>
    <t>10001</t>
  </si>
  <si>
    <t>112 East Pecan Street</t>
  </si>
  <si>
    <t>Houston</t>
  </si>
  <si>
    <t>TX</t>
  </si>
  <si>
    <t>77002</t>
  </si>
  <si>
    <t>13423</t>
  </si>
  <si>
    <t>Karen's Factory</t>
  </si>
  <si>
    <t>5611 Columbia Pike</t>
  </si>
  <si>
    <t>Warren</t>
  </si>
  <si>
    <t>NJ</t>
  </si>
  <si>
    <t>07059</t>
  </si>
  <si>
    <t>Koro International</t>
  </si>
  <si>
    <t>300 North Meridian Street</t>
  </si>
  <si>
    <t>Sheveport</t>
  </si>
  <si>
    <t>LA</t>
  </si>
  <si>
    <t>71105</t>
  </si>
  <si>
    <t>14711</t>
  </si>
  <si>
    <t>Winston Mfg.</t>
  </si>
  <si>
    <t>400 West Market Street</t>
  </si>
  <si>
    <t>Sacramento</t>
  </si>
  <si>
    <t>CA</t>
  </si>
  <si>
    <t>95826</t>
  </si>
  <si>
    <t>Promac Services</t>
  </si>
  <si>
    <t>7300 Crestwood Blvd.</t>
  </si>
  <si>
    <t>Oklahoma City</t>
  </si>
  <si>
    <t>OK</t>
  </si>
  <si>
    <t>73125</t>
  </si>
  <si>
    <t>12417</t>
  </si>
  <si>
    <t>Pavex Industries</t>
  </si>
  <si>
    <t>457 Broadway</t>
  </si>
  <si>
    <t>Huntsville</t>
  </si>
  <si>
    <t>35805</t>
  </si>
  <si>
    <t>Triathalon Group</t>
  </si>
  <si>
    <t>7630 Little River Turnpike</t>
  </si>
  <si>
    <t>Shakopee</t>
  </si>
  <si>
    <t>MN</t>
  </si>
  <si>
    <t>55379</t>
  </si>
  <si>
    <t>Pantages Inc.</t>
  </si>
  <si>
    <t>1019 Riverbend Drive</t>
  </si>
  <si>
    <t>Richmond</t>
  </si>
  <si>
    <t>VA</t>
  </si>
  <si>
    <t>23261</t>
  </si>
  <si>
    <t>NOVATECH Wholesale</t>
  </si>
  <si>
    <t>605 Third Avenue</t>
  </si>
  <si>
    <t>Des Moines</t>
  </si>
  <si>
    <t>IA</t>
  </si>
  <si>
    <t>50319</t>
  </si>
  <si>
    <t>O'Conner And Daughters</t>
  </si>
  <si>
    <t>9901 Linn Station Road</t>
  </si>
  <si>
    <t>Boise</t>
  </si>
  <si>
    <t>ID</t>
  </si>
  <si>
    <t>83728</t>
  </si>
  <si>
    <t>Laser Industries</t>
  </si>
  <si>
    <t>1100 Matamoros</t>
  </si>
  <si>
    <t>Phoenix</t>
  </si>
  <si>
    <t>AZ</t>
  </si>
  <si>
    <t>85012</t>
  </si>
  <si>
    <t>Elbowe &amp; Foote Sales</t>
  </si>
  <si>
    <t>211 River Oaks Pkw</t>
  </si>
  <si>
    <t>Littleton</t>
  </si>
  <si>
    <t>CO</t>
  </si>
  <si>
    <t>80123</t>
  </si>
  <si>
    <t>Witz &amp; Partners</t>
  </si>
  <si>
    <t>2120 South 72nd Street</t>
  </si>
  <si>
    <t>Jacksonville</t>
  </si>
  <si>
    <t>FL</t>
  </si>
  <si>
    <t>32202</t>
  </si>
  <si>
    <t>11645</t>
  </si>
  <si>
    <t>Miller Lights</t>
  </si>
  <si>
    <t>707 Wilshire Blvd</t>
  </si>
  <si>
    <t>Austin</t>
  </si>
  <si>
    <t>78711</t>
  </si>
  <si>
    <t>Yellow Industries</t>
  </si>
  <si>
    <t>1065 Woodman Drive</t>
  </si>
  <si>
    <t>Hartford</t>
  </si>
  <si>
    <t>CT</t>
  </si>
  <si>
    <t>06115</t>
  </si>
  <si>
    <t>Global Trade Hardware</t>
  </si>
  <si>
    <t>2270 South 88th Street</t>
  </si>
  <si>
    <t>78725</t>
  </si>
  <si>
    <t>PacRim Engineered Products</t>
  </si>
  <si>
    <t>4001 Lexington Avenue North</t>
  </si>
  <si>
    <t>New Orleans</t>
  </si>
  <si>
    <t>70115</t>
  </si>
  <si>
    <t>10951</t>
  </si>
  <si>
    <t>Hyatt Industries</t>
  </si>
  <si>
    <t>1700 S. Tamiami Trail</t>
  </si>
  <si>
    <t>Tulsa</t>
  </si>
  <si>
    <t>74103</t>
  </si>
  <si>
    <t>11182</t>
  </si>
  <si>
    <t>Industrial Equipment Co-Op</t>
  </si>
  <si>
    <t>400 High Street S.E.</t>
  </si>
  <si>
    <t>Oakland</t>
  </si>
  <si>
    <t>94612</t>
  </si>
  <si>
    <t>Lilydale Hardware</t>
  </si>
  <si>
    <t>111 South Main Street</t>
  </si>
  <si>
    <t>Charlotte</t>
  </si>
  <si>
    <t>NC</t>
  </si>
  <si>
    <t>28273</t>
  </si>
  <si>
    <t>United Equipment</t>
  </si>
  <si>
    <t>250 Williams Street</t>
  </si>
  <si>
    <t>Salt Lake City</t>
  </si>
  <si>
    <t>UT</t>
  </si>
  <si>
    <t>84133</t>
  </si>
  <si>
    <t>Meridian Industries</t>
  </si>
  <si>
    <t>444 Derby Lane</t>
  </si>
  <si>
    <t>Chicago</t>
  </si>
  <si>
    <t>IL</t>
  </si>
  <si>
    <t>60661</t>
  </si>
  <si>
    <t>More Power Industries</t>
  </si>
  <si>
    <t>150 North Michigan Ave.</t>
  </si>
  <si>
    <t>Los Angeles</t>
  </si>
  <si>
    <t>90025</t>
  </si>
  <si>
    <t>Timmy's Tools</t>
  </si>
  <si>
    <t>1050 Wilshire Drive</t>
  </si>
  <si>
    <t>32254</t>
  </si>
  <si>
    <t>Wholesome Hardware</t>
  </si>
  <si>
    <t>345 Dunn Rd</t>
  </si>
  <si>
    <t>West Warwick</t>
  </si>
  <si>
    <t>RI</t>
  </si>
  <si>
    <t>02893</t>
  </si>
  <si>
    <t>13453</t>
  </si>
  <si>
    <t>Paint And Walls Unlimited</t>
  </si>
  <si>
    <t>51 Broadway, Suite 500</t>
  </si>
  <si>
    <t>Nashville</t>
  </si>
  <si>
    <t>TN</t>
  </si>
  <si>
    <t>37219</t>
  </si>
  <si>
    <t>Herbie's Hardware</t>
  </si>
  <si>
    <t>100 Main Street</t>
  </si>
  <si>
    <t>Gibsland</t>
  </si>
  <si>
    <t>71028</t>
  </si>
  <si>
    <t>Great Western Limited</t>
  </si>
  <si>
    <t>Washington</t>
  </si>
  <si>
    <t>DC</t>
  </si>
  <si>
    <t>20426</t>
  </si>
  <si>
    <t>DIDA Limited</t>
  </si>
  <si>
    <t>805 3rd Avenue</t>
  </si>
  <si>
    <t>78701</t>
  </si>
  <si>
    <t>10726</t>
  </si>
  <si>
    <t>Larson Supplies</t>
  </si>
  <si>
    <t>1900 Alamea de las Pulgas</t>
  </si>
  <si>
    <t>Bay Minette</t>
  </si>
  <si>
    <t>36507</t>
  </si>
  <si>
    <t>Mitchell Ent.</t>
  </si>
  <si>
    <t>800 North Lindbergh Blvd.</t>
  </si>
  <si>
    <t>Rolling Meadow</t>
  </si>
  <si>
    <t>60008</t>
  </si>
  <si>
    <t>10656</t>
  </si>
  <si>
    <t>Carr International</t>
  </si>
  <si>
    <t>120 Walton Road</t>
  </si>
  <si>
    <t>Farmington Hills</t>
  </si>
  <si>
    <t>MI</t>
  </si>
  <si>
    <t>48331</t>
  </si>
  <si>
    <t>Bloom County Construction</t>
  </si>
  <si>
    <t>Orange</t>
  </si>
  <si>
    <t>06477</t>
  </si>
  <si>
    <t>Arizona Industries</t>
  </si>
  <si>
    <t>2323 Banbury Loop</t>
  </si>
  <si>
    <t>Ann Arbor</t>
  </si>
  <si>
    <t>48106</t>
  </si>
  <si>
    <t>Heritage Cases</t>
  </si>
  <si>
    <t>600 Grant Street</t>
  </si>
  <si>
    <t>35801</t>
  </si>
  <si>
    <t>Steel Case Manufacturing</t>
  </si>
  <si>
    <t>Group Services</t>
  </si>
  <si>
    <t>3022 West Crest Avenue</t>
  </si>
  <si>
    <t>Liberty Trading</t>
  </si>
  <si>
    <t>2501 Parkway</t>
  </si>
  <si>
    <t>Muller Corp.</t>
  </si>
  <si>
    <t>3821 Calle Fortunada, Ste D</t>
  </si>
  <si>
    <t>20001</t>
  </si>
  <si>
    <t>Binford Tools</t>
  </si>
  <si>
    <t>111 Southwest 5th Avenue</t>
  </si>
  <si>
    <t>Mountain View</t>
  </si>
  <si>
    <t>94039</t>
  </si>
  <si>
    <t>Stroud &amp; Sons</t>
  </si>
  <si>
    <t>1507 LBJ Freeway</t>
  </si>
  <si>
    <t>Minneapolis</t>
  </si>
  <si>
    <t>55402</t>
  </si>
  <si>
    <t>US Mfg. Corp</t>
  </si>
  <si>
    <t>215 West Pershing Road</t>
  </si>
  <si>
    <t>Charleston</t>
  </si>
  <si>
    <t>WV</t>
  </si>
  <si>
    <t>25301</t>
  </si>
  <si>
    <t>Stars Trading</t>
  </si>
  <si>
    <t>20 Washington Avenue South</t>
  </si>
  <si>
    <t>Milwaukee</t>
  </si>
  <si>
    <t>WI</t>
  </si>
  <si>
    <t>53201</t>
  </si>
  <si>
    <t>MGMT Mfg.</t>
  </si>
  <si>
    <t>2807 N. Glebe Road</t>
  </si>
  <si>
    <t>Bellevue</t>
  </si>
  <si>
    <t>WA</t>
  </si>
  <si>
    <t>98004</t>
  </si>
  <si>
    <t>Harris Projects</t>
  </si>
  <si>
    <t>176 Palisade Ave.</t>
  </si>
  <si>
    <t>Baton Rouge</t>
  </si>
  <si>
    <t>70821</t>
  </si>
  <si>
    <t>11213</t>
  </si>
  <si>
    <t>Conrad Mfg. Works</t>
  </si>
  <si>
    <t>1101 Market Street</t>
  </si>
  <si>
    <t>90071</t>
  </si>
  <si>
    <t>Waterson Services</t>
  </si>
  <si>
    <t>611 West Park Street</t>
  </si>
  <si>
    <t>San Fransisco</t>
  </si>
  <si>
    <t>94108</t>
  </si>
  <si>
    <t>Adams &amp; Meddick</t>
  </si>
  <si>
    <t>369 Marshall Ave.</t>
  </si>
  <si>
    <t>Englewood</t>
  </si>
  <si>
    <t>80112</t>
  </si>
  <si>
    <t>Breathed &amp; Company</t>
  </si>
  <si>
    <t>660 South Figueroc Street</t>
  </si>
  <si>
    <t>Walnut Creek</t>
  </si>
  <si>
    <t>94596</t>
  </si>
  <si>
    <t>Vendor_Last_Active</t>
  </si>
  <si>
    <t>Vendor_Review_Date</t>
  </si>
  <si>
    <t>90540765</t>
  </si>
  <si>
    <t>90543683</t>
  </si>
  <si>
    <t>90545947</t>
  </si>
  <si>
    <t>90547141</t>
  </si>
  <si>
    <t>90548491</t>
  </si>
  <si>
    <t>8752170</t>
  </si>
  <si>
    <t>8754512</t>
  </si>
  <si>
    <t>8754871</t>
  </si>
  <si>
    <t>545947</t>
  </si>
  <si>
    <t>475401</t>
  </si>
  <si>
    <t>753988</t>
  </si>
  <si>
    <t>232I62</t>
  </si>
  <si>
    <t>495491</t>
  </si>
  <si>
    <t>846I88</t>
  </si>
  <si>
    <t>4904343</t>
  </si>
  <si>
    <t>517302</t>
  </si>
  <si>
    <t>857275</t>
  </si>
  <si>
    <t>8752484</t>
  </si>
  <si>
    <t>Colton Distribution</t>
  </si>
  <si>
    <t>549215</t>
  </si>
  <si>
    <t>5492157</t>
  </si>
  <si>
    <t>49540714</t>
  </si>
  <si>
    <t>4371005</t>
  </si>
  <si>
    <t>4371OO5</t>
  </si>
  <si>
    <t>437571</t>
  </si>
  <si>
    <t>5494732</t>
  </si>
  <si>
    <t>29363l</t>
  </si>
  <si>
    <t>293631</t>
  </si>
  <si>
    <t>12290</t>
  </si>
  <si>
    <t>514303</t>
  </si>
  <si>
    <t>518782</t>
  </si>
  <si>
    <t>521119</t>
  </si>
  <si>
    <t>5211l9</t>
  </si>
  <si>
    <t>522284</t>
  </si>
  <si>
    <t>days outstand</t>
  </si>
  <si>
    <t>not due</t>
  </si>
  <si>
    <t>1-30</t>
  </si>
  <si>
    <t>31-60</t>
  </si>
  <si>
    <t>61-90</t>
  </si>
  <si>
    <t>&gt;90</t>
  </si>
  <si>
    <t>Row Labels</t>
  </si>
  <si>
    <t>(blank)</t>
  </si>
  <si>
    <t>Grand Total</t>
  </si>
  <si>
    <t>Sum of 1-30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</si>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</sst>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quotePrefix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 applyAlignment="1" applyProtection="1">
      <alignment vertical="center"/>
    </xf>
    <xf numFmtId="0" fontId="0" fillId="0" borderId="0" xfId="0" applyBorder="1"/>
    <xf numFmtId="0" fontId="0" fillId="2" borderId="0" xfId="0" applyFill="1" applyBorder="1" applyAlignment="1"/>
    <xf numFmtId="0" fontId="0" fillId="2" borderId="0" xfId="0" quotePrefix="1" applyNumberFormat="1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[AP_Files_2016.xlsx]Sheet2!PivotTable3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Sheet2!$A$4:$A$52</c:f>
              <c:strCache>
                <c:ptCount val="48"/>
                <c:pt idx="0">
                  <c:v>10001</c:v>
                </c:pt>
                <c:pt idx="1">
                  <c:v>10025</c:v>
                </c:pt>
                <c:pt idx="2">
                  <c:v>10101</c:v>
                </c:pt>
                <c:pt idx="3">
                  <c:v>10134</c:v>
                </c:pt>
                <c:pt idx="4">
                  <c:v>10366</c:v>
                </c:pt>
                <c:pt idx="5">
                  <c:v>10448</c:v>
                </c:pt>
                <c:pt idx="6">
                  <c:v>10534</c:v>
                </c:pt>
                <c:pt idx="7">
                  <c:v>10559</c:v>
                </c:pt>
                <c:pt idx="8">
                  <c:v>10656</c:v>
                </c:pt>
                <c:pt idx="9">
                  <c:v>10720</c:v>
                </c:pt>
                <c:pt idx="10">
                  <c:v>10721</c:v>
                </c:pt>
                <c:pt idx="11">
                  <c:v>10726</c:v>
                </c:pt>
                <c:pt idx="12">
                  <c:v>10787</c:v>
                </c:pt>
                <c:pt idx="13">
                  <c:v>10879</c:v>
                </c:pt>
                <c:pt idx="14">
                  <c:v>10951</c:v>
                </c:pt>
                <c:pt idx="15">
                  <c:v>11009</c:v>
                </c:pt>
                <c:pt idx="16">
                  <c:v>11182</c:v>
                </c:pt>
                <c:pt idx="17">
                  <c:v>11213</c:v>
                </c:pt>
                <c:pt idx="18">
                  <c:v>11247</c:v>
                </c:pt>
                <c:pt idx="19">
                  <c:v>11435</c:v>
                </c:pt>
                <c:pt idx="20">
                  <c:v>11475</c:v>
                </c:pt>
                <c:pt idx="21">
                  <c:v>11645</c:v>
                </c:pt>
                <c:pt idx="22">
                  <c:v>11663</c:v>
                </c:pt>
                <c:pt idx="23">
                  <c:v>11837</c:v>
                </c:pt>
                <c:pt idx="24">
                  <c:v>11922</c:v>
                </c:pt>
                <c:pt idx="25">
                  <c:v>12130</c:v>
                </c:pt>
                <c:pt idx="26">
                  <c:v>12230</c:v>
                </c:pt>
                <c:pt idx="27">
                  <c:v>12248</c:v>
                </c:pt>
                <c:pt idx="28">
                  <c:v>12289</c:v>
                </c:pt>
                <c:pt idx="29">
                  <c:v>12290</c:v>
                </c:pt>
                <c:pt idx="30">
                  <c:v>12417</c:v>
                </c:pt>
                <c:pt idx="31">
                  <c:v>12433</c:v>
                </c:pt>
                <c:pt idx="32">
                  <c:v>12576</c:v>
                </c:pt>
                <c:pt idx="33">
                  <c:v>12636</c:v>
                </c:pt>
                <c:pt idx="34">
                  <c:v>12701</c:v>
                </c:pt>
                <c:pt idx="35">
                  <c:v>13136</c:v>
                </c:pt>
                <c:pt idx="36">
                  <c:v>13373</c:v>
                </c:pt>
                <c:pt idx="37">
                  <c:v>13411</c:v>
                </c:pt>
                <c:pt idx="38">
                  <c:v>13440</c:v>
                </c:pt>
                <c:pt idx="39">
                  <c:v>13808</c:v>
                </c:pt>
                <c:pt idx="40">
                  <c:v>13864</c:v>
                </c:pt>
                <c:pt idx="41">
                  <c:v>13928</c:v>
                </c:pt>
                <c:pt idx="42">
                  <c:v>14090</c:v>
                </c:pt>
                <c:pt idx="43">
                  <c:v>14299</c:v>
                </c:pt>
                <c:pt idx="44">
                  <c:v>14438</c:v>
                </c:pt>
                <c:pt idx="45">
                  <c:v>14599</c:v>
                </c:pt>
                <c:pt idx="46">
                  <c:v>14913</c:v>
                </c:pt>
                <c:pt idx="47">
                  <c:v>(blank)</c:v>
                </c:pt>
              </c:strCache>
            </c:strRef>
          </c:cat>
          <c:val>
            <c:numRef>
              <c:f>Sheet2!$B$4:$B$52</c:f>
              <c:numCache>
                <c:formatCode>General</c:formatCode>
                <c:ptCount val="48"/>
                <c:pt idx="0">
                  <c:v>0</c:v>
                </c:pt>
                <c:pt idx="1">
                  <c:v>200.33</c:v>
                </c:pt>
                <c:pt idx="2">
                  <c:v>0</c:v>
                </c:pt>
                <c:pt idx="3">
                  <c:v>824.59999999999991</c:v>
                </c:pt>
                <c:pt idx="4">
                  <c:v>0</c:v>
                </c:pt>
                <c:pt idx="5">
                  <c:v>0</c:v>
                </c:pt>
                <c:pt idx="6">
                  <c:v>1880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1266.3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1327.92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844.80000000000007</c:v>
                </c:pt>
                <c:pt idx="45">
                  <c:v>0</c:v>
                </c:pt>
                <c:pt idx="46">
                  <c:v>223.44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4-4B75-A37C-F3878855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06696"/>
        <c:axId val="546301776"/>
      </c:barChart>
      <c:catAx>
        <c:axId val="54630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1776"/>
        <c:crosses val="autoZero"/>
        <c:auto val="1"/>
        <c:lblAlgn val="ctr"/>
        <c:lblOffset val="100"/>
        <c:noMultiLvlLbl val="0"/>
      </c:catAx>
      <c:valAx>
        <c:axId val="546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106016</xdr:colOff>
      <xdr:row>7</xdr:row>
      <xdr:rowOff>127139</xdr:rowOff>
    </xdr:from>
    <xdr:to>
      <xdr:col>10</xdr:col>
      <xdr:colOff>593033</xdr:colOff>
      <xdr:row>24</xdr:row>
      <xdr:rowOff>55701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3049C-2D17-42A8-B007-A0FF5C70C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076.460901736114" createdVersion="6" refreshedVersion="6" minRefreshableVersion="3" recordCount="157" xr:uid="{DFFD58D2-3FFF-41FF-9C09-AF1F8DB5C3CB}">
  <cacheSource type="worksheet">
    <worksheetSource ref="A1:N1048576" sheet="AP_Trans_2016"/>
  </cacheSource>
  <cacheFields count="14">
    <cacheField name="Vendor_No" numFmtId="0">
      <sharedItems containsBlank="1" count="48">
        <s v="10001"/>
        <s v="10025"/>
        <s v="10101"/>
        <s v="10134"/>
        <s v="10366"/>
        <s v="10448"/>
        <s v="10534"/>
        <s v="10559"/>
        <s v="10656"/>
        <s v="10720"/>
        <s v="10721"/>
        <s v="10726"/>
        <s v="10787"/>
        <s v="10879"/>
        <s v="10951"/>
        <s v="11009"/>
        <s v="11182"/>
        <s v="11213"/>
        <s v="11247"/>
        <s v="11435"/>
        <s v="11475"/>
        <s v="11645"/>
        <s v="11663"/>
        <s v="11837"/>
        <s v="11922"/>
        <s v="12130"/>
        <s v="12230"/>
        <s v="12248"/>
        <s v="12289"/>
        <s v="12417"/>
        <s v="12433"/>
        <s v="12576"/>
        <s v="12636"/>
        <s v="12701"/>
        <s v="13136"/>
        <s v="13373"/>
        <s v="13411"/>
        <s v="13440"/>
        <s v="13808"/>
        <s v="13864"/>
        <s v="13928"/>
        <s v="14090"/>
        <s v="14299"/>
        <s v="14438"/>
        <s v="14599"/>
        <s v="14913"/>
        <s v="12290"/>
        <m/>
      </sharedItems>
    </cacheField>
    <cacheField name="Invoice_No" numFmtId="0">
      <sharedItems containsBlank="1"/>
    </cacheField>
    <cacheField name="Invoice_Date" numFmtId="0">
      <sharedItems containsNonDate="0" containsDate="1" containsString="0" containsBlank="1" minDate="2020-01-01T00:00:00" maxDate="2020-12-15T00:00:00"/>
    </cacheField>
    <cacheField name="due date" numFmtId="0">
      <sharedItems containsNonDate="0" containsDate="1" containsString="0" containsBlank="1" minDate="2020-01-31T00:00:00" maxDate="2021-01-14T00:00:00"/>
    </cacheField>
    <cacheField name="Prodno" numFmtId="0">
      <sharedItems containsBlank="1"/>
    </cacheField>
    <cacheField name="Quantity" numFmtId="0">
      <sharedItems containsString="0" containsBlank="1" containsNumber="1" containsInteger="1" minValue="3" maxValue="300"/>
    </cacheField>
    <cacheField name="Unit_Cost" numFmtId="0">
      <sharedItems containsString="0" containsBlank="1" containsNumber="1" minValue="1.01" maxValue="173.8"/>
    </cacheField>
    <cacheField name="Invoice_Amount" numFmtId="0">
      <sharedItems containsString="0" containsBlank="1" containsNumber="1" minValue="14.879999999999999" maxValue="7125.8"/>
    </cacheField>
    <cacheField name="days outstand" numFmtId="0">
      <sharedItems containsString="0" containsBlank="1" containsNumber="1" containsInteger="1" minValue="0" maxValue="215"/>
    </cacheField>
    <cacheField name="not due" numFmtId="0">
      <sharedItems containsString="0" containsBlank="1" containsNumber="1" minValue="0" maxValue="7125.8"/>
    </cacheField>
    <cacheField name="1-30" numFmtId="0">
      <sharedItems containsString="0" containsBlank="1" containsNumber="1" minValue="0" maxValue="1880"/>
    </cacheField>
    <cacheField name="31-60" numFmtId="0">
      <sharedItems containsString="0" containsBlank="1" containsNumber="1" minValue="0" maxValue="1633.5"/>
    </cacheField>
    <cacheField name="61-90" numFmtId="0">
      <sharedItems containsString="0" containsBlank="1" containsNumber="1" minValue="0" maxValue="2902.5"/>
    </cacheField>
    <cacheField name="&gt;90" numFmtId="0">
      <sharedItems containsString="0" containsBlank="1" containsNumber="1" minValue="0" maxValue="5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90540765"/>
    <d v="2020-01-21T00:00:00"/>
    <d v="2020-02-20T00:00:00"/>
    <s v="080102628"/>
    <n v="154"/>
    <n v="7"/>
    <n v="1078"/>
    <n v="195"/>
    <n v="0"/>
    <n v="0"/>
    <n v="0"/>
    <n v="0"/>
    <n v="1078"/>
  </r>
  <r>
    <x v="0"/>
    <s v="90543683"/>
    <d v="2020-09-20T00:00:00"/>
    <d v="2020-10-20T00:00:00"/>
    <s v="010631140"/>
    <n v="132"/>
    <n v="3.09"/>
    <n v="407.88"/>
    <n v="0"/>
    <n v="407.88"/>
    <n v="0"/>
    <n v="0"/>
    <n v="0"/>
    <n v="0"/>
  </r>
  <r>
    <x v="0"/>
    <s v="90545947"/>
    <d v="2020-10-20T00:00:00"/>
    <d v="2020-11-19T00:00:00"/>
    <s v="030414313"/>
    <n v="122"/>
    <n v="47"/>
    <n v="5734"/>
    <n v="0"/>
    <n v="5734"/>
    <n v="0"/>
    <n v="0"/>
    <n v="0"/>
    <n v="0"/>
  </r>
  <r>
    <x v="0"/>
    <s v="90547141"/>
    <d v="2020-10-20T00:00:00"/>
    <d v="2020-11-19T00:00:00"/>
    <s v="030412903"/>
    <n v="6"/>
    <n v="2.48"/>
    <n v="14.879999999999999"/>
    <n v="0"/>
    <n v="14.879999999999999"/>
    <n v="0"/>
    <n v="0"/>
    <n v="0"/>
    <n v="0"/>
  </r>
  <r>
    <x v="0"/>
    <s v="90548491"/>
    <d v="2020-10-23T00:00:00"/>
    <d v="2020-11-22T00:00:00"/>
    <s v="090507811"/>
    <n v="168"/>
    <n v="8.08"/>
    <n v="1357.44"/>
    <n v="0"/>
    <n v="1357.44"/>
    <n v="0"/>
    <n v="0"/>
    <n v="0"/>
    <n v="0"/>
  </r>
  <r>
    <x v="1"/>
    <s v="230592"/>
    <d v="2020-01-21T00:00:00"/>
    <d v="2020-02-20T00:00:00"/>
    <s v="080102618"/>
    <n v="51"/>
    <n v="16.8"/>
    <n v="856.80000000000007"/>
    <n v="195"/>
    <n v="0"/>
    <n v="0"/>
    <n v="0"/>
    <n v="0"/>
    <n v="856.80000000000007"/>
  </r>
  <r>
    <x v="1"/>
    <s v="232195"/>
    <d v="2020-03-21T00:00:00"/>
    <d v="2020-04-20T00:00:00"/>
    <s v="010226620"/>
    <n v="45"/>
    <n v="10.8"/>
    <n v="486.00000000000006"/>
    <n v="135"/>
    <n v="0"/>
    <n v="0"/>
    <n v="0"/>
    <n v="0"/>
    <n v="486.00000000000006"/>
  </r>
  <r>
    <x v="1"/>
    <s v="232592"/>
    <d v="2020-03-29T00:00:00"/>
    <d v="2020-04-28T00:00:00"/>
    <s v="010102710"/>
    <n v="142"/>
    <n v="5.99"/>
    <n v="850.58"/>
    <n v="127"/>
    <n v="0"/>
    <n v="0"/>
    <n v="0"/>
    <n v="0"/>
    <n v="850.58"/>
  </r>
  <r>
    <x v="1"/>
    <s v="234056"/>
    <d v="2020-05-21T00:00:00"/>
    <d v="2020-06-20T00:00:00"/>
    <s v="010155160"/>
    <n v="28"/>
    <n v="9.93"/>
    <n v="278.03999999999996"/>
    <n v="74"/>
    <n v="0"/>
    <n v="0"/>
    <n v="0"/>
    <n v="278.03999999999996"/>
    <n v="0"/>
  </r>
  <r>
    <x v="1"/>
    <s v="236195"/>
    <d v="2020-07-20T00:00:00"/>
    <d v="2020-08-19T00:00:00"/>
    <s v="080938998"/>
    <n v="67"/>
    <n v="2.99"/>
    <n v="200.33"/>
    <n v="14"/>
    <n v="0"/>
    <n v="200.33"/>
    <n v="0"/>
    <n v="0"/>
    <n v="0"/>
  </r>
  <r>
    <x v="1"/>
    <s v="237936"/>
    <d v="2020-09-20T00:00:00"/>
    <d v="2020-10-20T00:00:00"/>
    <s v="010102710"/>
    <n v="300"/>
    <n v="5.99"/>
    <n v="1797"/>
    <n v="0"/>
    <n v="1797"/>
    <n v="0"/>
    <n v="0"/>
    <n v="0"/>
    <n v="0"/>
  </r>
  <r>
    <x v="1"/>
    <s v="239215"/>
    <d v="2020-11-04T00:00:00"/>
    <d v="2020-12-04T00:00:00"/>
    <s v="080102618"/>
    <n v="73"/>
    <n v="16.8"/>
    <n v="1226.4000000000001"/>
    <n v="0"/>
    <n v="1226.4000000000001"/>
    <n v="0"/>
    <n v="0"/>
    <n v="0"/>
    <n v="0"/>
  </r>
  <r>
    <x v="2"/>
    <s v="4511150"/>
    <d v="2020-02-23T00:00:00"/>
    <d v="2020-03-24T00:00:00"/>
    <s v="080935428"/>
    <n v="11"/>
    <n v="44.24"/>
    <n v="486.64000000000004"/>
    <n v="162"/>
    <n v="0"/>
    <n v="0"/>
    <n v="0"/>
    <n v="0"/>
    <n v="486.64000000000004"/>
  </r>
  <r>
    <x v="2"/>
    <s v="4513631"/>
    <d v="2020-03-07T00:00:00"/>
    <d v="2020-04-06T00:00:00"/>
    <s v="010155150"/>
    <n v="6"/>
    <n v="8.4"/>
    <n v="50.400000000000006"/>
    <n v="149"/>
    <n v="0"/>
    <n v="0"/>
    <n v="0"/>
    <n v="0"/>
    <n v="50.400000000000006"/>
  </r>
  <r>
    <x v="2"/>
    <s v="4514742"/>
    <d v="2020-06-20T00:00:00"/>
    <d v="2020-07-20T00:00:00"/>
    <s v="093788411"/>
    <n v="110"/>
    <n v="1.4"/>
    <n v="154"/>
    <n v="44"/>
    <n v="0"/>
    <n v="0"/>
    <n v="154"/>
    <n v="0"/>
    <n v="0"/>
  </r>
  <r>
    <x v="2"/>
    <s v="4516050"/>
    <d v="2020-09-05T00:00:00"/>
    <d v="2020-10-05T00:00:00"/>
    <s v="080935428"/>
    <n v="14"/>
    <n v="44.24"/>
    <n v="619.36"/>
    <n v="0"/>
    <n v="619.36"/>
    <n v="0"/>
    <n v="0"/>
    <n v="0"/>
    <n v="0"/>
  </r>
  <r>
    <x v="2"/>
    <s v="4517604"/>
    <d v="2020-10-20T00:00:00"/>
    <d v="2020-11-19T00:00:00"/>
    <s v="093788411"/>
    <n v="200"/>
    <n v="1.4"/>
    <n v="280"/>
    <n v="0"/>
    <n v="280"/>
    <n v="0"/>
    <n v="0"/>
    <n v="0"/>
    <n v="0"/>
  </r>
  <r>
    <x v="3"/>
    <s v="70004"/>
    <d v="2020-02-04T00:00:00"/>
    <d v="2020-03-05T00:00:00"/>
    <s v="052484405"/>
    <n v="115"/>
    <n v="4.88"/>
    <n v="561.19999999999993"/>
    <n v="181"/>
    <n v="0"/>
    <n v="0"/>
    <n v="0"/>
    <n v="0"/>
    <n v="561.19999999999993"/>
  </r>
  <r>
    <x v="3"/>
    <s v="70175"/>
    <d v="2020-03-30T00:00:00"/>
    <d v="2020-04-29T00:00:00"/>
    <s v="090081001"/>
    <n v="3"/>
    <n v="155.80000000000001"/>
    <n v="467.40000000000003"/>
    <n v="126"/>
    <n v="0"/>
    <n v="0"/>
    <n v="0"/>
    <n v="0"/>
    <n v="467.40000000000003"/>
  </r>
  <r>
    <x v="3"/>
    <s v="71873"/>
    <d v="2020-04-19T00:00:00"/>
    <d v="2020-05-19T00:00:00"/>
    <s v="030303343"/>
    <n v="100"/>
    <n v="9.83"/>
    <n v="983"/>
    <n v="106"/>
    <n v="0"/>
    <n v="0"/>
    <n v="0"/>
    <n v="0"/>
    <n v="983"/>
  </r>
  <r>
    <x v="3"/>
    <s v="73527"/>
    <d v="2020-05-20T00:00:00"/>
    <d v="2020-06-19T00:00:00"/>
    <s v="010551340"/>
    <n v="22"/>
    <n v="6.56"/>
    <n v="144.32"/>
    <n v="75"/>
    <n v="0"/>
    <n v="0"/>
    <n v="0"/>
    <n v="144.32"/>
    <n v="0"/>
  </r>
  <r>
    <x v="3"/>
    <s v="74841"/>
    <d v="2020-08-02T00:00:00"/>
    <d v="2020-09-01T00:00:00"/>
    <s v="030302303"/>
    <n v="20"/>
    <n v="41.23"/>
    <n v="824.59999999999991"/>
    <n v="1"/>
    <n v="0"/>
    <n v="824.59999999999991"/>
    <n v="0"/>
    <n v="0"/>
    <n v="0"/>
  </r>
  <r>
    <x v="3"/>
    <s v="76144"/>
    <d v="2020-09-20T00:00:00"/>
    <d v="2020-10-20T00:00:00"/>
    <s v="030303343"/>
    <n v="150"/>
    <n v="9.83"/>
    <n v="1474.5"/>
    <n v="0"/>
    <n v="1474.5"/>
    <n v="0"/>
    <n v="0"/>
    <n v="0"/>
    <n v="0"/>
  </r>
  <r>
    <x v="3"/>
    <s v="78025"/>
    <d v="2020-11-02T00:00:00"/>
    <d v="2020-12-02T00:00:00"/>
    <s v="010551340"/>
    <n v="52"/>
    <n v="6.56"/>
    <n v="341.12"/>
    <n v="0"/>
    <n v="341.12"/>
    <n v="0"/>
    <n v="0"/>
    <n v="0"/>
    <n v="0"/>
  </r>
  <r>
    <x v="4"/>
    <s v="8752170"/>
    <d v="2020-02-03T00:00:00"/>
    <d v="2020-03-04T00:00:00"/>
    <s v="052720305"/>
    <n v="31"/>
    <n v="41"/>
    <n v="1271"/>
    <n v="182"/>
    <n v="0"/>
    <n v="0"/>
    <n v="0"/>
    <n v="0"/>
    <n v="1271"/>
  </r>
  <r>
    <x v="4"/>
    <s v="8752484"/>
    <d v="2020-02-04T00:00:00"/>
    <d v="2020-03-05T00:00:00"/>
    <s v="024139372"/>
    <n v="150"/>
    <n v="5.94"/>
    <n v="891.00000000000011"/>
    <n v="181"/>
    <n v="0"/>
    <n v="0"/>
    <n v="0"/>
    <n v="0"/>
    <n v="891.00000000000011"/>
  </r>
  <r>
    <x v="4"/>
    <s v="8753401"/>
    <d v="2020-08-11T00:00:00"/>
    <d v="2020-09-10T00:00:00"/>
    <s v="080126008"/>
    <n v="100"/>
    <n v="2.41"/>
    <n v="241"/>
    <n v="0"/>
    <n v="241"/>
    <n v="0"/>
    <n v="0"/>
    <n v="0"/>
    <n v="0"/>
  </r>
  <r>
    <x v="4"/>
    <s v="8754512"/>
    <d v="2020-10-11T00:00:00"/>
    <d v="2020-11-10T00:00:00"/>
    <s v="090584072"/>
    <n v="41"/>
    <n v="173.8"/>
    <n v="7125.8"/>
    <n v="0"/>
    <n v="7125.8"/>
    <n v="0"/>
    <n v="0"/>
    <n v="0"/>
    <n v="0"/>
  </r>
  <r>
    <x v="4"/>
    <s v="8754871"/>
    <d v="2020-10-20T00:00:00"/>
    <d v="2020-11-19T00:00:00"/>
    <s v="090504061"/>
    <n v="13"/>
    <n v="1.37"/>
    <n v="17.810000000000002"/>
    <n v="0"/>
    <n v="17.810000000000002"/>
    <n v="0"/>
    <n v="0"/>
    <n v="0"/>
    <n v="0"/>
  </r>
  <r>
    <x v="5"/>
    <s v="2623864"/>
    <d v="2020-01-21T00:00:00"/>
    <d v="2020-02-20T00:00:00"/>
    <s v="080123968"/>
    <n v="70"/>
    <n v="2.68"/>
    <n v="187.60000000000002"/>
    <n v="195"/>
    <n v="0"/>
    <n v="0"/>
    <n v="0"/>
    <n v="0"/>
    <n v="187.60000000000002"/>
  </r>
  <r>
    <x v="5"/>
    <s v="2630620"/>
    <d v="2020-02-04T00:00:00"/>
    <d v="2020-03-05T00:00:00"/>
    <s v="052484415"/>
    <n v="104"/>
    <n v="5.2"/>
    <n v="540.80000000000007"/>
    <n v="181"/>
    <n v="0"/>
    <n v="0"/>
    <n v="0"/>
    <n v="0"/>
    <n v="540.80000000000007"/>
  </r>
  <r>
    <x v="5"/>
    <s v="2652609"/>
    <d v="2020-09-20T00:00:00"/>
    <d v="2020-10-20T00:00:00"/>
    <s v="010311990"/>
    <n v="18"/>
    <n v="2.98"/>
    <n v="53.64"/>
    <n v="0"/>
    <n v="53.64"/>
    <n v="0"/>
    <n v="0"/>
    <n v="0"/>
    <n v="0"/>
  </r>
  <r>
    <x v="6"/>
    <s v="58720114"/>
    <d v="2020-05-19T00:00:00"/>
    <d v="2020-06-18T00:00:00"/>
    <s v="030322303"/>
    <n v="130"/>
    <n v="1.22"/>
    <n v="158.6"/>
    <n v="76"/>
    <n v="0"/>
    <n v="0"/>
    <n v="0"/>
    <n v="158.6"/>
    <n v="0"/>
  </r>
  <r>
    <x v="6"/>
    <s v="58724783"/>
    <d v="2020-05-27T00:00:00"/>
    <d v="2020-06-26T00:00:00"/>
    <s v="030324883"/>
    <n v="204"/>
    <n v="9.4"/>
    <n v="1917.6000000000001"/>
    <n v="68"/>
    <n v="0"/>
    <n v="0"/>
    <n v="0"/>
    <n v="1917.6000000000001"/>
    <n v="0"/>
  </r>
  <r>
    <x v="6"/>
    <s v="58729337"/>
    <d v="2020-06-21T00:00:00"/>
    <d v="2020-07-21T00:00:00"/>
    <s v="030322303"/>
    <n v="100"/>
    <n v="1.22"/>
    <n v="122"/>
    <n v="43"/>
    <n v="0"/>
    <n v="0"/>
    <n v="122"/>
    <n v="0"/>
    <n v="0"/>
  </r>
  <r>
    <x v="6"/>
    <s v="58730008"/>
    <d v="2020-07-07T00:00:00"/>
    <d v="2020-08-06T00:00:00"/>
    <s v="030324883"/>
    <n v="200"/>
    <n v="9.4"/>
    <n v="1880"/>
    <n v="27"/>
    <n v="0"/>
    <n v="1880"/>
    <n v="0"/>
    <n v="0"/>
    <n v="0"/>
  </r>
  <r>
    <x v="6"/>
    <s v="58730133"/>
    <d v="2020-08-22T00:00:00"/>
    <d v="2020-09-21T00:00:00"/>
    <s v="030324883"/>
    <n v="167"/>
    <n v="9.4"/>
    <n v="1569.8"/>
    <n v="0"/>
    <n v="1569.8"/>
    <n v="0"/>
    <n v="0"/>
    <n v="0"/>
    <n v="0"/>
  </r>
  <r>
    <x v="7"/>
    <s v="3586317"/>
    <d v="2020-10-28T00:00:00"/>
    <d v="2020-11-27T00:00:00"/>
    <s v="024128712"/>
    <n v="191"/>
    <n v="1.01"/>
    <n v="192.91"/>
    <n v="0"/>
    <n v="192.91"/>
    <n v="0"/>
    <n v="0"/>
    <n v="0"/>
    <n v="0"/>
  </r>
  <r>
    <x v="7"/>
    <s v="3583847"/>
    <d v="2020-11-30T00:00:00"/>
    <d v="2020-12-30T00:00:00"/>
    <s v="023903712"/>
    <n v="24"/>
    <n v="10.73"/>
    <n v="257.52"/>
    <n v="0"/>
    <n v="257.52"/>
    <n v="0"/>
    <n v="0"/>
    <n v="0"/>
    <n v="0"/>
  </r>
  <r>
    <x v="8"/>
    <s v="517302"/>
    <d v="2020-01-21T00:00:00"/>
    <d v="2020-02-20T00:00:00"/>
    <s v="080123938"/>
    <n v="12"/>
    <n v="4.1399999999999997"/>
    <n v="49.679999999999993"/>
    <n v="195"/>
    <n v="0"/>
    <n v="0"/>
    <n v="0"/>
    <n v="0"/>
    <n v="49.679999999999993"/>
  </r>
  <r>
    <x v="8"/>
    <s v="4904343"/>
    <d v="2020-02-29T00:00:00"/>
    <d v="2020-03-30T00:00:00"/>
    <s v="024106512"/>
    <n v="53"/>
    <n v="14.8"/>
    <n v="784.40000000000009"/>
    <n v="156"/>
    <n v="0"/>
    <n v="0"/>
    <n v="0"/>
    <n v="0"/>
    <n v="784.40000000000009"/>
  </r>
  <r>
    <x v="8"/>
    <s v="519383"/>
    <d v="2020-08-17T00:00:00"/>
    <d v="2020-09-16T00:00:00"/>
    <s v="010631190"/>
    <n v="100"/>
    <n v="3.1"/>
    <n v="310"/>
    <n v="0"/>
    <n v="310"/>
    <n v="0"/>
    <n v="0"/>
    <n v="0"/>
    <n v="0"/>
  </r>
  <r>
    <x v="9"/>
    <s v="60749"/>
    <d v="2020-02-29T00:00:00"/>
    <d v="2020-03-30T00:00:00"/>
    <s v="024128812"/>
    <n v="117"/>
    <n v="3.1"/>
    <n v="362.7"/>
    <n v="156"/>
    <n v="0"/>
    <n v="0"/>
    <n v="0"/>
    <n v="0"/>
    <n v="362.7"/>
  </r>
  <r>
    <x v="9"/>
    <s v="68010"/>
    <d v="2020-08-29T00:00:00"/>
    <d v="2020-09-28T00:00:00"/>
    <s v="024104312"/>
    <n v="9"/>
    <n v="12.1"/>
    <n v="108.89999999999999"/>
    <n v="0"/>
    <n v="108.89999999999999"/>
    <n v="0"/>
    <n v="0"/>
    <n v="0"/>
    <n v="0"/>
  </r>
  <r>
    <x v="10"/>
    <s v="121053"/>
    <d v="2020-01-21T00:00:00"/>
    <d v="2020-02-20T00:00:00"/>
    <s v="080123438"/>
    <n v="25"/>
    <n v="2.79"/>
    <n v="69.75"/>
    <n v="195"/>
    <n v="0"/>
    <n v="0"/>
    <n v="0"/>
    <n v="0"/>
    <n v="69.75"/>
  </r>
  <r>
    <x v="10"/>
    <s v="122088"/>
    <d v="2020-02-03T00:00:00"/>
    <d v="2020-03-04T00:00:00"/>
    <s v="052720615"/>
    <n v="7"/>
    <n v="41"/>
    <n v="287"/>
    <n v="182"/>
    <n v="0"/>
    <n v="0"/>
    <n v="0"/>
    <n v="0"/>
    <n v="287"/>
  </r>
  <r>
    <x v="10"/>
    <s v="123196"/>
    <d v="2020-09-20T00:00:00"/>
    <d v="2020-10-20T00:00:00"/>
    <s v="010310890"/>
    <n v="62"/>
    <n v="14.14"/>
    <n v="876.68000000000006"/>
    <n v="0"/>
    <n v="876.68000000000006"/>
    <n v="0"/>
    <n v="0"/>
    <n v="0"/>
    <n v="0"/>
  </r>
  <r>
    <x v="10"/>
    <s v="124086"/>
    <d v="2020-10-20T00:00:00"/>
    <d v="2020-11-19T00:00:00"/>
    <s v="030412553"/>
    <n v="23"/>
    <n v="11.53"/>
    <n v="265.19"/>
    <n v="0"/>
    <n v="265.19"/>
    <n v="0"/>
    <n v="0"/>
    <n v="0"/>
    <n v="0"/>
  </r>
  <r>
    <x v="11"/>
    <s v="545947"/>
    <d v="2020-01-18T00:00:00"/>
    <d v="2020-02-17T00:00:00"/>
    <s v="030414313"/>
    <n v="122"/>
    <n v="47"/>
    <n v="5734"/>
    <n v="198"/>
    <n v="0"/>
    <n v="0"/>
    <n v="0"/>
    <n v="0"/>
    <n v="5734"/>
  </r>
  <r>
    <x v="12"/>
    <s v="591533"/>
    <d v="2020-05-21T00:00:00"/>
    <d v="2020-06-20T00:00:00"/>
    <s v="030321683"/>
    <n v="60"/>
    <n v="1.47"/>
    <n v="88.2"/>
    <n v="74"/>
    <n v="0"/>
    <n v="0"/>
    <n v="0"/>
    <n v="88.2"/>
    <n v="0"/>
  </r>
  <r>
    <x v="12"/>
    <s v="597380"/>
    <d v="2020-09-20T00:00:00"/>
    <d v="2020-10-20T00:00:00"/>
    <s v="010155170"/>
    <n v="42"/>
    <n v="7.05"/>
    <n v="296.09999999999997"/>
    <n v="0"/>
    <n v="296.09999999999997"/>
    <n v="0"/>
    <n v="0"/>
    <n v="0"/>
    <n v="0"/>
  </r>
  <r>
    <x v="12"/>
    <s v="594272"/>
    <d v="2020-10-20T00:00:00"/>
    <d v="2020-11-19T00:00:00"/>
    <s v="090501541"/>
    <n v="174"/>
    <n v="3"/>
    <n v="522"/>
    <n v="0"/>
    <n v="522"/>
    <n v="0"/>
    <n v="0"/>
    <n v="0"/>
    <n v="0"/>
  </r>
  <r>
    <x v="12"/>
    <s v="594181"/>
    <d v="2020-11-21T00:00:00"/>
    <d v="2020-12-21T00:00:00"/>
    <s v="052204515"/>
    <n v="50"/>
    <n v="7.94"/>
    <n v="397"/>
    <n v="0"/>
    <n v="397"/>
    <n v="0"/>
    <n v="0"/>
    <n v="0"/>
    <n v="0"/>
  </r>
  <r>
    <x v="13"/>
    <s v="9515157"/>
    <d v="2020-09-20T00:00:00"/>
    <d v="2020-10-20T00:00:00"/>
    <s v="010119040"/>
    <n v="180"/>
    <n v="8"/>
    <n v="1440"/>
    <n v="0"/>
    <n v="1440"/>
    <n v="0"/>
    <n v="0"/>
    <n v="0"/>
    <n v="0"/>
  </r>
  <r>
    <x v="14"/>
    <s v="475401"/>
    <d v="2020-01-20T00:00:00"/>
    <d v="2020-02-19T00:00:00"/>
    <s v="030412903"/>
    <n v="6"/>
    <n v="2.48"/>
    <n v="14.879999999999999"/>
    <n v="196"/>
    <n v="0"/>
    <n v="0"/>
    <n v="0"/>
    <n v="0"/>
    <n v="14.879999999999999"/>
  </r>
  <r>
    <x v="15"/>
    <s v="26530"/>
    <d v="2020-02-04T00:00:00"/>
    <d v="2020-03-05T00:00:00"/>
    <s v="052484435"/>
    <n v="32"/>
    <n v="2.88"/>
    <n v="92.16"/>
    <n v="181"/>
    <n v="0"/>
    <n v="0"/>
    <n v="0"/>
    <n v="0"/>
    <n v="92.16"/>
  </r>
  <r>
    <x v="16"/>
    <s v="753988"/>
    <d v="2020-01-23T00:00:00"/>
    <d v="2020-02-22T00:00:00"/>
    <s v="090504761"/>
    <n v="170"/>
    <n v="6.17"/>
    <n v="1048.9000000000001"/>
    <n v="193"/>
    <n v="0"/>
    <n v="0"/>
    <n v="0"/>
    <n v="0"/>
    <n v="1048.9000000000001"/>
  </r>
  <r>
    <x v="17"/>
    <s v="232I62"/>
    <d v="2020-01-25T00:00:00"/>
    <d v="2020-02-24T00:00:00"/>
    <s v="090507851"/>
    <n v="9"/>
    <n v="5.12"/>
    <n v="46.08"/>
    <n v="191"/>
    <n v="0"/>
    <n v="0"/>
    <n v="0"/>
    <n v="0"/>
    <n v="46.08"/>
  </r>
  <r>
    <x v="18"/>
    <s v="6571899"/>
    <d v="2020-01-09T00:00:00"/>
    <d v="2020-02-08T00:00:00"/>
    <s v="024140032"/>
    <n v="48"/>
    <n v="27.41"/>
    <n v="1315.68"/>
    <n v="207"/>
    <n v="0"/>
    <n v="0"/>
    <n v="0"/>
    <n v="0"/>
    <n v="1315.68"/>
  </r>
  <r>
    <x v="18"/>
    <s v="6572043"/>
    <d v="2020-10-05T00:00:00"/>
    <d v="2020-11-04T00:00:00"/>
    <s v="060112356"/>
    <n v="131"/>
    <n v="14.1"/>
    <n v="1847.1"/>
    <n v="0"/>
    <n v="1847.1"/>
    <n v="0"/>
    <n v="0"/>
    <n v="0"/>
    <n v="0"/>
  </r>
  <r>
    <x v="19"/>
    <s v="54324133"/>
    <d v="2020-01-21T00:00:00"/>
    <d v="2020-02-20T00:00:00"/>
    <s v="080124518"/>
    <n v="193"/>
    <n v="2.79"/>
    <n v="538.47"/>
    <n v="195"/>
    <n v="0"/>
    <n v="0"/>
    <n v="0"/>
    <n v="0"/>
    <n v="538.47"/>
  </r>
  <r>
    <x v="19"/>
    <s v="54328931"/>
    <d v="2020-06-19T00:00:00"/>
    <d v="2020-07-19T00:00:00"/>
    <s v="030934423"/>
    <n v="107"/>
    <n v="4.9800000000000004"/>
    <n v="532.86"/>
    <n v="45"/>
    <n v="0"/>
    <n v="0"/>
    <n v="532.86"/>
    <n v="0"/>
    <n v="0"/>
  </r>
  <r>
    <x v="19"/>
    <s v="54326778"/>
    <d v="2020-11-21T00:00:00"/>
    <d v="2020-12-21T00:00:00"/>
    <s v="052208805"/>
    <n v="65"/>
    <n v="6.12"/>
    <n v="397.8"/>
    <n v="0"/>
    <n v="397.8"/>
    <n v="0"/>
    <n v="0"/>
    <n v="0"/>
    <n v="0"/>
  </r>
  <r>
    <x v="20"/>
    <s v="857275"/>
    <d v="2020-02-03T00:00:00"/>
    <d v="2020-03-04T00:00:00"/>
    <s v="052720305"/>
    <n v="31"/>
    <n v="41"/>
    <n v="1271"/>
    <n v="182"/>
    <n v="0"/>
    <n v="0"/>
    <n v="0"/>
    <n v="0"/>
    <n v="1271"/>
  </r>
  <r>
    <x v="20"/>
    <s v="8752383"/>
    <d v="2020-02-04T00:00:00"/>
    <d v="2020-03-05T00:00:00"/>
    <s v="052484425"/>
    <n v="245"/>
    <n v="7.12"/>
    <n v="1744.4"/>
    <n v="181"/>
    <n v="0"/>
    <n v="0"/>
    <n v="0"/>
    <n v="0"/>
    <n v="1744.4"/>
  </r>
  <r>
    <x v="20"/>
    <s v="8753401"/>
    <d v="2020-08-04T00:00:00"/>
    <d v="2020-09-03T00:00:00"/>
    <s v="080126008"/>
    <n v="11"/>
    <n v="2.41"/>
    <n v="26.51"/>
    <n v="0"/>
    <n v="26.51"/>
    <n v="0"/>
    <n v="0"/>
    <n v="0"/>
    <n v="0"/>
  </r>
  <r>
    <x v="20"/>
    <s v="8752512"/>
    <d v="2020-10-11T00:00:00"/>
    <d v="2020-11-10T00:00:00"/>
    <s v="090584072"/>
    <n v="41"/>
    <n v="173.8"/>
    <n v="7125.8"/>
    <n v="0"/>
    <n v="7125.8"/>
    <n v="0"/>
    <n v="0"/>
    <n v="0"/>
    <n v="0"/>
  </r>
  <r>
    <x v="20"/>
    <s v="8753871"/>
    <d v="2020-10-20T00:00:00"/>
    <d v="2020-11-19T00:00:00"/>
    <s v="090504061"/>
    <n v="13"/>
    <n v="1.37"/>
    <n v="17.810000000000002"/>
    <n v="0"/>
    <n v="17.810000000000002"/>
    <n v="0"/>
    <n v="0"/>
    <n v="0"/>
    <n v="0"/>
  </r>
  <r>
    <x v="20"/>
    <s v="8753935"/>
    <d v="2020-10-23T00:00:00"/>
    <d v="2020-11-22T00:00:00"/>
    <s v="090504761"/>
    <n v="170"/>
    <n v="6.17"/>
    <n v="1048.9000000000001"/>
    <n v="0"/>
    <n v="1048.9000000000001"/>
    <n v="0"/>
    <n v="0"/>
    <n v="0"/>
    <n v="0"/>
  </r>
  <r>
    <x v="20"/>
    <s v="8754983"/>
    <d v="2020-11-21T00:00:00"/>
    <d v="2020-12-21T00:00:00"/>
    <s v="052204525"/>
    <n v="4"/>
    <n v="9.4"/>
    <n v="37.6"/>
    <n v="0"/>
    <n v="37.6"/>
    <n v="0"/>
    <n v="0"/>
    <n v="0"/>
    <n v="0"/>
  </r>
  <r>
    <x v="21"/>
    <s v="495491"/>
    <d v="2020-01-29T00:00:00"/>
    <d v="2020-02-28T00:00:00"/>
    <s v="090507811"/>
    <n v="168"/>
    <n v="8.08"/>
    <n v="1357.44"/>
    <n v="187"/>
    <n v="0"/>
    <n v="0"/>
    <n v="0"/>
    <n v="0"/>
    <n v="1357.44"/>
  </r>
  <r>
    <x v="22"/>
    <s v="5986811"/>
    <d v="2020-10-20T00:00:00"/>
    <d v="2020-11-19T00:00:00"/>
    <s v="090501551"/>
    <n v="114"/>
    <n v="1.83"/>
    <n v="208.62"/>
    <n v="0"/>
    <n v="208.62"/>
    <n v="0"/>
    <n v="0"/>
    <n v="0"/>
    <n v="0"/>
  </r>
  <r>
    <x v="22"/>
    <s v="5983621"/>
    <d v="2020-10-20T00:00:00"/>
    <d v="2020-11-19T00:00:00"/>
    <s v="090507841"/>
    <n v="11"/>
    <n v="2.88"/>
    <n v="31.68"/>
    <n v="0"/>
    <n v="31.68"/>
    <n v="0"/>
    <n v="0"/>
    <n v="0"/>
    <n v="0"/>
  </r>
  <r>
    <x v="22"/>
    <s v="5981807"/>
    <d v="2020-11-07T00:00:00"/>
    <d v="2020-12-07T00:00:00"/>
    <s v="070104397"/>
    <n v="90"/>
    <n v="6.87"/>
    <n v="618.29999999999995"/>
    <n v="0"/>
    <n v="618.29999999999995"/>
    <n v="0"/>
    <n v="0"/>
    <n v="0"/>
    <n v="0"/>
  </r>
  <r>
    <x v="22"/>
    <s v="5983947"/>
    <d v="2020-11-07T00:00:00"/>
    <d v="2020-12-07T00:00:00"/>
    <s v="070104327"/>
    <n v="197"/>
    <n v="6.87"/>
    <n v="1353.39"/>
    <n v="0"/>
    <n v="1353.39"/>
    <n v="0"/>
    <n v="0"/>
    <n v="0"/>
    <n v="0"/>
  </r>
  <r>
    <x v="23"/>
    <s v="2210571"/>
    <d v="2020-09-20T00:00:00"/>
    <d v="2020-10-20T00:00:00"/>
    <s v="010311800"/>
    <n v="28"/>
    <n v="24.88"/>
    <n v="696.64"/>
    <n v="0"/>
    <n v="696.64"/>
    <n v="0"/>
    <n v="0"/>
    <n v="0"/>
    <n v="0"/>
  </r>
  <r>
    <x v="23"/>
    <s v="2213337"/>
    <d v="2020-10-11T00:00:00"/>
    <d v="2020-11-10T00:00:00"/>
    <s v="090585322"/>
    <n v="29"/>
    <n v="137.80000000000001"/>
    <n v="3996.2000000000003"/>
    <n v="0"/>
    <n v="3996.2000000000003"/>
    <n v="0"/>
    <n v="0"/>
    <n v="0"/>
    <n v="0"/>
  </r>
  <r>
    <x v="23"/>
    <s v="2214405"/>
    <d v="2020-11-02T00:00:00"/>
    <d v="2020-12-02T00:00:00"/>
    <s v="030309373"/>
    <n v="255"/>
    <n v="10.119999999999999"/>
    <n v="2580.6"/>
    <n v="0"/>
    <n v="2580.6"/>
    <n v="0"/>
    <n v="0"/>
    <n v="0"/>
    <n v="0"/>
  </r>
  <r>
    <x v="24"/>
    <s v="982756"/>
    <d v="2020-01-01T00:00:00"/>
    <d v="2020-01-31T00:00:00"/>
    <s v="052504005"/>
    <n v="128"/>
    <n v="3.94"/>
    <n v="504.32"/>
    <n v="215"/>
    <n v="0"/>
    <n v="0"/>
    <n v="0"/>
    <n v="0"/>
    <n v="504.32"/>
  </r>
  <r>
    <x v="24"/>
    <s v="986767"/>
    <d v="2020-02-25T00:00:00"/>
    <d v="2020-03-26T00:00:00"/>
    <s v="090669611"/>
    <n v="27"/>
    <n v="9"/>
    <n v="243"/>
    <n v="160"/>
    <n v="0"/>
    <n v="0"/>
    <n v="0"/>
    <n v="0"/>
    <n v="243"/>
  </r>
  <r>
    <x v="24"/>
    <s v="987320"/>
    <d v="2020-10-20T00:00:00"/>
    <d v="2020-11-19T00:00:00"/>
    <s v="090501051"/>
    <n v="204"/>
    <n v="4.82"/>
    <n v="983.28000000000009"/>
    <n v="0"/>
    <n v="983.28000000000009"/>
    <n v="0"/>
    <n v="0"/>
    <n v="0"/>
    <n v="0"/>
  </r>
  <r>
    <x v="25"/>
    <s v="584303"/>
    <d v="2020-01-21T00:00:00"/>
    <d v="2020-02-20T00:00:00"/>
    <s v="080106218"/>
    <n v="231"/>
    <n v="2.2999999999999998"/>
    <n v="531.29999999999995"/>
    <n v="195"/>
    <n v="0"/>
    <n v="0"/>
    <n v="0"/>
    <n v="0"/>
    <n v="531.29999999999995"/>
  </r>
  <r>
    <x v="25"/>
    <s v="588782"/>
    <d v="2020-09-20T00:00:00"/>
    <d v="2020-10-20T00:00:00"/>
    <s v="010102840"/>
    <n v="136"/>
    <n v="39.4"/>
    <n v="5358.4"/>
    <n v="0"/>
    <n v="5358.4"/>
    <n v="0"/>
    <n v="0"/>
    <n v="0"/>
    <n v="0"/>
  </r>
  <r>
    <x v="25"/>
    <s v="581119"/>
    <d v="2020-11-02T00:00:00"/>
    <d v="2020-12-02T00:00:00"/>
    <s v="130305603"/>
    <n v="183"/>
    <n v="14.12"/>
    <n v="2583.96"/>
    <n v="0"/>
    <n v="2583.96"/>
    <n v="0"/>
    <n v="0"/>
    <n v="0"/>
    <n v="0"/>
  </r>
  <r>
    <x v="25"/>
    <s v="589134"/>
    <d v="2020-11-07T00:00:00"/>
    <d v="2020-12-07T00:00:00"/>
    <s v="070104377"/>
    <n v="253"/>
    <n v="6.87"/>
    <n v="1738.1100000000001"/>
    <n v="0"/>
    <n v="1738.1100000000001"/>
    <n v="0"/>
    <n v="0"/>
    <n v="0"/>
    <n v="0"/>
  </r>
  <r>
    <x v="26"/>
    <s v="774284"/>
    <d v="2020-10-28T00:00:00"/>
    <d v="2020-11-27T00:00:00"/>
    <s v="024121332"/>
    <n v="33"/>
    <n v="2.8"/>
    <n v="92.399999999999991"/>
    <n v="0"/>
    <n v="92.399999999999991"/>
    <n v="0"/>
    <n v="0"/>
    <n v="0"/>
    <n v="0"/>
  </r>
  <r>
    <x v="27"/>
    <s v="5597136"/>
    <d v="2020-02-29T00:00:00"/>
    <d v="2020-03-30T00:00:00"/>
    <s v="024188432"/>
    <n v="22"/>
    <n v="28.15"/>
    <n v="619.29999999999995"/>
    <n v="156"/>
    <n v="0"/>
    <n v="0"/>
    <n v="0"/>
    <n v="0"/>
    <n v="619.29999999999995"/>
  </r>
  <r>
    <x v="27"/>
    <s v="5590068"/>
    <d v="2020-07-21T00:00:00"/>
    <d v="2020-08-20T00:00:00"/>
    <s v="080512778"/>
    <n v="35"/>
    <n v="36.18"/>
    <n v="1266.3"/>
    <n v="13"/>
    <n v="0"/>
    <n v="1266.3"/>
    <n v="0"/>
    <n v="0"/>
    <n v="0"/>
  </r>
  <r>
    <x v="28"/>
    <s v="5473114"/>
    <d v="2020-08-29T00:00:00"/>
    <d v="2020-09-28T00:00:00"/>
    <s v="024130572"/>
    <n v="62"/>
    <n v="5.3"/>
    <n v="328.59999999999997"/>
    <n v="0"/>
    <n v="328.59999999999997"/>
    <n v="0"/>
    <n v="0"/>
    <n v="0"/>
    <n v="0"/>
  </r>
  <r>
    <x v="29"/>
    <s v="846I88"/>
    <d v="2020-01-27T00:00:00"/>
    <d v="2020-02-26T00:00:00"/>
    <s v="030324803"/>
    <n v="45"/>
    <n v="3.99"/>
    <n v="179.55"/>
    <n v="189"/>
    <n v="0"/>
    <n v="0"/>
    <n v="0"/>
    <n v="0"/>
    <n v="179.55"/>
  </r>
  <r>
    <x v="30"/>
    <s v="6589355"/>
    <d v="2020-05-20T00:00:00"/>
    <d v="2020-06-19T00:00:00"/>
    <s v="090599912"/>
    <n v="16"/>
    <n v="21.4"/>
    <n v="342.4"/>
    <n v="75"/>
    <n v="0"/>
    <n v="0"/>
    <n v="0"/>
    <n v="342.4"/>
    <n v="0"/>
  </r>
  <r>
    <x v="30"/>
    <s v="6588155"/>
    <d v="2020-06-19T00:00:00"/>
    <d v="2020-07-19T00:00:00"/>
    <s v="030030323"/>
    <n v="210"/>
    <n v="5"/>
    <n v="1050"/>
    <n v="45"/>
    <n v="0"/>
    <n v="0"/>
    <n v="1050"/>
    <n v="0"/>
    <n v="0"/>
  </r>
  <r>
    <x v="30"/>
    <s v="6586825"/>
    <d v="2020-10-11T00:00:00"/>
    <d v="2020-11-10T00:00:00"/>
    <s v="090509981"/>
    <n v="87"/>
    <n v="5.12"/>
    <n v="445.44"/>
    <n v="0"/>
    <n v="445.44"/>
    <n v="0"/>
    <n v="0"/>
    <n v="0"/>
    <n v="0"/>
  </r>
  <r>
    <x v="30"/>
    <s v="6585951"/>
    <d v="2020-10-20T00:00:00"/>
    <d v="2020-11-19T00:00:00"/>
    <s v="030414283"/>
    <n v="122"/>
    <n v="18"/>
    <n v="2196"/>
    <n v="0"/>
    <n v="2196"/>
    <n v="0"/>
    <n v="0"/>
    <n v="0"/>
    <n v="0"/>
  </r>
  <r>
    <x v="30"/>
    <s v="6585880"/>
    <d v="2020-10-20T00:00:00"/>
    <d v="2020-11-19T00:00:00"/>
    <s v="030412753"/>
    <n v="18"/>
    <n v="12.5"/>
    <n v="225"/>
    <n v="0"/>
    <n v="225"/>
    <n v="0"/>
    <n v="0"/>
    <n v="0"/>
    <n v="0"/>
  </r>
  <r>
    <x v="30"/>
    <s v="6585673"/>
    <d v="2020-11-07T00:00:00"/>
    <d v="2020-12-07T00:00:00"/>
    <s v="070104657"/>
    <n v="134"/>
    <n v="6.87"/>
    <n v="920.58"/>
    <n v="0"/>
    <n v="920.58"/>
    <n v="0"/>
    <n v="0"/>
    <n v="0"/>
    <n v="0"/>
  </r>
  <r>
    <x v="31"/>
    <s v="3697107"/>
    <d v="2020-10-28T00:00:00"/>
    <d v="2020-11-27T00:00:00"/>
    <s v="024133112"/>
    <n v="46"/>
    <n v="10.6"/>
    <n v="487.59999999999997"/>
    <n v="0"/>
    <n v="487.59999999999997"/>
    <n v="0"/>
    <n v="0"/>
    <n v="0"/>
    <n v="0"/>
  </r>
  <r>
    <x v="31"/>
    <s v="3690918"/>
    <d v="2020-10-28T00:00:00"/>
    <d v="2020-11-27T00:00:00"/>
    <s v="024100312"/>
    <n v="36"/>
    <n v="8.42"/>
    <n v="303.12"/>
    <n v="0"/>
    <n v="303.12"/>
    <n v="0"/>
    <n v="0"/>
    <n v="0"/>
    <n v="0"/>
  </r>
  <r>
    <x v="32"/>
    <s v="69465398"/>
    <d v="2020-07-21T00:00:00"/>
    <d v="2020-08-20T00:00:00"/>
    <s v="080435438"/>
    <n v="33"/>
    <n v="40.24"/>
    <n v="1327.92"/>
    <n v="13"/>
    <n v="0"/>
    <n v="1327.92"/>
    <n v="0"/>
    <n v="0"/>
    <n v="0"/>
  </r>
  <r>
    <x v="32"/>
    <s v="69469082"/>
    <d v="2020-09-19T00:00:00"/>
    <d v="2020-10-19T00:00:00"/>
    <s v="030303413"/>
    <n v="45"/>
    <n v="3.9"/>
    <n v="175.5"/>
    <n v="0"/>
    <n v="175.5"/>
    <n v="0"/>
    <n v="0"/>
    <n v="0"/>
    <n v="0"/>
  </r>
  <r>
    <x v="33"/>
    <s v="237536"/>
    <d v="2020-09-20T00:00:00"/>
    <d v="2020-10-20T00:00:00"/>
    <s v="010134420"/>
    <n v="42"/>
    <n v="3.12"/>
    <n v="131.04"/>
    <n v="0"/>
    <n v="131.04"/>
    <n v="0"/>
    <n v="0"/>
    <n v="0"/>
    <n v="0"/>
  </r>
  <r>
    <x v="33"/>
    <s v="237541"/>
    <d v="2020-10-11T00:00:00"/>
    <d v="2020-11-10T00:00:00"/>
    <s v="090509931"/>
    <n v="215"/>
    <n v="5.84"/>
    <n v="1255.5999999999999"/>
    <n v="0"/>
    <n v="1255.5999999999999"/>
    <n v="0"/>
    <n v="0"/>
    <n v="0"/>
    <n v="0"/>
  </r>
  <r>
    <x v="33"/>
    <s v="232162"/>
    <d v="2020-10-23T00:00:00"/>
    <d v="2020-11-22T00:00:00"/>
    <s v="090507851"/>
    <n v="9"/>
    <n v="5.12"/>
    <n v="46.08"/>
    <n v="0"/>
    <n v="46.08"/>
    <n v="0"/>
    <n v="0"/>
    <n v="0"/>
    <n v="0"/>
  </r>
  <r>
    <x v="33"/>
    <s v="232556"/>
    <d v="2020-11-02T00:00:00"/>
    <d v="2020-12-02T00:00:00"/>
    <s v="030302903"/>
    <n v="204"/>
    <n v="10.119999999999999"/>
    <n v="2064.48"/>
    <n v="0"/>
    <n v="2064.48"/>
    <n v="0"/>
    <n v="0"/>
    <n v="0"/>
    <n v="0"/>
  </r>
  <r>
    <x v="33"/>
    <s v="239388"/>
    <d v="2020-11-04T00:00:00"/>
    <d v="2020-12-04T00:00:00"/>
    <s v="080938748"/>
    <n v="129"/>
    <n v="2.99"/>
    <n v="385.71000000000004"/>
    <n v="0"/>
    <n v="385.71000000000004"/>
    <n v="0"/>
    <n v="0"/>
    <n v="0"/>
    <n v="0"/>
  </r>
  <r>
    <x v="34"/>
    <s v="517506"/>
    <d v="2020-01-21T00:00:00"/>
    <d v="2020-02-20T00:00:00"/>
    <s v="080123938"/>
    <n v="12"/>
    <n v="4.1399999999999997"/>
    <n v="49.679999999999993"/>
    <n v="195"/>
    <n v="0"/>
    <n v="0"/>
    <n v="0"/>
    <n v="0"/>
    <n v="49.679999999999993"/>
  </r>
  <r>
    <x v="34"/>
    <s v="519383"/>
    <d v="2020-09-20T00:00:00"/>
    <d v="2020-10-20T00:00:00"/>
    <s v="010631190"/>
    <n v="25"/>
    <n v="3.1"/>
    <n v="77.5"/>
    <n v="0"/>
    <n v="77.5"/>
    <n v="0"/>
    <n v="0"/>
    <n v="0"/>
    <n v="0"/>
  </r>
  <r>
    <x v="35"/>
    <s v="4371005"/>
    <d v="2020-01-07T00:00:00"/>
    <d v="2020-02-06T00:00:00"/>
    <s v="080435438"/>
    <n v="100"/>
    <n v="40.24"/>
    <n v="4024"/>
    <n v="209"/>
    <n v="0"/>
    <n v="0"/>
    <n v="0"/>
    <n v="0"/>
    <n v="4024"/>
  </r>
  <r>
    <x v="35"/>
    <s v="4371OO5"/>
    <d v="2020-01-07T00:00:00"/>
    <d v="2020-02-06T00:00:00"/>
    <s v="080435438"/>
    <n v="100"/>
    <n v="40.24"/>
    <n v="4024"/>
    <n v="209"/>
    <n v="0"/>
    <n v="0"/>
    <n v="0"/>
    <n v="0"/>
    <n v="4024"/>
  </r>
  <r>
    <x v="35"/>
    <s v="4374343"/>
    <d v="2020-02-29T00:00:00"/>
    <d v="2020-03-30T00:00:00"/>
    <s v="024106512"/>
    <n v="53"/>
    <n v="14.8"/>
    <n v="784.40000000000009"/>
    <n v="156"/>
    <n v="0"/>
    <n v="0"/>
    <n v="0"/>
    <n v="0"/>
    <n v="784.40000000000009"/>
  </r>
  <r>
    <x v="35"/>
    <s v="437571"/>
    <d v="2020-05-29T00:00:00"/>
    <d v="2020-06-28T00:00:00"/>
    <s v="060102096"/>
    <n v="75"/>
    <n v="38.700000000000003"/>
    <n v="2902.5"/>
    <n v="66"/>
    <n v="0"/>
    <n v="0"/>
    <n v="0"/>
    <n v="2902.5"/>
    <n v="0"/>
  </r>
  <r>
    <x v="36"/>
    <s v="49545765"/>
    <d v="2020-01-21T00:00:00"/>
    <d v="2020-02-20T00:00:00"/>
    <s v="080102628"/>
    <n v="154"/>
    <n v="7"/>
    <n v="1078"/>
    <n v="195"/>
    <n v="0"/>
    <n v="0"/>
    <n v="0"/>
    <n v="0"/>
    <n v="1078"/>
  </r>
  <r>
    <x v="36"/>
    <s v="49540683"/>
    <d v="2020-09-20T00:00:00"/>
    <d v="2020-10-20T00:00:00"/>
    <s v="010631140"/>
    <n v="132"/>
    <n v="3.09"/>
    <n v="407.88"/>
    <n v="0"/>
    <n v="407.88"/>
    <n v="0"/>
    <n v="0"/>
    <n v="0"/>
    <n v="0"/>
  </r>
  <r>
    <x v="36"/>
    <s v="49540714"/>
    <d v="2020-09-20T00:00:00"/>
    <d v="2020-10-20T00:00:00"/>
    <s v="010631140"/>
    <n v="130"/>
    <n v="3.09"/>
    <n v="401.7"/>
    <n v="0"/>
    <n v="401.7"/>
    <n v="0"/>
    <n v="0"/>
    <n v="0"/>
    <n v="0"/>
  </r>
  <r>
    <x v="36"/>
    <s v="49545947"/>
    <d v="2020-10-20T00:00:00"/>
    <d v="2020-11-19T00:00:00"/>
    <s v="030414313"/>
    <n v="122"/>
    <n v="47"/>
    <n v="5734"/>
    <n v="0"/>
    <n v="5734"/>
    <n v="0"/>
    <n v="0"/>
    <n v="0"/>
    <n v="0"/>
  </r>
  <r>
    <x v="36"/>
    <s v="49540141"/>
    <d v="2020-10-20T00:00:00"/>
    <d v="2020-11-19T00:00:00"/>
    <s v="030412903"/>
    <n v="6"/>
    <n v="2.48"/>
    <n v="14.879999999999999"/>
    <n v="0"/>
    <n v="14.879999999999999"/>
    <n v="0"/>
    <n v="0"/>
    <n v="0"/>
    <n v="0"/>
  </r>
  <r>
    <x v="36"/>
    <s v="49548491"/>
    <d v="2020-10-23T00:00:00"/>
    <d v="2020-11-22T00:00:00"/>
    <s v="090507811"/>
    <n v="168"/>
    <n v="8.08"/>
    <n v="1357.44"/>
    <n v="0"/>
    <n v="1357.44"/>
    <n v="0"/>
    <n v="0"/>
    <n v="0"/>
    <n v="0"/>
  </r>
  <r>
    <x v="37"/>
    <s v="5518912"/>
    <d v="2020-10-05T00:00:00"/>
    <d v="2020-11-04T00:00:00"/>
    <s v="060102096"/>
    <n v="30"/>
    <n v="38.700000000000003"/>
    <n v="1161"/>
    <n v="0"/>
    <n v="1161"/>
    <n v="0"/>
    <n v="0"/>
    <n v="0"/>
    <n v="0"/>
  </r>
  <r>
    <x v="38"/>
    <s v="2275301"/>
    <d v="2020-11-07T00:00:00"/>
    <d v="2020-12-07T00:00:00"/>
    <s v="070104677"/>
    <n v="208"/>
    <n v="6.87"/>
    <n v="1428.96"/>
    <n v="0"/>
    <n v="1428.96"/>
    <n v="0"/>
    <n v="0"/>
    <n v="0"/>
    <n v="0"/>
  </r>
  <r>
    <x v="39"/>
    <s v="10650602"/>
    <d v="2020-01-09T00:00:00"/>
    <d v="2020-02-08T00:00:00"/>
    <s v="024144812"/>
    <n v="64"/>
    <n v="10.73"/>
    <n v="686.72"/>
    <n v="207"/>
    <n v="0"/>
    <n v="0"/>
    <n v="0"/>
    <n v="0"/>
    <n v="686.72"/>
  </r>
  <r>
    <x v="39"/>
    <s v="10657163"/>
    <d v="2020-11-30T00:00:00"/>
    <d v="2020-12-30T00:00:00"/>
    <s v="024108612"/>
    <n v="11"/>
    <n v="15.87"/>
    <n v="174.57"/>
    <n v="0"/>
    <n v="174.57"/>
    <n v="0"/>
    <n v="0"/>
    <n v="0"/>
    <n v="0"/>
  </r>
  <r>
    <x v="40"/>
    <s v="5758296"/>
    <d v="2020-01-09T00:00:00"/>
    <d v="2020-02-08T00:00:00"/>
    <s v="024195262"/>
    <n v="84"/>
    <n v="5.07"/>
    <n v="425.88"/>
    <n v="207"/>
    <n v="0"/>
    <n v="0"/>
    <n v="0"/>
    <n v="0"/>
    <n v="425.88"/>
  </r>
  <r>
    <x v="40"/>
    <s v="5757634"/>
    <d v="2020-10-28T00:00:00"/>
    <d v="2020-11-27T00:00:00"/>
    <s v="024128932"/>
    <n v="173"/>
    <n v="3.49"/>
    <n v="603.77"/>
    <n v="0"/>
    <n v="603.77"/>
    <n v="0"/>
    <n v="0"/>
    <n v="0"/>
    <n v="0"/>
  </r>
  <r>
    <x v="40"/>
    <s v="5754226"/>
    <d v="2020-11-30T00:00:00"/>
    <d v="2020-12-30T00:00:00"/>
    <s v="023973042"/>
    <n v="57"/>
    <n v="3.32"/>
    <n v="189.23999999999998"/>
    <n v="0"/>
    <n v="189.23999999999998"/>
    <n v="0"/>
    <n v="0"/>
    <n v="0"/>
    <n v="0"/>
  </r>
  <r>
    <x v="41"/>
    <s v="9835799"/>
    <d v="2020-01-09T00:00:00"/>
    <d v="2020-02-08T00:00:00"/>
    <s v="024139372"/>
    <n v="150"/>
    <n v="5.94"/>
    <n v="891.00000000000011"/>
    <n v="207"/>
    <n v="0"/>
    <n v="0"/>
    <n v="0"/>
    <n v="0"/>
    <n v="891.00000000000011"/>
  </r>
  <r>
    <x v="41"/>
    <s v="9836021"/>
    <d v="2020-02-16T00:00:00"/>
    <d v="2020-03-17T00:00:00"/>
    <s v="024139372"/>
    <n v="221"/>
    <n v="5.94"/>
    <n v="1312.74"/>
    <n v="169"/>
    <n v="0"/>
    <n v="0"/>
    <n v="0"/>
    <n v="0"/>
    <n v="1312.74"/>
  </r>
  <r>
    <x v="41"/>
    <s v="9836527"/>
    <d v="2020-03-09T00:00:00"/>
    <d v="2020-04-08T00:00:00"/>
    <s v="024139372"/>
    <n v="300"/>
    <n v="5.94"/>
    <n v="1782.0000000000002"/>
    <n v="147"/>
    <n v="0"/>
    <n v="0"/>
    <n v="0"/>
    <n v="0"/>
    <n v="1782.0000000000002"/>
  </r>
  <r>
    <x v="41"/>
    <s v="9836955"/>
    <d v="2020-06-29T00:00:00"/>
    <d v="2020-07-29T00:00:00"/>
    <s v="024139372"/>
    <n v="275"/>
    <n v="5.94"/>
    <n v="1633.5"/>
    <n v="35"/>
    <n v="0"/>
    <n v="0"/>
    <n v="1633.5"/>
    <n v="0"/>
    <n v="0"/>
  </r>
  <r>
    <x v="42"/>
    <s v="10992576"/>
    <d v="2020-11-30T00:00:00"/>
    <d v="2020-12-30T00:00:00"/>
    <s v="023946372"/>
    <n v="18"/>
    <n v="6.43"/>
    <n v="115.74"/>
    <n v="0"/>
    <n v="115.74"/>
    <n v="0"/>
    <n v="0"/>
    <n v="0"/>
    <n v="0"/>
  </r>
  <r>
    <x v="43"/>
    <s v="293631"/>
    <d v="2020-07-21T00:00:00"/>
    <d v="2020-08-20T00:00:00"/>
    <s v="080935298"/>
    <n v="20"/>
    <n v="21.12"/>
    <n v="422.40000000000003"/>
    <n v="13"/>
    <n v="0"/>
    <n v="422.40000000000003"/>
    <n v="0"/>
    <n v="0"/>
    <n v="0"/>
  </r>
  <r>
    <x v="43"/>
    <s v="29363l"/>
    <d v="2020-07-21T00:00:00"/>
    <d v="2020-08-20T00:00:00"/>
    <s v="080935298"/>
    <n v="20"/>
    <n v="21.12"/>
    <n v="422.40000000000003"/>
    <n v="13"/>
    <n v="0"/>
    <n v="422.40000000000003"/>
    <n v="0"/>
    <n v="0"/>
    <n v="0"/>
  </r>
  <r>
    <x v="43"/>
    <s v="294698"/>
    <d v="2020-08-04T00:00:00"/>
    <d v="2020-09-03T00:00:00"/>
    <s v="180122158"/>
    <n v="237"/>
    <n v="3.21"/>
    <n v="760.77"/>
    <n v="0"/>
    <n v="760.77"/>
    <n v="0"/>
    <n v="0"/>
    <n v="0"/>
    <n v="0"/>
  </r>
  <r>
    <x v="43"/>
    <s v="296877"/>
    <d v="2020-09-19T00:00:00"/>
    <d v="2020-10-19T00:00:00"/>
    <s v="030303403"/>
    <n v="175"/>
    <n v="4.12"/>
    <n v="721"/>
    <n v="0"/>
    <n v="721"/>
    <n v="0"/>
    <n v="0"/>
    <n v="0"/>
    <n v="0"/>
  </r>
  <r>
    <x v="43"/>
    <s v="293732"/>
    <d v="2020-09-20T00:00:00"/>
    <d v="2020-10-20T00:00:00"/>
    <s v="010207220"/>
    <n v="167"/>
    <n v="3.22"/>
    <n v="537.74"/>
    <n v="0"/>
    <n v="537.74"/>
    <n v="0"/>
    <n v="0"/>
    <n v="0"/>
    <n v="0"/>
  </r>
  <r>
    <x v="43"/>
    <s v="292710"/>
    <d v="2020-09-20T00:00:00"/>
    <d v="2020-10-20T00:00:00"/>
    <s v="010135060"/>
    <n v="216"/>
    <n v="27.6"/>
    <n v="5961.6"/>
    <n v="0"/>
    <n v="5961.6"/>
    <n v="0"/>
    <n v="0"/>
    <n v="0"/>
    <n v="0"/>
  </r>
  <r>
    <x v="43"/>
    <s v="292710"/>
    <d v="2020-09-20T00:00:00"/>
    <d v="2020-10-20T00:00:00"/>
    <s v="010135060"/>
    <n v="216"/>
    <n v="27.6"/>
    <n v="5961.6"/>
    <n v="0"/>
    <n v="5961.6"/>
    <n v="0"/>
    <n v="0"/>
    <n v="0"/>
    <n v="0"/>
  </r>
  <r>
    <x v="43"/>
    <s v="290254"/>
    <d v="2020-10-11T00:00:00"/>
    <d v="2020-11-10T00:00:00"/>
    <s v="090508191"/>
    <n v="31"/>
    <n v="1.63"/>
    <n v="50.529999999999994"/>
    <n v="0"/>
    <n v="50.529999999999994"/>
    <n v="0"/>
    <n v="0"/>
    <n v="0"/>
    <n v="0"/>
  </r>
  <r>
    <x v="44"/>
    <s v="549215"/>
    <d v="2020-01-11T00:00:00"/>
    <d v="2020-02-10T00:00:00"/>
    <s v="090508191"/>
    <n v="250"/>
    <n v="1.63"/>
    <n v="407.5"/>
    <n v="205"/>
    <n v="0"/>
    <n v="0"/>
    <n v="0"/>
    <n v="0"/>
    <n v="407.5"/>
  </r>
  <r>
    <x v="44"/>
    <s v="5492157"/>
    <d v="2020-01-12T00:00:00"/>
    <d v="2020-02-11T00:00:00"/>
    <s v="090508191"/>
    <n v="250"/>
    <n v="1.63"/>
    <n v="407.5"/>
    <n v="204"/>
    <n v="0"/>
    <n v="0"/>
    <n v="0"/>
    <n v="0"/>
    <n v="407.5"/>
  </r>
  <r>
    <x v="44"/>
    <s v="5493636"/>
    <d v="2020-02-27T00:00:00"/>
    <d v="2020-03-28T00:00:00"/>
    <s v="024112162"/>
    <n v="180"/>
    <n v="5.18"/>
    <n v="932.4"/>
    <n v="158"/>
    <n v="0"/>
    <n v="0"/>
    <n v="0"/>
    <n v="0"/>
    <n v="932.4"/>
  </r>
  <r>
    <x v="45"/>
    <s v="8457230"/>
    <d v="2020-05-18T00:00:00"/>
    <d v="2020-06-17T00:00:00"/>
    <s v="030324803"/>
    <n v="47"/>
    <n v="3.99"/>
    <n v="187.53"/>
    <n v="77"/>
    <n v="0"/>
    <n v="0"/>
    <n v="0"/>
    <n v="187.53"/>
    <n v="0"/>
  </r>
  <r>
    <x v="45"/>
    <s v="8459147"/>
    <d v="2020-06-09T00:00:00"/>
    <d v="2020-07-09T00:00:00"/>
    <s v="030324803"/>
    <n v="44"/>
    <n v="3.99"/>
    <n v="175.56"/>
    <n v="55"/>
    <n v="0"/>
    <n v="0"/>
    <n v="175.56"/>
    <n v="0"/>
    <n v="0"/>
  </r>
  <r>
    <x v="45"/>
    <s v="8460021"/>
    <d v="2020-07-14T00:00:00"/>
    <d v="2020-08-13T00:00:00"/>
    <s v="030324803"/>
    <n v="56"/>
    <n v="3.99"/>
    <n v="223.44"/>
    <n v="20"/>
    <n v="0"/>
    <n v="223.44"/>
    <n v="0"/>
    <n v="0"/>
    <n v="0"/>
  </r>
  <r>
    <x v="45"/>
    <s v="8460178"/>
    <d v="2020-08-03T00:00:00"/>
    <d v="2020-09-02T00:00:00"/>
    <s v="030324803"/>
    <n v="31"/>
    <n v="3.99"/>
    <n v="123.69000000000001"/>
    <n v="0"/>
    <n v="123.69000000000001"/>
    <n v="0"/>
    <n v="0"/>
    <n v="0"/>
    <n v="0"/>
  </r>
  <r>
    <x v="45"/>
    <s v="8460244"/>
    <d v="2020-09-21T00:00:00"/>
    <d v="2020-10-21T00:00:00"/>
    <s v="030324803"/>
    <n v="60"/>
    <n v="3.99"/>
    <n v="239.4"/>
    <n v="0"/>
    <n v="239.4"/>
    <n v="0"/>
    <n v="0"/>
    <n v="0"/>
    <n v="0"/>
  </r>
  <r>
    <x v="45"/>
    <s v="8460652"/>
    <d v="2020-10-04T00:00:00"/>
    <d v="2020-11-03T00:00:00"/>
    <s v="030324803"/>
    <n v="39"/>
    <n v="3.99"/>
    <n v="155.61000000000001"/>
    <n v="0"/>
    <n v="155.61000000000001"/>
    <n v="0"/>
    <n v="0"/>
    <n v="0"/>
    <n v="0"/>
  </r>
  <r>
    <x v="45"/>
    <s v="846188"/>
    <d v="2020-10-27T00:00:00"/>
    <d v="2020-11-26T00:00:00"/>
    <s v="030324803"/>
    <n v="45"/>
    <n v="3.99"/>
    <n v="179.55"/>
    <n v="0"/>
    <n v="179.55"/>
    <n v="0"/>
    <n v="0"/>
    <n v="0"/>
    <n v="0"/>
  </r>
  <r>
    <x v="45"/>
    <s v="8461997"/>
    <d v="2020-11-01T00:00:00"/>
    <d v="2020-12-01T00:00:00"/>
    <s v="030324803"/>
    <n v="80"/>
    <n v="3.99"/>
    <n v="319.20000000000005"/>
    <n v="0"/>
    <n v="319.20000000000005"/>
    <n v="0"/>
    <n v="0"/>
    <n v="0"/>
    <n v="0"/>
  </r>
  <r>
    <x v="45"/>
    <s v="8462459"/>
    <d v="2020-12-14T00:00:00"/>
    <d v="2021-01-13T00:00:00"/>
    <s v="030324803"/>
    <n v="25"/>
    <n v="3.99"/>
    <n v="99.75"/>
    <n v="0"/>
    <n v="99.75"/>
    <n v="0"/>
    <n v="0"/>
    <n v="0"/>
    <n v="0"/>
  </r>
  <r>
    <x v="24"/>
    <s v="237541"/>
    <d v="2020-10-11T00:00:00"/>
    <d v="2020-11-10T00:00:00"/>
    <s v="090509931"/>
    <n v="215"/>
    <n v="5.84"/>
    <n v="1255.5999999999999"/>
    <n v="0"/>
    <n v="1255.5999999999999"/>
    <n v="0"/>
    <n v="0"/>
    <n v="0"/>
    <n v="0"/>
  </r>
  <r>
    <x v="44"/>
    <s v="5494732"/>
    <d v="2020-06-09T00:00:00"/>
    <d v="2020-07-09T00:00:00"/>
    <s v="030324803"/>
    <n v="300"/>
    <n v="3.99"/>
    <n v="1197"/>
    <n v="55"/>
    <n v="0"/>
    <n v="0"/>
    <n v="1197"/>
    <n v="0"/>
    <n v="0"/>
  </r>
  <r>
    <x v="46"/>
    <s v="514303"/>
    <d v="2020-03-21T00:00:00"/>
    <d v="2020-04-20T00:00:00"/>
    <s v="080106218"/>
    <n v="231"/>
    <n v="2.2999999999999998"/>
    <n v="531.29999999999995"/>
    <n v="135"/>
    <n v="0"/>
    <n v="0"/>
    <n v="0"/>
    <n v="0"/>
    <n v="531.29999999999995"/>
  </r>
  <r>
    <x v="46"/>
    <s v="518782"/>
    <d v="2020-08-20T00:00:00"/>
    <d v="2020-09-19T00:00:00"/>
    <s v="010102840"/>
    <n v="136"/>
    <n v="39.4"/>
    <n v="5358.4"/>
    <n v="0"/>
    <n v="5358.4"/>
    <n v="0"/>
    <n v="0"/>
    <n v="0"/>
    <n v="0"/>
  </r>
  <r>
    <x v="46"/>
    <s v="521119"/>
    <d v="2020-10-02T00:00:00"/>
    <d v="2020-11-01T00:00:00"/>
    <s v="130305603"/>
    <n v="183"/>
    <n v="14.12"/>
    <n v="2583.96"/>
    <n v="0"/>
    <n v="2583.96"/>
    <n v="0"/>
    <n v="0"/>
    <n v="0"/>
    <n v="0"/>
  </r>
  <r>
    <x v="46"/>
    <s v="5211l9"/>
    <d v="2020-10-07T00:00:00"/>
    <d v="2020-11-06T00:00:00"/>
    <s v="130305603"/>
    <n v="183"/>
    <n v="14.12"/>
    <n v="2583.96"/>
    <n v="0"/>
    <n v="2583.96"/>
    <n v="0"/>
    <n v="0"/>
    <n v="0"/>
    <n v="0"/>
  </r>
  <r>
    <x v="46"/>
    <s v="522284"/>
    <d v="2020-11-28T00:00:00"/>
    <d v="2020-12-28T00:00:00"/>
    <s v="024121332"/>
    <n v="33"/>
    <n v="2.8"/>
    <n v="92.399999999999991"/>
    <n v="0"/>
    <n v="92.399999999999991"/>
    <n v="0"/>
    <n v="0"/>
    <n v="0"/>
    <n v="0"/>
  </r>
  <r>
    <x v="4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91F20-1A8B-494D-BC59-2E567A9EE816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2" firstHeaderRow="1" firstDataRow="1" firstDataCol="1"/>
  <pivotFields count="14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4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1-30" fld="1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A546-59D6-44B9-9D70-D8F653A75A2F}">
  <dimension ref="A3:B52"/>
  <sheetViews>
    <sheetView tabSelected="1" zoomScale="115" zoomScaleNormal="115" workbookViewId="0">
      <selection activeCell="H6" sqref="H6"/>
    </sheetView>
  </sheetViews>
  <sheetFormatPr defaultRowHeight="15" x14ac:dyDescent="0.25"/>
  <cols>
    <col min="1" max="1" width="13.140625" bestFit="1" customWidth="1"/>
    <col min="2" max="2" width="11.7109375" bestFit="1" customWidth="1"/>
    <col min="3" max="5" width="11" bestFit="1" customWidth="1"/>
  </cols>
  <sheetData>
    <row r="3" spans="1:2" x14ac:dyDescent="0.25">
      <c r="A3" s="6" t="s">
        <v>533</v>
      </c>
      <c r="B3" t="s">
        <v>536</v>
      </c>
    </row>
    <row r="4" spans="1:2" x14ac:dyDescent="0.25">
      <c r="A4" s="7" t="s">
        <v>277</v>
      </c>
      <c r="B4" s="5">
        <v>0</v>
      </c>
    </row>
    <row r="5" spans="1:2" x14ac:dyDescent="0.25">
      <c r="A5" s="7" t="s">
        <v>22</v>
      </c>
      <c r="B5" s="5">
        <v>200.33</v>
      </c>
    </row>
    <row r="6" spans="1:2" x14ac:dyDescent="0.25">
      <c r="A6" s="7" t="s">
        <v>58</v>
      </c>
      <c r="B6" s="5">
        <v>0</v>
      </c>
    </row>
    <row r="7" spans="1:2" x14ac:dyDescent="0.25">
      <c r="A7" s="7" t="s">
        <v>47</v>
      </c>
      <c r="B7" s="5">
        <v>824.59999999999991</v>
      </c>
    </row>
    <row r="8" spans="1:2" x14ac:dyDescent="0.25">
      <c r="A8" s="7" t="s">
        <v>271</v>
      </c>
      <c r="B8" s="5">
        <v>0</v>
      </c>
    </row>
    <row r="9" spans="1:2" x14ac:dyDescent="0.25">
      <c r="A9" s="7" t="s">
        <v>25</v>
      </c>
      <c r="B9" s="5">
        <v>0</v>
      </c>
    </row>
    <row r="10" spans="1:2" x14ac:dyDescent="0.25">
      <c r="A10" s="7" t="s">
        <v>89</v>
      </c>
      <c r="B10" s="5">
        <v>1880</v>
      </c>
    </row>
    <row r="11" spans="1:2" x14ac:dyDescent="0.25">
      <c r="A11" s="7" t="s">
        <v>215</v>
      </c>
      <c r="B11" s="5">
        <v>0</v>
      </c>
    </row>
    <row r="12" spans="1:2" x14ac:dyDescent="0.25">
      <c r="A12" s="7" t="s">
        <v>424</v>
      </c>
      <c r="B12" s="5">
        <v>0</v>
      </c>
    </row>
    <row r="13" spans="1:2" x14ac:dyDescent="0.25">
      <c r="A13" s="7" t="s">
        <v>66</v>
      </c>
      <c r="B13" s="5">
        <v>0</v>
      </c>
    </row>
    <row r="14" spans="1:2" x14ac:dyDescent="0.25">
      <c r="A14" s="7" t="s">
        <v>28</v>
      </c>
      <c r="B14" s="5">
        <v>0</v>
      </c>
    </row>
    <row r="15" spans="1:2" x14ac:dyDescent="0.25">
      <c r="A15" s="7" t="s">
        <v>415</v>
      </c>
      <c r="B15" s="5">
        <v>0</v>
      </c>
    </row>
    <row r="16" spans="1:2" x14ac:dyDescent="0.25">
      <c r="A16" s="7" t="s">
        <v>99</v>
      </c>
      <c r="B16" s="5">
        <v>0</v>
      </c>
    </row>
    <row r="17" spans="1:2" x14ac:dyDescent="0.25">
      <c r="A17" s="7" t="s">
        <v>150</v>
      </c>
      <c r="B17" s="5">
        <v>0</v>
      </c>
    </row>
    <row r="18" spans="1:2" x14ac:dyDescent="0.25">
      <c r="A18" s="7" t="s">
        <v>361</v>
      </c>
      <c r="B18" s="5">
        <v>0</v>
      </c>
    </row>
    <row r="19" spans="1:2" x14ac:dyDescent="0.25">
      <c r="A19" s="7" t="s">
        <v>52</v>
      </c>
      <c r="B19" s="5">
        <v>0</v>
      </c>
    </row>
    <row r="20" spans="1:2" x14ac:dyDescent="0.25">
      <c r="A20" s="7" t="s">
        <v>366</v>
      </c>
      <c r="B20" s="5">
        <v>0</v>
      </c>
    </row>
    <row r="21" spans="1:2" x14ac:dyDescent="0.25">
      <c r="A21" s="7" t="s">
        <v>475</v>
      </c>
      <c r="B21" s="5">
        <v>0</v>
      </c>
    </row>
    <row r="22" spans="1:2" x14ac:dyDescent="0.25">
      <c r="A22" s="7" t="s">
        <v>10</v>
      </c>
      <c r="B22" s="5">
        <v>0</v>
      </c>
    </row>
    <row r="23" spans="1:2" x14ac:dyDescent="0.25">
      <c r="A23" s="7" t="s">
        <v>31</v>
      </c>
      <c r="B23" s="5">
        <v>0</v>
      </c>
    </row>
    <row r="24" spans="1:2" x14ac:dyDescent="0.25">
      <c r="A24" s="7" t="s">
        <v>45</v>
      </c>
      <c r="B24" s="5">
        <v>0</v>
      </c>
    </row>
    <row r="25" spans="1:2" x14ac:dyDescent="0.25">
      <c r="A25" s="7" t="s">
        <v>344</v>
      </c>
      <c r="B25" s="5">
        <v>0</v>
      </c>
    </row>
    <row r="26" spans="1:2" x14ac:dyDescent="0.25">
      <c r="A26" s="7" t="s">
        <v>193</v>
      </c>
      <c r="B26" s="5">
        <v>0</v>
      </c>
    </row>
    <row r="27" spans="1:2" x14ac:dyDescent="0.25">
      <c r="A27" s="7" t="s">
        <v>153</v>
      </c>
      <c r="B27" s="5">
        <v>0</v>
      </c>
    </row>
    <row r="28" spans="1:2" x14ac:dyDescent="0.25">
      <c r="A28" s="7" t="s">
        <v>7</v>
      </c>
      <c r="B28" s="5">
        <v>0</v>
      </c>
    </row>
    <row r="29" spans="1:2" x14ac:dyDescent="0.25">
      <c r="A29" s="7" t="s">
        <v>34</v>
      </c>
      <c r="B29" s="5">
        <v>0</v>
      </c>
    </row>
    <row r="30" spans="1:2" x14ac:dyDescent="0.25">
      <c r="A30" s="7" t="s">
        <v>218</v>
      </c>
      <c r="B30" s="5">
        <v>0</v>
      </c>
    </row>
    <row r="31" spans="1:2" x14ac:dyDescent="0.25">
      <c r="A31" s="7" t="s">
        <v>69</v>
      </c>
      <c r="B31" s="5">
        <v>1266.3</v>
      </c>
    </row>
    <row r="32" spans="1:2" x14ac:dyDescent="0.25">
      <c r="A32" s="7" t="s">
        <v>134</v>
      </c>
      <c r="B32" s="5">
        <v>0</v>
      </c>
    </row>
    <row r="33" spans="1:2" x14ac:dyDescent="0.25">
      <c r="A33" s="7" t="s">
        <v>521</v>
      </c>
      <c r="B33" s="5">
        <v>0</v>
      </c>
    </row>
    <row r="34" spans="1:2" x14ac:dyDescent="0.25">
      <c r="A34" s="7" t="s">
        <v>304</v>
      </c>
      <c r="B34" s="5">
        <v>0</v>
      </c>
    </row>
    <row r="35" spans="1:2" x14ac:dyDescent="0.25">
      <c r="A35" s="7" t="s">
        <v>94</v>
      </c>
      <c r="B35" s="5">
        <v>0</v>
      </c>
    </row>
    <row r="36" spans="1:2" x14ac:dyDescent="0.25">
      <c r="A36" s="7" t="s">
        <v>221</v>
      </c>
      <c r="B36" s="5">
        <v>0</v>
      </c>
    </row>
    <row r="37" spans="1:2" x14ac:dyDescent="0.25">
      <c r="A37" s="7" t="s">
        <v>119</v>
      </c>
      <c r="B37" s="5">
        <v>1327.92</v>
      </c>
    </row>
    <row r="38" spans="1:2" x14ac:dyDescent="0.25">
      <c r="A38" s="7" t="s">
        <v>158</v>
      </c>
      <c r="B38" s="5">
        <v>0</v>
      </c>
    </row>
    <row r="39" spans="1:2" x14ac:dyDescent="0.25">
      <c r="A39" s="7" t="s">
        <v>37</v>
      </c>
      <c r="B39" s="5">
        <v>0</v>
      </c>
    </row>
    <row r="40" spans="1:2" x14ac:dyDescent="0.25">
      <c r="A40" s="7" t="s">
        <v>72</v>
      </c>
      <c r="B40" s="5">
        <v>0</v>
      </c>
    </row>
    <row r="41" spans="1:2" x14ac:dyDescent="0.25">
      <c r="A41" s="7" t="s">
        <v>40</v>
      </c>
      <c r="B41" s="5">
        <v>0</v>
      </c>
    </row>
    <row r="42" spans="1:2" x14ac:dyDescent="0.25">
      <c r="A42" s="7" t="s">
        <v>173</v>
      </c>
      <c r="B42" s="5">
        <v>0</v>
      </c>
    </row>
    <row r="43" spans="1:2" x14ac:dyDescent="0.25">
      <c r="A43" s="7" t="s">
        <v>247</v>
      </c>
      <c r="B43" s="5">
        <v>0</v>
      </c>
    </row>
    <row r="44" spans="1:2" x14ac:dyDescent="0.25">
      <c r="A44" s="7" t="s">
        <v>13</v>
      </c>
      <c r="B44" s="5">
        <v>0</v>
      </c>
    </row>
    <row r="45" spans="1:2" x14ac:dyDescent="0.25">
      <c r="A45" s="7" t="s">
        <v>16</v>
      </c>
      <c r="B45" s="5">
        <v>0</v>
      </c>
    </row>
    <row r="46" spans="1:2" x14ac:dyDescent="0.25">
      <c r="A46" s="7" t="s">
        <v>19</v>
      </c>
      <c r="B46" s="5">
        <v>0</v>
      </c>
    </row>
    <row r="47" spans="1:2" x14ac:dyDescent="0.25">
      <c r="A47" s="7" t="s">
        <v>262</v>
      </c>
      <c r="B47" s="5">
        <v>0</v>
      </c>
    </row>
    <row r="48" spans="1:2" x14ac:dyDescent="0.25">
      <c r="A48" s="7" t="s">
        <v>122</v>
      </c>
      <c r="B48" s="5">
        <v>844.80000000000007</v>
      </c>
    </row>
    <row r="49" spans="1:2" x14ac:dyDescent="0.25">
      <c r="A49" s="7" t="s">
        <v>63</v>
      </c>
      <c r="B49" s="5">
        <v>0</v>
      </c>
    </row>
    <row r="50" spans="1:2" x14ac:dyDescent="0.25">
      <c r="A50" s="7" t="s">
        <v>86</v>
      </c>
      <c r="B50" s="5">
        <v>223.44</v>
      </c>
    </row>
    <row r="51" spans="1:2" x14ac:dyDescent="0.25">
      <c r="A51" s="7" t="s">
        <v>534</v>
      </c>
      <c r="B51" s="5"/>
    </row>
    <row r="52" spans="1:2" x14ac:dyDescent="0.25">
      <c r="A52" s="7" t="s">
        <v>535</v>
      </c>
      <c r="B52" s="5">
        <v>6567.3899999999994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12.5703125" bestFit="1" customWidth="1"/>
    <col min="4" max="4" width="12.5703125" style="8" customWidth="1"/>
    <col min="5" max="5" width="10" bestFit="1" customWidth="1"/>
    <col min="6" max="6" width="8.7109375" bestFit="1" customWidth="1"/>
    <col min="7" max="7" width="9.5703125" bestFit="1" customWidth="1"/>
    <col min="8" max="8" width="15.7109375" bestFit="1" customWidth="1"/>
    <col min="9" max="9" width="13.42578125" style="8" customWidth="1"/>
    <col min="10" max="10" width="8" style="8" bestFit="1" customWidth="1"/>
    <col min="11" max="11" width="7" style="8" bestFit="1" customWidth="1"/>
    <col min="12" max="12" width="8" style="8" bestFit="1" customWidth="1"/>
    <col min="13" max="13" width="7" style="8" bestFit="1" customWidth="1"/>
    <col min="14" max="14" width="8" style="8" bestFit="1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2" t="s">
        <v>537</v>
      </c>
      <c r="E1" s="11" t="s">
        <v>3</v>
      </c>
      <c r="F1" s="11" t="s">
        <v>4</v>
      </c>
      <c r="G1" s="11" t="s">
        <v>5</v>
      </c>
      <c r="H1" s="11" t="s">
        <v>6</v>
      </c>
      <c r="I1" s="12" t="s">
        <v>527</v>
      </c>
      <c r="J1" s="12" t="s">
        <v>528</v>
      </c>
      <c r="K1" s="13" t="s">
        <v>529</v>
      </c>
      <c r="L1" s="14" t="s">
        <v>530</v>
      </c>
      <c r="M1" s="14" t="s">
        <v>531</v>
      </c>
      <c r="N1" s="14" t="s">
        <v>532</v>
      </c>
    </row>
    <row r="2" spans="1:14" x14ac:dyDescent="0.25">
      <c r="A2" s="2" t="s">
        <v>277</v>
      </c>
      <c r="B2" s="2" t="s">
        <v>493</v>
      </c>
      <c r="C2" s="1">
        <v>43851</v>
      </c>
      <c r="D2" s="10">
        <f>C2+30</f>
        <v>43881</v>
      </c>
      <c r="E2" t="s">
        <v>42</v>
      </c>
      <c r="F2">
        <v>154</v>
      </c>
      <c r="G2">
        <v>7</v>
      </c>
      <c r="H2" s="3">
        <f t="shared" ref="H2:H33" si="0">SUM(F2*G2)</f>
        <v>1078</v>
      </c>
      <c r="I2" s="9">
        <f ca="1">IF(TODAY()&gt;D2,TODAY()-D2,0)</f>
        <v>195</v>
      </c>
      <c r="J2" s="8">
        <f ca="1">IF(I2=0,H2,0)</f>
        <v>0</v>
      </c>
      <c r="K2" s="8">
        <f ca="1">IF(AND(I2&lt;=30,I2&gt;0),H2,0)</f>
        <v>0</v>
      </c>
      <c r="L2" s="8">
        <f ca="1">IF(AND(I2&lt;=60,I2&gt;30),H2,0)</f>
        <v>0</v>
      </c>
      <c r="M2" s="8">
        <f ca="1">IF(AND(I2&lt;=90,I2&gt;60),H2,0)</f>
        <v>0</v>
      </c>
      <c r="N2" s="8">
        <f ca="1">IF(I2&gt;90,H2,0)</f>
        <v>1078</v>
      </c>
    </row>
    <row r="3" spans="1:14" x14ac:dyDescent="0.25">
      <c r="A3" s="2" t="s">
        <v>277</v>
      </c>
      <c r="B3" s="2" t="s">
        <v>494</v>
      </c>
      <c r="C3" s="1">
        <v>44094</v>
      </c>
      <c r="D3" s="10">
        <f t="shared" ref="D3:D66" si="1">C3+30</f>
        <v>44124</v>
      </c>
      <c r="E3" t="s">
        <v>164</v>
      </c>
      <c r="F3">
        <v>132</v>
      </c>
      <c r="G3">
        <v>3.09</v>
      </c>
      <c r="H3" s="3">
        <f t="shared" si="0"/>
        <v>407.88</v>
      </c>
      <c r="I3" s="9">
        <f ca="1">IF(TODAY()&gt;D3,TODAY()-D3,0)</f>
        <v>0</v>
      </c>
      <c r="J3" s="8">
        <f ca="1">IF(I3=0,H3,0)</f>
        <v>407.88</v>
      </c>
      <c r="K3" s="8">
        <f ca="1">IF(AND(I3&lt;=30,I3&gt;0),H3,0)</f>
        <v>0</v>
      </c>
      <c r="L3" s="8">
        <f ca="1">IF(AND(I3&lt;=60,I3&gt;30),H3,0)</f>
        <v>0</v>
      </c>
      <c r="M3" s="8">
        <f ca="1">IF(AND(I3&lt;=90,I3&gt;60),H3,0)</f>
        <v>0</v>
      </c>
      <c r="N3" s="8">
        <f ca="1">IF(I3&gt;90,H3,0)</f>
        <v>0</v>
      </c>
    </row>
    <row r="4" spans="1:14" x14ac:dyDescent="0.25">
      <c r="A4" s="2" t="s">
        <v>277</v>
      </c>
      <c r="B4" s="2" t="s">
        <v>495</v>
      </c>
      <c r="C4" s="1">
        <v>44124</v>
      </c>
      <c r="D4" s="10">
        <f t="shared" si="1"/>
        <v>44154</v>
      </c>
      <c r="E4" t="s">
        <v>205</v>
      </c>
      <c r="F4">
        <v>122</v>
      </c>
      <c r="G4">
        <v>47</v>
      </c>
      <c r="H4" s="3">
        <f t="shared" si="0"/>
        <v>5734</v>
      </c>
      <c r="I4" s="9">
        <f ca="1">IF(TODAY()&gt;D4,TODAY()-D4,0)</f>
        <v>0</v>
      </c>
      <c r="J4" s="8">
        <f ca="1">IF(I4=0,H4,0)</f>
        <v>5734</v>
      </c>
      <c r="K4" s="8">
        <f ca="1">IF(AND(I4&lt;=30,I4&gt;0),H4,0)</f>
        <v>0</v>
      </c>
      <c r="L4" s="8">
        <f ca="1">IF(AND(I4&lt;=60,I4&gt;30),H4,0)</f>
        <v>0</v>
      </c>
      <c r="M4" s="8">
        <f ca="1">IF(AND(I4&lt;=90,I4&gt;60),H4,0)</f>
        <v>0</v>
      </c>
      <c r="N4" s="8">
        <f ca="1">IF(I4&gt;90,H4,0)</f>
        <v>0</v>
      </c>
    </row>
    <row r="5" spans="1:14" x14ac:dyDescent="0.25">
      <c r="A5" s="2" t="s">
        <v>277</v>
      </c>
      <c r="B5" s="2" t="s">
        <v>496</v>
      </c>
      <c r="C5" s="1">
        <v>44124</v>
      </c>
      <c r="D5" s="10">
        <f t="shared" si="1"/>
        <v>44154</v>
      </c>
      <c r="E5" t="s">
        <v>207</v>
      </c>
      <c r="F5">
        <v>6</v>
      </c>
      <c r="G5">
        <v>2.48</v>
      </c>
      <c r="H5" s="3">
        <f t="shared" si="0"/>
        <v>14.879999999999999</v>
      </c>
      <c r="I5" s="9">
        <f ca="1">IF(TODAY()&gt;D5,TODAY()-D5,0)</f>
        <v>0</v>
      </c>
      <c r="J5" s="8">
        <f ca="1">IF(I5=0,H5,0)</f>
        <v>14.879999999999999</v>
      </c>
      <c r="K5" s="8">
        <f ca="1">IF(AND(I5&lt;=30,I5&gt;0),H5,0)</f>
        <v>0</v>
      </c>
      <c r="L5" s="8">
        <f ca="1">IF(AND(I5&lt;=60,I5&gt;30),H5,0)</f>
        <v>0</v>
      </c>
      <c r="M5" s="8">
        <f ca="1">IF(AND(I5&lt;=90,I5&gt;60),H5,0)</f>
        <v>0</v>
      </c>
      <c r="N5" s="8">
        <f ca="1">IF(I5&gt;90,H5,0)</f>
        <v>0</v>
      </c>
    </row>
    <row r="6" spans="1:14" x14ac:dyDescent="0.25">
      <c r="A6" s="2" t="s">
        <v>277</v>
      </c>
      <c r="B6" s="2" t="s">
        <v>497</v>
      </c>
      <c r="C6" s="1">
        <v>44127</v>
      </c>
      <c r="D6" s="10">
        <f t="shared" si="1"/>
        <v>44157</v>
      </c>
      <c r="E6" t="s">
        <v>213</v>
      </c>
      <c r="F6">
        <v>168</v>
      </c>
      <c r="G6">
        <v>8.08</v>
      </c>
      <c r="H6" s="3">
        <f t="shared" si="0"/>
        <v>1357.44</v>
      </c>
      <c r="I6" s="9">
        <f ca="1">IF(TODAY()&gt;D6,TODAY()-D6,0)</f>
        <v>0</v>
      </c>
      <c r="J6" s="8">
        <f ca="1">IF(I6=0,H6,0)</f>
        <v>1357.44</v>
      </c>
      <c r="K6" s="8">
        <f ca="1">IF(AND(I6&lt;=30,I6&gt;0),H6,0)</f>
        <v>0</v>
      </c>
      <c r="L6" s="8">
        <f ca="1">IF(AND(I6&lt;=60,I6&gt;30),H6,0)</f>
        <v>0</v>
      </c>
      <c r="M6" s="8">
        <f ca="1">IF(AND(I6&lt;=90,I6&gt;60),H6,0)</f>
        <v>0</v>
      </c>
      <c r="N6" s="8">
        <f ca="1">IF(I6&gt;90,H6,0)</f>
        <v>0</v>
      </c>
    </row>
    <row r="7" spans="1:14" x14ac:dyDescent="0.25">
      <c r="A7" t="s">
        <v>22</v>
      </c>
      <c r="B7" t="s">
        <v>23</v>
      </c>
      <c r="C7" s="1">
        <v>43851</v>
      </c>
      <c r="D7" s="10">
        <f t="shared" si="1"/>
        <v>43881</v>
      </c>
      <c r="E7" t="s">
        <v>24</v>
      </c>
      <c r="F7">
        <v>51</v>
      </c>
      <c r="G7">
        <v>16.8</v>
      </c>
      <c r="H7" s="3">
        <f t="shared" si="0"/>
        <v>856.80000000000007</v>
      </c>
      <c r="I7" s="9">
        <f ca="1">IF(TODAY()&gt;D7,TODAY()-D7,0)</f>
        <v>195</v>
      </c>
      <c r="J7" s="8">
        <f ca="1">IF(I7=0,H7,0)</f>
        <v>0</v>
      </c>
      <c r="K7" s="8">
        <f ca="1">IF(AND(I7&lt;=30,I7&gt;0),H7,0)</f>
        <v>0</v>
      </c>
      <c r="L7" s="8">
        <f ca="1">IF(AND(I7&lt;=60,I7&gt;30),H7,0)</f>
        <v>0</v>
      </c>
      <c r="M7" s="8">
        <f ca="1">IF(AND(I7&lt;=90,I7&gt;60),H7,0)</f>
        <v>0</v>
      </c>
      <c r="N7" s="8">
        <f ca="1">IF(I7&gt;90,H7,0)</f>
        <v>856.80000000000007</v>
      </c>
    </row>
    <row r="8" spans="1:14" x14ac:dyDescent="0.25">
      <c r="A8" t="s">
        <v>22</v>
      </c>
      <c r="B8" t="s">
        <v>78</v>
      </c>
      <c r="C8" s="1">
        <v>43911</v>
      </c>
      <c r="D8" s="10">
        <f t="shared" si="1"/>
        <v>43941</v>
      </c>
      <c r="E8" t="s">
        <v>79</v>
      </c>
      <c r="F8">
        <v>45</v>
      </c>
      <c r="G8">
        <v>10.8</v>
      </c>
      <c r="H8" s="3">
        <f t="shared" si="0"/>
        <v>486.00000000000006</v>
      </c>
      <c r="I8" s="9">
        <f ca="1">IF(TODAY()&gt;D8,TODAY()-D8,0)</f>
        <v>135</v>
      </c>
      <c r="J8" s="8">
        <f ca="1">IF(I8=0,H8,0)</f>
        <v>0</v>
      </c>
      <c r="K8" s="8">
        <f ca="1">IF(AND(I8&lt;=30,I8&gt;0),H8,0)</f>
        <v>0</v>
      </c>
      <c r="L8" s="8">
        <f ca="1">IF(AND(I8&lt;=60,I8&gt;30),H8,0)</f>
        <v>0</v>
      </c>
      <c r="M8" s="8">
        <f ca="1">IF(AND(I8&lt;=90,I8&gt;60),H8,0)</f>
        <v>0</v>
      </c>
      <c r="N8" s="8">
        <f ca="1">IF(I8&gt;90,H8,0)</f>
        <v>486.00000000000006</v>
      </c>
    </row>
    <row r="9" spans="1:14" x14ac:dyDescent="0.25">
      <c r="A9" t="s">
        <v>22</v>
      </c>
      <c r="B9" t="s">
        <v>80</v>
      </c>
      <c r="C9" s="1">
        <v>43919</v>
      </c>
      <c r="D9" s="10">
        <f t="shared" si="1"/>
        <v>43949</v>
      </c>
      <c r="E9" t="s">
        <v>81</v>
      </c>
      <c r="F9">
        <v>142</v>
      </c>
      <c r="G9">
        <v>5.99</v>
      </c>
      <c r="H9" s="3">
        <f t="shared" si="0"/>
        <v>850.58</v>
      </c>
      <c r="I9" s="9">
        <f ca="1">IF(TODAY()&gt;D9,TODAY()-D9,0)</f>
        <v>127</v>
      </c>
      <c r="J9" s="8">
        <f ca="1">IF(I9=0,H9,0)</f>
        <v>0</v>
      </c>
      <c r="K9" s="8">
        <f ca="1">IF(AND(I9&lt;=30,I9&gt;0),H9,0)</f>
        <v>0</v>
      </c>
      <c r="L9" s="8">
        <f ca="1">IF(AND(I9&lt;=60,I9&gt;30),H9,0)</f>
        <v>0</v>
      </c>
      <c r="M9" s="8">
        <f ca="1">IF(AND(I9&lt;=90,I9&gt;60),H9,0)</f>
        <v>0</v>
      </c>
      <c r="N9" s="8">
        <f ca="1">IF(I9&gt;90,H9,0)</f>
        <v>850.58</v>
      </c>
    </row>
    <row r="10" spans="1:14" x14ac:dyDescent="0.25">
      <c r="A10" t="s">
        <v>22</v>
      </c>
      <c r="B10" t="s">
        <v>97</v>
      </c>
      <c r="C10" s="1">
        <v>43972</v>
      </c>
      <c r="D10" s="10">
        <f t="shared" si="1"/>
        <v>44002</v>
      </c>
      <c r="E10" t="s">
        <v>98</v>
      </c>
      <c r="F10">
        <v>28</v>
      </c>
      <c r="G10">
        <v>9.93</v>
      </c>
      <c r="H10" s="3">
        <f t="shared" si="0"/>
        <v>278.03999999999996</v>
      </c>
      <c r="I10" s="9">
        <f ca="1">IF(TODAY()&gt;D10,TODAY()-D10,0)</f>
        <v>74</v>
      </c>
      <c r="J10" s="8">
        <f ca="1">IF(I10=0,H10,0)</f>
        <v>0</v>
      </c>
      <c r="K10" s="8">
        <f ca="1">IF(AND(I10&lt;=30,I10&gt;0),H10,0)</f>
        <v>0</v>
      </c>
      <c r="L10" s="8">
        <f ca="1">IF(AND(I10&lt;=60,I10&gt;30),H10,0)</f>
        <v>0</v>
      </c>
      <c r="M10" s="8">
        <f ca="1">IF(AND(I10&lt;=90,I10&gt;60),H10,0)</f>
        <v>278.03999999999996</v>
      </c>
      <c r="N10" s="8">
        <f ca="1">IF(I10&gt;90,H10,0)</f>
        <v>0</v>
      </c>
    </row>
    <row r="11" spans="1:14" x14ac:dyDescent="0.25">
      <c r="A11" t="s">
        <v>22</v>
      </c>
      <c r="B11" t="s">
        <v>115</v>
      </c>
      <c r="C11" s="1">
        <v>44032</v>
      </c>
      <c r="D11" s="10">
        <f t="shared" si="1"/>
        <v>44062</v>
      </c>
      <c r="E11" t="s">
        <v>116</v>
      </c>
      <c r="F11">
        <v>67</v>
      </c>
      <c r="G11">
        <v>2.99</v>
      </c>
      <c r="H11" s="3">
        <f t="shared" si="0"/>
        <v>200.33</v>
      </c>
      <c r="I11" s="9">
        <f ca="1">IF(TODAY()&gt;D11,TODAY()-D11,0)</f>
        <v>14</v>
      </c>
      <c r="J11" s="8">
        <f ca="1">IF(I11=0,H11,0)</f>
        <v>0</v>
      </c>
      <c r="K11" s="8">
        <f ca="1">IF(AND(I11&lt;=30,I11&gt;0),H11,0)</f>
        <v>200.33</v>
      </c>
      <c r="L11" s="8">
        <f ca="1">IF(AND(I11&lt;=60,I11&gt;30),H11,0)</f>
        <v>0</v>
      </c>
      <c r="M11" s="8">
        <f ca="1">IF(AND(I11&lt;=90,I11&gt;60),H11,0)</f>
        <v>0</v>
      </c>
      <c r="N11" s="8">
        <f ca="1">IF(I11&gt;90,H11,0)</f>
        <v>0</v>
      </c>
    </row>
    <row r="12" spans="1:14" x14ac:dyDescent="0.25">
      <c r="A12" t="s">
        <v>22</v>
      </c>
      <c r="B12" t="s">
        <v>142</v>
      </c>
      <c r="C12" s="1">
        <v>44094</v>
      </c>
      <c r="D12" s="10">
        <f t="shared" si="1"/>
        <v>44124</v>
      </c>
      <c r="E12" t="s">
        <v>81</v>
      </c>
      <c r="F12">
        <v>300</v>
      </c>
      <c r="G12">
        <v>5.99</v>
      </c>
      <c r="H12" s="3">
        <f t="shared" si="0"/>
        <v>1797</v>
      </c>
      <c r="I12" s="9">
        <f ca="1">IF(TODAY()&gt;D12,TODAY()-D12,0)</f>
        <v>0</v>
      </c>
      <c r="J12" s="8">
        <f ca="1">IF(I12=0,H12,0)</f>
        <v>1797</v>
      </c>
      <c r="K12" s="8">
        <f ca="1">IF(AND(I12&lt;=30,I12&gt;0),H12,0)</f>
        <v>0</v>
      </c>
      <c r="L12" s="8">
        <f ca="1">IF(AND(I12&lt;=60,I12&gt;30),H12,0)</f>
        <v>0</v>
      </c>
      <c r="M12" s="8">
        <f ca="1">IF(AND(I12&lt;=90,I12&gt;60),H12,0)</f>
        <v>0</v>
      </c>
      <c r="N12" s="8">
        <f ca="1">IF(I12&gt;90,H12,0)</f>
        <v>0</v>
      </c>
    </row>
    <row r="13" spans="1:14" x14ac:dyDescent="0.25">
      <c r="A13" t="s">
        <v>22</v>
      </c>
      <c r="B13" t="s">
        <v>236</v>
      </c>
      <c r="C13" s="1">
        <v>44139</v>
      </c>
      <c r="D13" s="10">
        <f t="shared" si="1"/>
        <v>44169</v>
      </c>
      <c r="E13" t="s">
        <v>24</v>
      </c>
      <c r="F13">
        <v>73</v>
      </c>
      <c r="G13">
        <v>16.8</v>
      </c>
      <c r="H13" s="3">
        <f t="shared" si="0"/>
        <v>1226.4000000000001</v>
      </c>
      <c r="I13" s="9">
        <f ca="1">IF(TODAY()&gt;D13,TODAY()-D13,0)</f>
        <v>0</v>
      </c>
      <c r="J13" s="8">
        <f ca="1">IF(I13=0,H13,0)</f>
        <v>1226.4000000000001</v>
      </c>
      <c r="K13" s="8">
        <f ca="1">IF(AND(I13&lt;=30,I13&gt;0),H13,0)</f>
        <v>0</v>
      </c>
      <c r="L13" s="8">
        <f ca="1">IF(AND(I13&lt;=60,I13&gt;30),H13,0)</f>
        <v>0</v>
      </c>
      <c r="M13" s="8">
        <f ca="1">IF(AND(I13&lt;=90,I13&gt;60),H13,0)</f>
        <v>0</v>
      </c>
      <c r="N13" s="8">
        <f ca="1">IF(I13&gt;90,H13,0)</f>
        <v>0</v>
      </c>
    </row>
    <row r="14" spans="1:14" x14ac:dyDescent="0.25">
      <c r="A14" t="s">
        <v>58</v>
      </c>
      <c r="B14" t="s">
        <v>59</v>
      </c>
      <c r="C14" s="1">
        <v>43884</v>
      </c>
      <c r="D14" s="10">
        <f t="shared" si="1"/>
        <v>43914</v>
      </c>
      <c r="E14" t="s">
        <v>60</v>
      </c>
      <c r="F14">
        <v>11</v>
      </c>
      <c r="G14">
        <v>44.24</v>
      </c>
      <c r="H14" s="3">
        <f t="shared" si="0"/>
        <v>486.64000000000004</v>
      </c>
      <c r="I14" s="9">
        <f ca="1">IF(TODAY()&gt;D14,TODAY()-D14,0)</f>
        <v>162</v>
      </c>
      <c r="J14" s="8">
        <f ca="1">IF(I14=0,H14,0)</f>
        <v>0</v>
      </c>
      <c r="K14" s="8">
        <f ca="1">IF(AND(I14&lt;=30,I14&gt;0),H14,0)</f>
        <v>0</v>
      </c>
      <c r="L14" s="8">
        <f ca="1">IF(AND(I14&lt;=60,I14&gt;30),H14,0)</f>
        <v>0</v>
      </c>
      <c r="M14" s="8">
        <f ca="1">IF(AND(I14&lt;=90,I14&gt;60),H14,0)</f>
        <v>0</v>
      </c>
      <c r="N14" s="8">
        <f ca="1">IF(I14&gt;90,H14,0)</f>
        <v>486.64000000000004</v>
      </c>
    </row>
    <row r="15" spans="1:14" x14ac:dyDescent="0.25">
      <c r="A15" t="s">
        <v>58</v>
      </c>
      <c r="B15" t="s">
        <v>75</v>
      </c>
      <c r="C15" s="1">
        <v>43897</v>
      </c>
      <c r="D15" s="10">
        <f t="shared" si="1"/>
        <v>43927</v>
      </c>
      <c r="E15" t="s">
        <v>76</v>
      </c>
      <c r="F15">
        <v>6</v>
      </c>
      <c r="G15">
        <v>8.4</v>
      </c>
      <c r="H15" s="3">
        <f t="shared" si="0"/>
        <v>50.400000000000006</v>
      </c>
      <c r="I15" s="9">
        <f ca="1">IF(TODAY()&gt;D15,TODAY()-D15,0)</f>
        <v>149</v>
      </c>
      <c r="J15" s="8">
        <f ca="1">IF(I15=0,H15,0)</f>
        <v>0</v>
      </c>
      <c r="K15" s="8">
        <f ca="1">IF(AND(I15&lt;=30,I15&gt;0),H15,0)</f>
        <v>0</v>
      </c>
      <c r="L15" s="8">
        <f ca="1">IF(AND(I15&lt;=60,I15&gt;30),H15,0)</f>
        <v>0</v>
      </c>
      <c r="M15" s="8">
        <f ca="1">IF(AND(I15&lt;=90,I15&gt;60),H15,0)</f>
        <v>0</v>
      </c>
      <c r="N15" s="8">
        <f ca="1">IF(I15&gt;90,H15,0)</f>
        <v>50.400000000000006</v>
      </c>
    </row>
    <row r="16" spans="1:14" x14ac:dyDescent="0.25">
      <c r="A16" t="s">
        <v>58</v>
      </c>
      <c r="B16" t="s">
        <v>109</v>
      </c>
      <c r="C16" s="1">
        <v>44002</v>
      </c>
      <c r="D16" s="10">
        <f t="shared" si="1"/>
        <v>44032</v>
      </c>
      <c r="E16" t="s">
        <v>110</v>
      </c>
      <c r="F16">
        <v>110</v>
      </c>
      <c r="G16">
        <v>1.4</v>
      </c>
      <c r="H16" s="3">
        <f t="shared" si="0"/>
        <v>154</v>
      </c>
      <c r="I16" s="9">
        <f ca="1">IF(TODAY()&gt;D16,TODAY()-D16,0)</f>
        <v>44</v>
      </c>
      <c r="J16" s="8">
        <f ca="1">IF(I16=0,H16,0)</f>
        <v>0</v>
      </c>
      <c r="K16" s="8">
        <f ca="1">IF(AND(I16&lt;=30,I16&gt;0),H16,0)</f>
        <v>0</v>
      </c>
      <c r="L16" s="8">
        <f ca="1">IF(AND(I16&lt;=60,I16&gt;30),H16,0)</f>
        <v>154</v>
      </c>
      <c r="M16" s="8">
        <f ca="1">IF(AND(I16&lt;=90,I16&gt;60),H16,0)</f>
        <v>0</v>
      </c>
      <c r="N16" s="8">
        <f ca="1">IF(I16&gt;90,H16,0)</f>
        <v>0</v>
      </c>
    </row>
    <row r="17" spans="1:14" x14ac:dyDescent="0.25">
      <c r="A17" t="s">
        <v>58</v>
      </c>
      <c r="B17" t="s">
        <v>137</v>
      </c>
      <c r="C17" s="1">
        <v>44079</v>
      </c>
      <c r="D17" s="10">
        <f t="shared" si="1"/>
        <v>44109</v>
      </c>
      <c r="E17" t="s">
        <v>60</v>
      </c>
      <c r="F17">
        <v>14</v>
      </c>
      <c r="G17">
        <v>44.24</v>
      </c>
      <c r="H17" s="3">
        <f t="shared" si="0"/>
        <v>619.36</v>
      </c>
      <c r="I17" s="9">
        <f ca="1">IF(TODAY()&gt;D17,TODAY()-D17,0)</f>
        <v>0</v>
      </c>
      <c r="J17" s="8">
        <f ca="1">IF(I17=0,H17,0)</f>
        <v>619.36</v>
      </c>
      <c r="K17" s="8">
        <f ca="1">IF(AND(I17&lt;=30,I17&gt;0),H17,0)</f>
        <v>0</v>
      </c>
      <c r="L17" s="8">
        <f ca="1">IF(AND(I17&lt;=60,I17&gt;30),H17,0)</f>
        <v>0</v>
      </c>
      <c r="M17" s="8">
        <f ca="1">IF(AND(I17&lt;=90,I17&gt;60),H17,0)</f>
        <v>0</v>
      </c>
      <c r="N17" s="8">
        <f ca="1">IF(I17&gt;90,H17,0)</f>
        <v>0</v>
      </c>
    </row>
    <row r="18" spans="1:14" x14ac:dyDescent="0.25">
      <c r="A18" t="s">
        <v>58</v>
      </c>
      <c r="B18" t="s">
        <v>186</v>
      </c>
      <c r="C18" s="1">
        <v>44124</v>
      </c>
      <c r="D18" s="10">
        <f t="shared" si="1"/>
        <v>44154</v>
      </c>
      <c r="E18" t="s">
        <v>110</v>
      </c>
      <c r="F18">
        <v>200</v>
      </c>
      <c r="G18">
        <v>1.4</v>
      </c>
      <c r="H18" s="3">
        <f t="shared" si="0"/>
        <v>280</v>
      </c>
      <c r="I18" s="9">
        <f ca="1">IF(TODAY()&gt;D18,TODAY()-D18,0)</f>
        <v>0</v>
      </c>
      <c r="J18" s="8">
        <f ca="1">IF(I18=0,H18,0)</f>
        <v>280</v>
      </c>
      <c r="K18" s="8">
        <f ca="1">IF(AND(I18&lt;=30,I18&gt;0),H18,0)</f>
        <v>0</v>
      </c>
      <c r="L18" s="8">
        <f ca="1">IF(AND(I18&lt;=60,I18&gt;30),H18,0)</f>
        <v>0</v>
      </c>
      <c r="M18" s="8">
        <f ca="1">IF(AND(I18&lt;=90,I18&gt;60),H18,0)</f>
        <v>0</v>
      </c>
      <c r="N18" s="8">
        <f ca="1">IF(I18&gt;90,H18,0)</f>
        <v>0</v>
      </c>
    </row>
    <row r="19" spans="1:14" x14ac:dyDescent="0.25">
      <c r="A19" t="s">
        <v>47</v>
      </c>
      <c r="B19" t="s">
        <v>48</v>
      </c>
      <c r="C19" s="1">
        <v>43865</v>
      </c>
      <c r="D19" s="10">
        <f t="shared" si="1"/>
        <v>43895</v>
      </c>
      <c r="E19" t="s">
        <v>49</v>
      </c>
      <c r="F19">
        <v>115</v>
      </c>
      <c r="G19">
        <v>4.88</v>
      </c>
      <c r="H19" s="3">
        <f t="shared" si="0"/>
        <v>561.19999999999993</v>
      </c>
      <c r="I19" s="9">
        <f ca="1">IF(TODAY()&gt;D19,TODAY()-D19,0)</f>
        <v>181</v>
      </c>
      <c r="J19" s="8">
        <f ca="1">IF(I19=0,H19,0)</f>
        <v>0</v>
      </c>
      <c r="K19" s="8">
        <f ca="1">IF(AND(I19&lt;=30,I19&gt;0),H19,0)</f>
        <v>0</v>
      </c>
      <c r="L19" s="8">
        <f ca="1">IF(AND(I19&lt;=60,I19&gt;30),H19,0)</f>
        <v>0</v>
      </c>
      <c r="M19" s="8">
        <f ca="1">IF(AND(I19&lt;=90,I19&gt;60),H19,0)</f>
        <v>0</v>
      </c>
      <c r="N19" s="8">
        <f ca="1">IF(I19&gt;90,H19,0)</f>
        <v>561.19999999999993</v>
      </c>
    </row>
    <row r="20" spans="1:14" x14ac:dyDescent="0.25">
      <c r="A20" t="s">
        <v>47</v>
      </c>
      <c r="B20" t="s">
        <v>82</v>
      </c>
      <c r="C20" s="1">
        <v>43920</v>
      </c>
      <c r="D20" s="10">
        <f t="shared" si="1"/>
        <v>43950</v>
      </c>
      <c r="E20" t="s">
        <v>83</v>
      </c>
      <c r="F20">
        <v>3</v>
      </c>
      <c r="G20">
        <v>155.80000000000001</v>
      </c>
      <c r="H20" s="3">
        <f t="shared" si="0"/>
        <v>467.40000000000003</v>
      </c>
      <c r="I20" s="9">
        <f ca="1">IF(TODAY()&gt;D20,TODAY()-D20,0)</f>
        <v>126</v>
      </c>
      <c r="J20" s="8">
        <f ca="1">IF(I20=0,H20,0)</f>
        <v>0</v>
      </c>
      <c r="K20" s="8">
        <f ca="1">IF(AND(I20&lt;=30,I20&gt;0),H20,0)</f>
        <v>0</v>
      </c>
      <c r="L20" s="8">
        <f ca="1">IF(AND(I20&lt;=60,I20&gt;30),H20,0)</f>
        <v>0</v>
      </c>
      <c r="M20" s="8">
        <f ca="1">IF(AND(I20&lt;=90,I20&gt;60),H20,0)</f>
        <v>0</v>
      </c>
      <c r="N20" s="8">
        <f ca="1">IF(I20&gt;90,H20,0)</f>
        <v>467.40000000000003</v>
      </c>
    </row>
    <row r="21" spans="1:14" x14ac:dyDescent="0.25">
      <c r="A21" t="s">
        <v>47</v>
      </c>
      <c r="B21" t="s">
        <v>84</v>
      </c>
      <c r="C21" s="1">
        <v>43940</v>
      </c>
      <c r="D21" s="10">
        <f t="shared" si="1"/>
        <v>43970</v>
      </c>
      <c r="E21" t="s">
        <v>85</v>
      </c>
      <c r="F21">
        <v>100</v>
      </c>
      <c r="G21">
        <v>9.83</v>
      </c>
      <c r="H21" s="3">
        <f t="shared" si="0"/>
        <v>983</v>
      </c>
      <c r="I21" s="9">
        <f ca="1">IF(TODAY()&gt;D21,TODAY()-D21,0)</f>
        <v>106</v>
      </c>
      <c r="J21" s="8">
        <f ca="1">IF(I21=0,H21,0)</f>
        <v>0</v>
      </c>
      <c r="K21" s="8">
        <f ca="1">IF(AND(I21&lt;=30,I21&gt;0),H21,0)</f>
        <v>0</v>
      </c>
      <c r="L21" s="8">
        <f ca="1">IF(AND(I21&lt;=60,I21&gt;30),H21,0)</f>
        <v>0</v>
      </c>
      <c r="M21" s="8">
        <f ca="1">IF(AND(I21&lt;=90,I21&gt;60),H21,0)</f>
        <v>0</v>
      </c>
      <c r="N21" s="8">
        <f ca="1">IF(I21&gt;90,H21,0)</f>
        <v>983</v>
      </c>
    </row>
    <row r="22" spans="1:14" x14ac:dyDescent="0.25">
      <c r="A22" t="s">
        <v>47</v>
      </c>
      <c r="B22" t="s">
        <v>92</v>
      </c>
      <c r="C22" s="1">
        <v>43971</v>
      </c>
      <c r="D22" s="10">
        <f t="shared" si="1"/>
        <v>44001</v>
      </c>
      <c r="E22" t="s">
        <v>93</v>
      </c>
      <c r="F22">
        <v>22</v>
      </c>
      <c r="G22">
        <v>6.56</v>
      </c>
      <c r="H22" s="3">
        <f t="shared" si="0"/>
        <v>144.32</v>
      </c>
      <c r="I22" s="9">
        <f ca="1">IF(TODAY()&gt;D22,TODAY()-D22,0)</f>
        <v>75</v>
      </c>
      <c r="J22" s="8">
        <f ca="1">IF(I22=0,H22,0)</f>
        <v>0</v>
      </c>
      <c r="K22" s="8">
        <f ca="1">IF(AND(I22&lt;=30,I22&gt;0),H22,0)</f>
        <v>0</v>
      </c>
      <c r="L22" s="8">
        <f ca="1">IF(AND(I22&lt;=60,I22&gt;30),H22,0)</f>
        <v>0</v>
      </c>
      <c r="M22" s="8">
        <f ca="1">IF(AND(I22&lt;=90,I22&gt;60),H22,0)</f>
        <v>144.32</v>
      </c>
      <c r="N22" s="8">
        <f ca="1">IF(I22&gt;90,H22,0)</f>
        <v>0</v>
      </c>
    </row>
    <row r="23" spans="1:14" x14ac:dyDescent="0.25">
      <c r="A23" t="s">
        <v>47</v>
      </c>
      <c r="B23" t="s">
        <v>124</v>
      </c>
      <c r="C23" s="1">
        <v>44045</v>
      </c>
      <c r="D23" s="10">
        <f t="shared" si="1"/>
        <v>44075</v>
      </c>
      <c r="E23" t="s">
        <v>125</v>
      </c>
      <c r="F23">
        <v>20</v>
      </c>
      <c r="G23">
        <v>41.23</v>
      </c>
      <c r="H23" s="3">
        <f t="shared" si="0"/>
        <v>824.59999999999991</v>
      </c>
      <c r="I23" s="9">
        <f ca="1">IF(TODAY()&gt;D23,TODAY()-D23,0)</f>
        <v>1</v>
      </c>
      <c r="J23" s="8">
        <f ca="1">IF(I23=0,H23,0)</f>
        <v>0</v>
      </c>
      <c r="K23" s="8">
        <f ca="1">IF(AND(I23&lt;=30,I23&gt;0),H23,0)</f>
        <v>824.59999999999991</v>
      </c>
      <c r="L23" s="8">
        <f ca="1">IF(AND(I23&lt;=60,I23&gt;30),H23,0)</f>
        <v>0</v>
      </c>
      <c r="M23" s="8">
        <f ca="1">IF(AND(I23&lt;=90,I23&gt;60),H23,0)</f>
        <v>0</v>
      </c>
      <c r="N23" s="8">
        <f ca="1">IF(I23&gt;90,H23,0)</f>
        <v>0</v>
      </c>
    </row>
    <row r="24" spans="1:14" x14ac:dyDescent="0.25">
      <c r="A24" t="s">
        <v>47</v>
      </c>
      <c r="B24" t="s">
        <v>143</v>
      </c>
      <c r="C24" s="1">
        <v>44094</v>
      </c>
      <c r="D24" s="10">
        <f t="shared" si="1"/>
        <v>44124</v>
      </c>
      <c r="E24" t="s">
        <v>85</v>
      </c>
      <c r="F24">
        <v>150</v>
      </c>
      <c r="G24">
        <v>9.83</v>
      </c>
      <c r="H24" s="3">
        <f t="shared" si="0"/>
        <v>1474.5</v>
      </c>
      <c r="I24" s="9">
        <f ca="1">IF(TODAY()&gt;D24,TODAY()-D24,0)</f>
        <v>0</v>
      </c>
      <c r="J24" s="8">
        <f ca="1">IF(I24=0,H24,0)</f>
        <v>1474.5</v>
      </c>
      <c r="K24" s="8">
        <f ca="1">IF(AND(I24&lt;=30,I24&gt;0),H24,0)</f>
        <v>0</v>
      </c>
      <c r="L24" s="8">
        <f ca="1">IF(AND(I24&lt;=60,I24&gt;30),H24,0)</f>
        <v>0</v>
      </c>
      <c r="M24" s="8">
        <f ca="1">IF(AND(I24&lt;=90,I24&gt;60),H24,0)</f>
        <v>0</v>
      </c>
      <c r="N24" s="8">
        <f ca="1">IF(I24&gt;90,H24,0)</f>
        <v>0</v>
      </c>
    </row>
    <row r="25" spans="1:14" x14ac:dyDescent="0.25">
      <c r="A25" t="s">
        <v>47</v>
      </c>
      <c r="B25" t="s">
        <v>229</v>
      </c>
      <c r="C25" s="1">
        <v>44137</v>
      </c>
      <c r="D25" s="10">
        <f t="shared" si="1"/>
        <v>44167</v>
      </c>
      <c r="E25" t="s">
        <v>93</v>
      </c>
      <c r="F25">
        <v>52</v>
      </c>
      <c r="G25">
        <v>6.56</v>
      </c>
      <c r="H25" s="3">
        <f t="shared" si="0"/>
        <v>341.12</v>
      </c>
      <c r="I25" s="9">
        <f ca="1">IF(TODAY()&gt;D25,TODAY()-D25,0)</f>
        <v>0</v>
      </c>
      <c r="J25" s="8">
        <f ca="1">IF(I25=0,H25,0)</f>
        <v>341.12</v>
      </c>
      <c r="K25" s="8">
        <f ca="1">IF(AND(I25&lt;=30,I25&gt;0),H25,0)</f>
        <v>0</v>
      </c>
      <c r="L25" s="8">
        <f ca="1">IF(AND(I25&lt;=60,I25&gt;30),H25,0)</f>
        <v>0</v>
      </c>
      <c r="M25" s="8">
        <f ca="1">IF(AND(I25&lt;=90,I25&gt;60),H25,0)</f>
        <v>0</v>
      </c>
      <c r="N25" s="8">
        <f ca="1">IF(I25&gt;90,H25,0)</f>
        <v>0</v>
      </c>
    </row>
    <row r="26" spans="1:14" x14ac:dyDescent="0.25">
      <c r="A26" s="2" t="s">
        <v>271</v>
      </c>
      <c r="B26" s="2" t="s">
        <v>498</v>
      </c>
      <c r="C26" s="1">
        <v>43864</v>
      </c>
      <c r="D26" s="10">
        <f t="shared" si="1"/>
        <v>43894</v>
      </c>
      <c r="E26" t="s">
        <v>46</v>
      </c>
      <c r="F26">
        <v>31</v>
      </c>
      <c r="G26">
        <v>41</v>
      </c>
      <c r="H26" s="3">
        <f t="shared" si="0"/>
        <v>1271</v>
      </c>
      <c r="I26" s="9">
        <f ca="1">IF(TODAY()&gt;D26,TODAY()-D26,0)</f>
        <v>182</v>
      </c>
      <c r="J26" s="8">
        <f ca="1">IF(I26=0,H26,0)</f>
        <v>0</v>
      </c>
      <c r="K26" s="8">
        <f ca="1">IF(AND(I26&lt;=30,I26&gt;0),H26,0)</f>
        <v>0</v>
      </c>
      <c r="L26" s="8">
        <f ca="1">IF(AND(I26&lt;=60,I26&gt;30),H26,0)</f>
        <v>0</v>
      </c>
      <c r="M26" s="8">
        <f ca="1">IF(AND(I26&lt;=90,I26&gt;60),H26,0)</f>
        <v>0</v>
      </c>
      <c r="N26" s="8">
        <f ca="1">IF(I26&gt;90,H26,0)</f>
        <v>1271</v>
      </c>
    </row>
    <row r="27" spans="1:14" x14ac:dyDescent="0.25">
      <c r="A27" s="2" t="s">
        <v>271</v>
      </c>
      <c r="B27" s="2" t="s">
        <v>510</v>
      </c>
      <c r="C27" s="1">
        <v>43865</v>
      </c>
      <c r="D27" s="10">
        <f t="shared" si="1"/>
        <v>43895</v>
      </c>
      <c r="E27" t="s">
        <v>21</v>
      </c>
      <c r="F27">
        <v>150</v>
      </c>
      <c r="G27">
        <v>5.94</v>
      </c>
      <c r="H27" s="3">
        <f t="shared" si="0"/>
        <v>891.00000000000011</v>
      </c>
      <c r="I27" s="9">
        <f ca="1">IF(TODAY()&gt;D27,TODAY()-D27,0)</f>
        <v>181</v>
      </c>
      <c r="J27" s="8">
        <f ca="1">IF(I27=0,H27,0)</f>
        <v>0</v>
      </c>
      <c r="K27" s="8">
        <f ca="1">IF(AND(I27&lt;=30,I27&gt;0),H27,0)</f>
        <v>0</v>
      </c>
      <c r="L27" s="8">
        <f ca="1">IF(AND(I27&lt;=60,I27&gt;30),H27,0)</f>
        <v>0</v>
      </c>
      <c r="M27" s="8">
        <f ca="1">IF(AND(I27&lt;=90,I27&gt;60),H27,0)</f>
        <v>0</v>
      </c>
      <c r="N27" s="8">
        <f ca="1">IF(I27&gt;90,H27,0)</f>
        <v>891.00000000000011</v>
      </c>
    </row>
    <row r="28" spans="1:14" x14ac:dyDescent="0.25">
      <c r="A28" s="2" t="s">
        <v>271</v>
      </c>
      <c r="B28" t="s">
        <v>127</v>
      </c>
      <c r="C28" s="1">
        <v>44054</v>
      </c>
      <c r="D28" s="10">
        <f t="shared" si="1"/>
        <v>44084</v>
      </c>
      <c r="E28" t="s">
        <v>128</v>
      </c>
      <c r="F28">
        <v>100</v>
      </c>
      <c r="G28">
        <v>2.41</v>
      </c>
      <c r="H28" s="3">
        <f t="shared" si="0"/>
        <v>241</v>
      </c>
      <c r="I28" s="9">
        <f ca="1">IF(TODAY()&gt;D28,TODAY()-D28,0)</f>
        <v>0</v>
      </c>
      <c r="J28" s="8">
        <f ca="1">IF(I28=0,H28,0)</f>
        <v>241</v>
      </c>
      <c r="K28" s="8">
        <f ca="1">IF(AND(I28&lt;=30,I28&gt;0),H28,0)</f>
        <v>0</v>
      </c>
      <c r="L28" s="8">
        <f ca="1">IF(AND(I28&lt;=60,I28&gt;30),H28,0)</f>
        <v>0</v>
      </c>
      <c r="M28" s="8">
        <f ca="1">IF(AND(I28&lt;=90,I28&gt;60),H28,0)</f>
        <v>0</v>
      </c>
      <c r="N28" s="8">
        <f ca="1">IF(I28&gt;90,H28,0)</f>
        <v>0</v>
      </c>
    </row>
    <row r="29" spans="1:14" x14ac:dyDescent="0.25">
      <c r="A29" s="2" t="s">
        <v>271</v>
      </c>
      <c r="B29" s="2" t="s">
        <v>499</v>
      </c>
      <c r="C29" s="1">
        <v>44115</v>
      </c>
      <c r="D29" s="10">
        <f t="shared" si="1"/>
        <v>44145</v>
      </c>
      <c r="E29" t="s">
        <v>177</v>
      </c>
      <c r="F29">
        <v>41</v>
      </c>
      <c r="G29">
        <v>173.8</v>
      </c>
      <c r="H29" s="3">
        <f t="shared" si="0"/>
        <v>7125.8</v>
      </c>
      <c r="I29" s="9">
        <f ca="1">IF(TODAY()&gt;D29,TODAY()-D29,0)</f>
        <v>0</v>
      </c>
      <c r="J29" s="8">
        <f ca="1">IF(I29=0,H29,0)</f>
        <v>7125.8</v>
      </c>
      <c r="K29" s="8">
        <f ca="1">IF(AND(I29&lt;=30,I29&gt;0),H29,0)</f>
        <v>0</v>
      </c>
      <c r="L29" s="8">
        <f ca="1">IF(AND(I29&lt;=60,I29&gt;30),H29,0)</f>
        <v>0</v>
      </c>
      <c r="M29" s="8">
        <f ca="1">IF(AND(I29&lt;=90,I29&gt;60),H29,0)</f>
        <v>0</v>
      </c>
      <c r="N29" s="8">
        <f ca="1">IF(I29&gt;90,H29,0)</f>
        <v>0</v>
      </c>
    </row>
    <row r="30" spans="1:14" x14ac:dyDescent="0.25">
      <c r="A30" s="2" t="s">
        <v>271</v>
      </c>
      <c r="B30" s="2" t="s">
        <v>500</v>
      </c>
      <c r="C30" s="1">
        <v>44124</v>
      </c>
      <c r="D30" s="10">
        <f t="shared" si="1"/>
        <v>44154</v>
      </c>
      <c r="E30" t="s">
        <v>192</v>
      </c>
      <c r="F30">
        <v>13</v>
      </c>
      <c r="G30">
        <v>1.37</v>
      </c>
      <c r="H30" s="3">
        <f t="shared" si="0"/>
        <v>17.810000000000002</v>
      </c>
      <c r="I30" s="9">
        <f ca="1">IF(TODAY()&gt;D30,TODAY()-D30,0)</f>
        <v>0</v>
      </c>
      <c r="J30" s="8">
        <f ca="1">IF(I30=0,H30,0)</f>
        <v>17.810000000000002</v>
      </c>
      <c r="K30" s="8">
        <f ca="1">IF(AND(I30&lt;=30,I30&gt;0),H30,0)</f>
        <v>0</v>
      </c>
      <c r="L30" s="8">
        <f ca="1">IF(AND(I30&lt;=60,I30&gt;30),H30,0)</f>
        <v>0</v>
      </c>
      <c r="M30" s="8">
        <f ca="1">IF(AND(I30&lt;=90,I30&gt;60),H30,0)</f>
        <v>0</v>
      </c>
      <c r="N30" s="8">
        <f ca="1">IF(I30&gt;90,H30,0)</f>
        <v>0</v>
      </c>
    </row>
    <row r="31" spans="1:14" x14ac:dyDescent="0.25">
      <c r="A31" t="s">
        <v>25</v>
      </c>
      <c r="B31" t="s">
        <v>26</v>
      </c>
      <c r="C31" s="1">
        <v>43851</v>
      </c>
      <c r="D31" s="10">
        <f t="shared" si="1"/>
        <v>43881</v>
      </c>
      <c r="E31" t="s">
        <v>27</v>
      </c>
      <c r="F31">
        <v>70</v>
      </c>
      <c r="G31">
        <v>2.68</v>
      </c>
      <c r="H31" s="3">
        <f t="shared" si="0"/>
        <v>187.60000000000002</v>
      </c>
      <c r="I31" s="9">
        <f ca="1">IF(TODAY()&gt;D31,TODAY()-D31,0)</f>
        <v>195</v>
      </c>
      <c r="J31" s="8">
        <f ca="1">IF(I31=0,H31,0)</f>
        <v>0</v>
      </c>
      <c r="K31" s="8">
        <f ca="1">IF(AND(I31&lt;=30,I31&gt;0),H31,0)</f>
        <v>0</v>
      </c>
      <c r="L31" s="8">
        <f ca="1">IF(AND(I31&lt;=60,I31&gt;30),H31,0)</f>
        <v>0</v>
      </c>
      <c r="M31" s="8">
        <f ca="1">IF(AND(I31&lt;=90,I31&gt;60),H31,0)</f>
        <v>0</v>
      </c>
      <c r="N31" s="8">
        <f ca="1">IF(I31&gt;90,H31,0)</f>
        <v>187.60000000000002</v>
      </c>
    </row>
    <row r="32" spans="1:14" x14ac:dyDescent="0.25">
      <c r="A32" t="s">
        <v>25</v>
      </c>
      <c r="B32" t="s">
        <v>50</v>
      </c>
      <c r="C32" s="1">
        <v>43865</v>
      </c>
      <c r="D32" s="10">
        <f t="shared" si="1"/>
        <v>43895</v>
      </c>
      <c r="E32" t="s">
        <v>51</v>
      </c>
      <c r="F32">
        <v>104</v>
      </c>
      <c r="G32">
        <v>5.2</v>
      </c>
      <c r="H32" s="3">
        <f t="shared" si="0"/>
        <v>540.80000000000007</v>
      </c>
      <c r="I32" s="9">
        <f ca="1">IF(TODAY()&gt;D32,TODAY()-D32,0)</f>
        <v>181</v>
      </c>
      <c r="J32" s="8">
        <f ca="1">IF(I32=0,H32,0)</f>
        <v>0</v>
      </c>
      <c r="K32" s="8">
        <f ca="1">IF(AND(I32&lt;=30,I32&gt;0),H32,0)</f>
        <v>0</v>
      </c>
      <c r="L32" s="8">
        <f ca="1">IF(AND(I32&lt;=60,I32&gt;30),H32,0)</f>
        <v>0</v>
      </c>
      <c r="M32" s="8">
        <f ca="1">IF(AND(I32&lt;=90,I32&gt;60),H32,0)</f>
        <v>0</v>
      </c>
      <c r="N32" s="8">
        <f ca="1">IF(I32&gt;90,H32,0)</f>
        <v>540.80000000000007</v>
      </c>
    </row>
    <row r="33" spans="1:14" x14ac:dyDescent="0.25">
      <c r="A33" t="s">
        <v>25</v>
      </c>
      <c r="B33" t="s">
        <v>144</v>
      </c>
      <c r="C33" s="1">
        <v>44094</v>
      </c>
      <c r="D33" s="10">
        <f t="shared" si="1"/>
        <v>44124</v>
      </c>
      <c r="E33" t="s">
        <v>145</v>
      </c>
      <c r="F33">
        <v>18</v>
      </c>
      <c r="G33">
        <v>2.98</v>
      </c>
      <c r="H33" s="3">
        <f t="shared" si="0"/>
        <v>53.64</v>
      </c>
      <c r="I33" s="9">
        <f ca="1">IF(TODAY()&gt;D33,TODAY()-D33,0)</f>
        <v>0</v>
      </c>
      <c r="J33" s="8">
        <f ca="1">IF(I33=0,H33,0)</f>
        <v>53.64</v>
      </c>
      <c r="K33" s="8">
        <f ca="1">IF(AND(I33&lt;=30,I33&gt;0),H33,0)</f>
        <v>0</v>
      </c>
      <c r="L33" s="8">
        <f ca="1">IF(AND(I33&lt;=60,I33&gt;30),H33,0)</f>
        <v>0</v>
      </c>
      <c r="M33" s="8">
        <f ca="1">IF(AND(I33&lt;=90,I33&gt;60),H33,0)</f>
        <v>0</v>
      </c>
      <c r="N33" s="8">
        <f ca="1">IF(I33&gt;90,H33,0)</f>
        <v>0</v>
      </c>
    </row>
    <row r="34" spans="1:14" x14ac:dyDescent="0.25">
      <c r="A34" t="s">
        <v>89</v>
      </c>
      <c r="B34" t="s">
        <v>90</v>
      </c>
      <c r="C34" s="1">
        <v>43970</v>
      </c>
      <c r="D34" s="10">
        <f t="shared" si="1"/>
        <v>44000</v>
      </c>
      <c r="E34" t="s">
        <v>91</v>
      </c>
      <c r="F34">
        <v>130</v>
      </c>
      <c r="G34">
        <v>1.22</v>
      </c>
      <c r="H34" s="3">
        <f t="shared" ref="H34:H65" si="2">SUM(F34*G34)</f>
        <v>158.6</v>
      </c>
      <c r="I34" s="9">
        <f ca="1">IF(TODAY()&gt;D34,TODAY()-D34,0)</f>
        <v>76</v>
      </c>
      <c r="J34" s="8">
        <f ca="1">IF(I34=0,H34,0)</f>
        <v>0</v>
      </c>
      <c r="K34" s="8">
        <f ca="1">IF(AND(I34&lt;=30,I34&gt;0),H34,0)</f>
        <v>0</v>
      </c>
      <c r="L34" s="8">
        <f ca="1">IF(AND(I34&lt;=60,I34&gt;30),H34,0)</f>
        <v>0</v>
      </c>
      <c r="M34" s="8">
        <f ca="1">IF(AND(I34&lt;=90,I34&gt;60),H34,0)</f>
        <v>158.6</v>
      </c>
      <c r="N34" s="8">
        <f ca="1">IF(I34&gt;90,H34,0)</f>
        <v>0</v>
      </c>
    </row>
    <row r="35" spans="1:14" x14ac:dyDescent="0.25">
      <c r="A35" t="s">
        <v>89</v>
      </c>
      <c r="B35" t="s">
        <v>102</v>
      </c>
      <c r="C35" s="1">
        <v>43978</v>
      </c>
      <c r="D35" s="10">
        <f t="shared" si="1"/>
        <v>44008</v>
      </c>
      <c r="E35" t="s">
        <v>103</v>
      </c>
      <c r="F35">
        <v>204</v>
      </c>
      <c r="G35">
        <v>9.4</v>
      </c>
      <c r="H35" s="3">
        <f t="shared" si="2"/>
        <v>1917.6000000000001</v>
      </c>
      <c r="I35" s="9">
        <f ca="1">IF(TODAY()&gt;D35,TODAY()-D35,0)</f>
        <v>68</v>
      </c>
      <c r="J35" s="8">
        <f ca="1">IF(I35=0,H35,0)</f>
        <v>0</v>
      </c>
      <c r="K35" s="8">
        <f ca="1">IF(AND(I35&lt;=30,I35&gt;0),H35,0)</f>
        <v>0</v>
      </c>
      <c r="L35" s="8">
        <f ca="1">IF(AND(I35&lt;=60,I35&gt;30),H35,0)</f>
        <v>0</v>
      </c>
      <c r="M35" s="8">
        <f ca="1">IF(AND(I35&lt;=90,I35&gt;60),H35,0)</f>
        <v>1917.6000000000001</v>
      </c>
      <c r="N35" s="8">
        <f ca="1">IF(I35&gt;90,H35,0)</f>
        <v>0</v>
      </c>
    </row>
    <row r="36" spans="1:14" x14ac:dyDescent="0.25">
      <c r="A36" t="s">
        <v>89</v>
      </c>
      <c r="B36" t="s">
        <v>111</v>
      </c>
      <c r="C36" s="1">
        <v>44003</v>
      </c>
      <c r="D36" s="10">
        <f t="shared" si="1"/>
        <v>44033</v>
      </c>
      <c r="E36" t="s">
        <v>91</v>
      </c>
      <c r="F36">
        <v>100</v>
      </c>
      <c r="G36">
        <v>1.22</v>
      </c>
      <c r="H36" s="3">
        <f t="shared" si="2"/>
        <v>122</v>
      </c>
      <c r="I36" s="9">
        <f ca="1">IF(TODAY()&gt;D36,TODAY()-D36,0)</f>
        <v>43</v>
      </c>
      <c r="J36" s="8">
        <f ca="1">IF(I36=0,H36,0)</f>
        <v>0</v>
      </c>
      <c r="K36" s="8">
        <f ca="1">IF(AND(I36&lt;=30,I36&gt;0),H36,0)</f>
        <v>0</v>
      </c>
      <c r="L36" s="8">
        <f ca="1">IF(AND(I36&lt;=60,I36&gt;30),H36,0)</f>
        <v>122</v>
      </c>
      <c r="M36" s="8">
        <f ca="1">IF(AND(I36&lt;=90,I36&gt;60),H36,0)</f>
        <v>0</v>
      </c>
      <c r="N36" s="8">
        <f ca="1">IF(I36&gt;90,H36,0)</f>
        <v>0</v>
      </c>
    </row>
    <row r="37" spans="1:14" x14ac:dyDescent="0.25">
      <c r="A37" t="s">
        <v>89</v>
      </c>
      <c r="B37" t="s">
        <v>113</v>
      </c>
      <c r="C37" s="1">
        <v>44019</v>
      </c>
      <c r="D37" s="10">
        <f t="shared" si="1"/>
        <v>44049</v>
      </c>
      <c r="E37" t="s">
        <v>103</v>
      </c>
      <c r="F37">
        <v>200</v>
      </c>
      <c r="G37">
        <v>9.4</v>
      </c>
      <c r="H37" s="3">
        <f t="shared" si="2"/>
        <v>1880</v>
      </c>
      <c r="I37" s="9">
        <f ca="1">IF(TODAY()&gt;D37,TODAY()-D37,0)</f>
        <v>27</v>
      </c>
      <c r="J37" s="8">
        <f ca="1">IF(I37=0,H37,0)</f>
        <v>0</v>
      </c>
      <c r="K37" s="8">
        <f ca="1">IF(AND(I37&lt;=30,I37&gt;0),H37,0)</f>
        <v>1880</v>
      </c>
      <c r="L37" s="8">
        <f ca="1">IF(AND(I37&lt;=60,I37&gt;30),H37,0)</f>
        <v>0</v>
      </c>
      <c r="M37" s="8">
        <f ca="1">IF(AND(I37&lt;=90,I37&gt;60),H37,0)</f>
        <v>0</v>
      </c>
      <c r="N37" s="8">
        <f ca="1">IF(I37&gt;90,H37,0)</f>
        <v>0</v>
      </c>
    </row>
    <row r="38" spans="1:14" x14ac:dyDescent="0.25">
      <c r="A38" t="s">
        <v>89</v>
      </c>
      <c r="B38" t="s">
        <v>131</v>
      </c>
      <c r="C38" s="1">
        <v>44065</v>
      </c>
      <c r="D38" s="10">
        <f t="shared" si="1"/>
        <v>44095</v>
      </c>
      <c r="E38" t="s">
        <v>103</v>
      </c>
      <c r="F38">
        <v>167</v>
      </c>
      <c r="G38">
        <v>9.4</v>
      </c>
      <c r="H38" s="3">
        <f t="shared" si="2"/>
        <v>1569.8</v>
      </c>
      <c r="I38" s="9">
        <f ca="1">IF(TODAY()&gt;D38,TODAY()-D38,0)</f>
        <v>0</v>
      </c>
      <c r="J38" s="8">
        <f ca="1">IF(I38=0,H38,0)</f>
        <v>1569.8</v>
      </c>
      <c r="K38" s="8">
        <f ca="1">IF(AND(I38&lt;=30,I38&gt;0),H38,0)</f>
        <v>0</v>
      </c>
      <c r="L38" s="8">
        <f ca="1">IF(AND(I38&lt;=60,I38&gt;30),H38,0)</f>
        <v>0</v>
      </c>
      <c r="M38" s="8">
        <f ca="1">IF(AND(I38&lt;=90,I38&gt;60),H38,0)</f>
        <v>0</v>
      </c>
      <c r="N38" s="8">
        <f ca="1">IF(I38&gt;90,H38,0)</f>
        <v>0</v>
      </c>
    </row>
    <row r="39" spans="1:14" x14ac:dyDescent="0.25">
      <c r="A39" t="s">
        <v>215</v>
      </c>
      <c r="B39" t="s">
        <v>216</v>
      </c>
      <c r="C39" s="1">
        <v>44132</v>
      </c>
      <c r="D39" s="10">
        <f t="shared" si="1"/>
        <v>44162</v>
      </c>
      <c r="E39" t="s">
        <v>217</v>
      </c>
      <c r="F39">
        <v>191</v>
      </c>
      <c r="G39">
        <v>1.01</v>
      </c>
      <c r="H39" s="3">
        <f t="shared" si="2"/>
        <v>192.91</v>
      </c>
      <c r="I39" s="9">
        <f ca="1">IF(TODAY()&gt;D39,TODAY()-D39,0)</f>
        <v>0</v>
      </c>
      <c r="J39" s="8">
        <f ca="1">IF(I39=0,H39,0)</f>
        <v>192.91</v>
      </c>
      <c r="K39" s="8">
        <f ca="1">IF(AND(I39&lt;=30,I39&gt;0),H39,0)</f>
        <v>0</v>
      </c>
      <c r="L39" s="8">
        <f ca="1">IF(AND(I39&lt;=60,I39&gt;30),H39,0)</f>
        <v>0</v>
      </c>
      <c r="M39" s="8">
        <f ca="1">IF(AND(I39&lt;=90,I39&gt;60),H39,0)</f>
        <v>0</v>
      </c>
      <c r="N39" s="8">
        <f ca="1">IF(I39&gt;90,H39,0)</f>
        <v>0</v>
      </c>
    </row>
    <row r="40" spans="1:14" x14ac:dyDescent="0.25">
      <c r="A40" t="s">
        <v>215</v>
      </c>
      <c r="B40" t="s">
        <v>256</v>
      </c>
      <c r="C40" s="1">
        <v>44165</v>
      </c>
      <c r="D40" s="10">
        <f t="shared" si="1"/>
        <v>44195</v>
      </c>
      <c r="E40" t="s">
        <v>257</v>
      </c>
      <c r="F40">
        <v>24</v>
      </c>
      <c r="G40">
        <v>10.73</v>
      </c>
      <c r="H40" s="3">
        <f t="shared" si="2"/>
        <v>257.52</v>
      </c>
      <c r="I40" s="9">
        <f ca="1">IF(TODAY()&gt;D40,TODAY()-D40,0)</f>
        <v>0</v>
      </c>
      <c r="J40" s="8">
        <f ca="1">IF(I40=0,H40,0)</f>
        <v>257.52</v>
      </c>
      <c r="K40" s="8">
        <f ca="1">IF(AND(I40&lt;=30,I40&gt;0),H40,0)</f>
        <v>0</v>
      </c>
      <c r="L40" s="8">
        <f ca="1">IF(AND(I40&lt;=60,I40&gt;30),H40,0)</f>
        <v>0</v>
      </c>
      <c r="M40" s="8">
        <f ca="1">IF(AND(I40&lt;=90,I40&gt;60),H40,0)</f>
        <v>0</v>
      </c>
      <c r="N40" s="8">
        <f ca="1">IF(I40&gt;90,H40,0)</f>
        <v>0</v>
      </c>
    </row>
    <row r="41" spans="1:14" x14ac:dyDescent="0.25">
      <c r="A41" s="2" t="s">
        <v>424</v>
      </c>
      <c r="B41" s="2" t="s">
        <v>508</v>
      </c>
      <c r="C41" s="1">
        <v>43851</v>
      </c>
      <c r="D41" s="10">
        <f t="shared" si="1"/>
        <v>43881</v>
      </c>
      <c r="E41" t="s">
        <v>39</v>
      </c>
      <c r="F41">
        <v>12</v>
      </c>
      <c r="G41">
        <v>4.1399999999999997</v>
      </c>
      <c r="H41" s="3">
        <f t="shared" si="2"/>
        <v>49.679999999999993</v>
      </c>
      <c r="I41" s="9">
        <f ca="1">IF(TODAY()&gt;D41,TODAY()-D41,0)</f>
        <v>195</v>
      </c>
      <c r="J41" s="8">
        <f ca="1">IF(I41=0,H41,0)</f>
        <v>0</v>
      </c>
      <c r="K41" s="8">
        <f ca="1">IF(AND(I41&lt;=30,I41&gt;0),H41,0)</f>
        <v>0</v>
      </c>
      <c r="L41" s="8">
        <f ca="1">IF(AND(I41&lt;=60,I41&gt;30),H41,0)</f>
        <v>0</v>
      </c>
      <c r="M41" s="8">
        <f ca="1">IF(AND(I41&lt;=90,I41&gt;60),H41,0)</f>
        <v>0</v>
      </c>
      <c r="N41" s="8">
        <f ca="1">IF(I41&gt;90,H41,0)</f>
        <v>49.679999999999993</v>
      </c>
    </row>
    <row r="42" spans="1:14" x14ac:dyDescent="0.25">
      <c r="A42" s="2" t="s">
        <v>424</v>
      </c>
      <c r="B42" s="2" t="s">
        <v>507</v>
      </c>
      <c r="C42" s="1">
        <v>43890</v>
      </c>
      <c r="D42" s="10">
        <f t="shared" si="1"/>
        <v>43920</v>
      </c>
      <c r="E42" t="s">
        <v>74</v>
      </c>
      <c r="F42">
        <v>53</v>
      </c>
      <c r="G42">
        <v>14.8</v>
      </c>
      <c r="H42" s="3">
        <f t="shared" si="2"/>
        <v>784.40000000000009</v>
      </c>
      <c r="I42" s="9">
        <f ca="1">IF(TODAY()&gt;D42,TODAY()-D42,0)</f>
        <v>156</v>
      </c>
      <c r="J42" s="8">
        <f ca="1">IF(I42=0,H42,0)</f>
        <v>0</v>
      </c>
      <c r="K42" s="8">
        <f ca="1">IF(AND(I42&lt;=30,I42&gt;0),H42,0)</f>
        <v>0</v>
      </c>
      <c r="L42" s="8">
        <f ca="1">IF(AND(I42&lt;=60,I42&gt;30),H42,0)</f>
        <v>0</v>
      </c>
      <c r="M42" s="8">
        <f ca="1">IF(AND(I42&lt;=90,I42&gt;60),H42,0)</f>
        <v>0</v>
      </c>
      <c r="N42" s="8">
        <f ca="1">IF(I42&gt;90,H42,0)</f>
        <v>784.40000000000009</v>
      </c>
    </row>
    <row r="43" spans="1:14" x14ac:dyDescent="0.25">
      <c r="A43" s="2" t="s">
        <v>424</v>
      </c>
      <c r="B43" t="s">
        <v>161</v>
      </c>
      <c r="C43" s="1">
        <v>44060</v>
      </c>
      <c r="D43" s="10">
        <f t="shared" si="1"/>
        <v>44090</v>
      </c>
      <c r="E43" t="s">
        <v>162</v>
      </c>
      <c r="F43">
        <v>100</v>
      </c>
      <c r="G43">
        <v>3.1</v>
      </c>
      <c r="H43" s="3">
        <f t="shared" si="2"/>
        <v>310</v>
      </c>
      <c r="I43" s="9">
        <f ca="1">IF(TODAY()&gt;D43,TODAY()-D43,0)</f>
        <v>0</v>
      </c>
      <c r="J43" s="8">
        <f ca="1">IF(I43=0,H43,0)</f>
        <v>310</v>
      </c>
      <c r="K43" s="8">
        <f ca="1">IF(AND(I43&lt;=30,I43&gt;0),H43,0)</f>
        <v>0</v>
      </c>
      <c r="L43" s="8">
        <f ca="1">IF(AND(I43&lt;=60,I43&gt;30),H43,0)</f>
        <v>0</v>
      </c>
      <c r="M43" s="8">
        <f ca="1">IF(AND(I43&lt;=90,I43&gt;60),H43,0)</f>
        <v>0</v>
      </c>
      <c r="N43" s="8">
        <f ca="1">IF(I43&gt;90,H43,0)</f>
        <v>0</v>
      </c>
    </row>
    <row r="44" spans="1:14" x14ac:dyDescent="0.25">
      <c r="A44" t="s">
        <v>66</v>
      </c>
      <c r="B44" t="s">
        <v>67</v>
      </c>
      <c r="C44" s="1">
        <v>43890</v>
      </c>
      <c r="D44" s="10">
        <f t="shared" si="1"/>
        <v>43920</v>
      </c>
      <c r="E44" t="s">
        <v>68</v>
      </c>
      <c r="F44">
        <v>117</v>
      </c>
      <c r="G44">
        <v>3.1</v>
      </c>
      <c r="H44" s="3">
        <f t="shared" si="2"/>
        <v>362.7</v>
      </c>
      <c r="I44" s="9">
        <f ca="1">IF(TODAY()&gt;D44,TODAY()-D44,0)</f>
        <v>156</v>
      </c>
      <c r="J44" s="8">
        <f ca="1">IF(I44=0,H44,0)</f>
        <v>0</v>
      </c>
      <c r="K44" s="8">
        <f ca="1">IF(AND(I44&lt;=30,I44&gt;0),H44,0)</f>
        <v>0</v>
      </c>
      <c r="L44" s="8">
        <f ca="1">IF(AND(I44&lt;=60,I44&gt;30),H44,0)</f>
        <v>0</v>
      </c>
      <c r="M44" s="8">
        <f ca="1">IF(AND(I44&lt;=90,I44&gt;60),H44,0)</f>
        <v>0</v>
      </c>
      <c r="N44" s="8">
        <f ca="1">IF(I44&gt;90,H44,0)</f>
        <v>362.7</v>
      </c>
    </row>
    <row r="45" spans="1:14" x14ac:dyDescent="0.25">
      <c r="A45" t="s">
        <v>66</v>
      </c>
      <c r="B45" t="s">
        <v>132</v>
      </c>
      <c r="C45" s="1">
        <v>44072</v>
      </c>
      <c r="D45" s="10">
        <f t="shared" si="1"/>
        <v>44102</v>
      </c>
      <c r="E45" t="s">
        <v>133</v>
      </c>
      <c r="F45">
        <v>9</v>
      </c>
      <c r="G45">
        <v>12.1</v>
      </c>
      <c r="H45" s="3">
        <f t="shared" si="2"/>
        <v>108.89999999999999</v>
      </c>
      <c r="I45" s="9">
        <f ca="1">IF(TODAY()&gt;D45,TODAY()-D45,0)</f>
        <v>0</v>
      </c>
      <c r="J45" s="8">
        <f ca="1">IF(I45=0,H45,0)</f>
        <v>108.89999999999999</v>
      </c>
      <c r="K45" s="8">
        <f ca="1">IF(AND(I45&lt;=30,I45&gt;0),H45,0)</f>
        <v>0</v>
      </c>
      <c r="L45" s="8">
        <f ca="1">IF(AND(I45&lt;=60,I45&gt;30),H45,0)</f>
        <v>0</v>
      </c>
      <c r="M45" s="8">
        <f ca="1">IF(AND(I45&lt;=90,I45&gt;60),H45,0)</f>
        <v>0</v>
      </c>
      <c r="N45" s="8">
        <f ca="1">IF(I45&gt;90,H45,0)</f>
        <v>0</v>
      </c>
    </row>
    <row r="46" spans="1:14" x14ac:dyDescent="0.25">
      <c r="A46" t="s">
        <v>28</v>
      </c>
      <c r="B46" t="s">
        <v>29</v>
      </c>
      <c r="C46" s="1">
        <v>43851</v>
      </c>
      <c r="D46" s="10">
        <f t="shared" si="1"/>
        <v>43881</v>
      </c>
      <c r="E46" t="s">
        <v>30</v>
      </c>
      <c r="F46">
        <v>25</v>
      </c>
      <c r="G46">
        <v>2.79</v>
      </c>
      <c r="H46" s="3">
        <f t="shared" si="2"/>
        <v>69.75</v>
      </c>
      <c r="I46" s="9">
        <f ca="1">IF(TODAY()&gt;D46,TODAY()-D46,0)</f>
        <v>195</v>
      </c>
      <c r="J46" s="8">
        <f ca="1">IF(I46=0,H46,0)</f>
        <v>0</v>
      </c>
      <c r="K46" s="8">
        <f ca="1">IF(AND(I46&lt;=30,I46&gt;0),H46,0)</f>
        <v>0</v>
      </c>
      <c r="L46" s="8">
        <f ca="1">IF(AND(I46&lt;=60,I46&gt;30),H46,0)</f>
        <v>0</v>
      </c>
      <c r="M46" s="8">
        <f ca="1">IF(AND(I46&lt;=90,I46&gt;60),H46,0)</f>
        <v>0</v>
      </c>
      <c r="N46" s="8">
        <f ca="1">IF(I46&gt;90,H46,0)</f>
        <v>69.75</v>
      </c>
    </row>
    <row r="47" spans="1:14" x14ac:dyDescent="0.25">
      <c r="A47" t="s">
        <v>28</v>
      </c>
      <c r="B47" t="s">
        <v>43</v>
      </c>
      <c r="C47" s="1">
        <v>43864</v>
      </c>
      <c r="D47" s="10">
        <f t="shared" si="1"/>
        <v>43894</v>
      </c>
      <c r="E47" t="s">
        <v>44</v>
      </c>
      <c r="F47">
        <v>7</v>
      </c>
      <c r="G47">
        <v>41</v>
      </c>
      <c r="H47" s="3">
        <f t="shared" si="2"/>
        <v>287</v>
      </c>
      <c r="I47" s="9">
        <f ca="1">IF(TODAY()&gt;D47,TODAY()-D47,0)</f>
        <v>182</v>
      </c>
      <c r="J47" s="8">
        <f ca="1">IF(I47=0,H47,0)</f>
        <v>0</v>
      </c>
      <c r="K47" s="8">
        <f ca="1">IF(AND(I47&lt;=30,I47&gt;0),H47,0)</f>
        <v>0</v>
      </c>
      <c r="L47" s="8">
        <f ca="1">IF(AND(I47&lt;=60,I47&gt;30),H47,0)</f>
        <v>0</v>
      </c>
      <c r="M47" s="8">
        <f ca="1">IF(AND(I47&lt;=90,I47&gt;60),H47,0)</f>
        <v>0</v>
      </c>
      <c r="N47" s="8">
        <f ca="1">IF(I47&gt;90,H47,0)</f>
        <v>287</v>
      </c>
    </row>
    <row r="48" spans="1:14" x14ac:dyDescent="0.25">
      <c r="A48" t="s">
        <v>28</v>
      </c>
      <c r="B48" t="s">
        <v>146</v>
      </c>
      <c r="C48" s="1">
        <v>44094</v>
      </c>
      <c r="D48" s="10">
        <f t="shared" si="1"/>
        <v>44124</v>
      </c>
      <c r="E48" t="s">
        <v>147</v>
      </c>
      <c r="F48">
        <v>62</v>
      </c>
      <c r="G48">
        <v>14.14</v>
      </c>
      <c r="H48" s="3">
        <f t="shared" si="2"/>
        <v>876.68000000000006</v>
      </c>
      <c r="I48" s="9">
        <f ca="1">IF(TODAY()&gt;D48,TODAY()-D48,0)</f>
        <v>0</v>
      </c>
      <c r="J48" s="8">
        <f ca="1">IF(I48=0,H48,0)</f>
        <v>876.68000000000006</v>
      </c>
      <c r="K48" s="8">
        <f ca="1">IF(AND(I48&lt;=30,I48&gt;0),H48,0)</f>
        <v>0</v>
      </c>
      <c r="L48" s="8">
        <f ca="1">IF(AND(I48&lt;=60,I48&gt;30),H48,0)</f>
        <v>0</v>
      </c>
      <c r="M48" s="8">
        <f ca="1">IF(AND(I48&lt;=90,I48&gt;60),H48,0)</f>
        <v>0</v>
      </c>
      <c r="N48" s="8">
        <f ca="1">IF(I48&gt;90,H48,0)</f>
        <v>0</v>
      </c>
    </row>
    <row r="49" spans="1:14" x14ac:dyDescent="0.25">
      <c r="A49" t="s">
        <v>28</v>
      </c>
      <c r="B49" t="s">
        <v>187</v>
      </c>
      <c r="C49" s="1">
        <v>44124</v>
      </c>
      <c r="D49" s="10">
        <f t="shared" si="1"/>
        <v>44154</v>
      </c>
      <c r="E49" t="s">
        <v>188</v>
      </c>
      <c r="F49">
        <v>23</v>
      </c>
      <c r="G49">
        <v>11.53</v>
      </c>
      <c r="H49" s="3">
        <f t="shared" si="2"/>
        <v>265.19</v>
      </c>
      <c r="I49" s="9">
        <f ca="1">IF(TODAY()&gt;D49,TODAY()-D49,0)</f>
        <v>0</v>
      </c>
      <c r="J49" s="8">
        <f ca="1">IF(I49=0,H49,0)</f>
        <v>265.19</v>
      </c>
      <c r="K49" s="8">
        <f ca="1">IF(AND(I49&lt;=30,I49&gt;0),H49,0)</f>
        <v>0</v>
      </c>
      <c r="L49" s="8">
        <f ca="1">IF(AND(I49&lt;=60,I49&gt;30),H49,0)</f>
        <v>0</v>
      </c>
      <c r="M49" s="8">
        <f ca="1">IF(AND(I49&lt;=90,I49&gt;60),H49,0)</f>
        <v>0</v>
      </c>
      <c r="N49" s="8">
        <f ca="1">IF(I49&gt;90,H49,0)</f>
        <v>0</v>
      </c>
    </row>
    <row r="50" spans="1:14" x14ac:dyDescent="0.25">
      <c r="A50" s="2" t="s">
        <v>415</v>
      </c>
      <c r="B50" s="2" t="s">
        <v>501</v>
      </c>
      <c r="C50" s="1">
        <v>43848</v>
      </c>
      <c r="D50" s="10">
        <f t="shared" si="1"/>
        <v>43878</v>
      </c>
      <c r="E50" t="s">
        <v>205</v>
      </c>
      <c r="F50">
        <v>122</v>
      </c>
      <c r="G50">
        <v>47</v>
      </c>
      <c r="H50" s="3">
        <f t="shared" si="2"/>
        <v>5734</v>
      </c>
      <c r="I50" s="9">
        <f ca="1">IF(TODAY()&gt;D50,TODAY()-D50,0)</f>
        <v>198</v>
      </c>
      <c r="J50" s="8">
        <f ca="1">IF(I50=0,H50,0)</f>
        <v>0</v>
      </c>
      <c r="K50" s="8">
        <f ca="1">IF(AND(I50&lt;=30,I50&gt;0),H50,0)</f>
        <v>0</v>
      </c>
      <c r="L50" s="8">
        <f ca="1">IF(AND(I50&lt;=60,I50&gt;30),H50,0)</f>
        <v>0</v>
      </c>
      <c r="M50" s="8">
        <f ca="1">IF(AND(I50&lt;=90,I50&gt;60),H50,0)</f>
        <v>0</v>
      </c>
      <c r="N50" s="8">
        <f ca="1">IF(I50&gt;90,H50,0)</f>
        <v>5734</v>
      </c>
    </row>
    <row r="51" spans="1:14" x14ac:dyDescent="0.25">
      <c r="A51" t="s">
        <v>99</v>
      </c>
      <c r="B51" t="s">
        <v>100</v>
      </c>
      <c r="C51" s="1">
        <v>43972</v>
      </c>
      <c r="D51" s="10">
        <f t="shared" si="1"/>
        <v>44002</v>
      </c>
      <c r="E51" t="s">
        <v>101</v>
      </c>
      <c r="F51">
        <v>60</v>
      </c>
      <c r="G51">
        <v>1.47</v>
      </c>
      <c r="H51" s="3">
        <f t="shared" si="2"/>
        <v>88.2</v>
      </c>
      <c r="I51" s="9">
        <f ca="1">IF(TODAY()&gt;D51,TODAY()-D51,0)</f>
        <v>74</v>
      </c>
      <c r="J51" s="8">
        <f ca="1">IF(I51=0,H51,0)</f>
        <v>0</v>
      </c>
      <c r="K51" s="8">
        <f ca="1">IF(AND(I51&lt;=30,I51&gt;0),H51,0)</f>
        <v>0</v>
      </c>
      <c r="L51" s="8">
        <f ca="1">IF(AND(I51&lt;=60,I51&gt;30),H51,0)</f>
        <v>0</v>
      </c>
      <c r="M51" s="8">
        <f ca="1">IF(AND(I51&lt;=90,I51&gt;60),H51,0)</f>
        <v>88.2</v>
      </c>
      <c r="N51" s="8">
        <f ca="1">IF(I51&gt;90,H51,0)</f>
        <v>0</v>
      </c>
    </row>
    <row r="52" spans="1:14" x14ac:dyDescent="0.25">
      <c r="A52" t="s">
        <v>99</v>
      </c>
      <c r="B52" t="s">
        <v>148</v>
      </c>
      <c r="C52" s="1">
        <v>44094</v>
      </c>
      <c r="D52" s="10">
        <f t="shared" si="1"/>
        <v>44124</v>
      </c>
      <c r="E52" t="s">
        <v>149</v>
      </c>
      <c r="F52">
        <v>42</v>
      </c>
      <c r="G52">
        <v>7.05</v>
      </c>
      <c r="H52" s="3">
        <f t="shared" si="2"/>
        <v>296.09999999999997</v>
      </c>
      <c r="I52" s="9">
        <f ca="1">IF(TODAY()&gt;D52,TODAY()-D52,0)</f>
        <v>0</v>
      </c>
      <c r="J52" s="8">
        <f ca="1">IF(I52=0,H52,0)</f>
        <v>296.09999999999997</v>
      </c>
      <c r="K52" s="8">
        <f ca="1">IF(AND(I52&lt;=30,I52&gt;0),H52,0)</f>
        <v>0</v>
      </c>
      <c r="L52" s="8">
        <f ca="1">IF(AND(I52&lt;=60,I52&gt;30),H52,0)</f>
        <v>0</v>
      </c>
      <c r="M52" s="8">
        <f ca="1">IF(AND(I52&lt;=90,I52&gt;60),H52,0)</f>
        <v>0</v>
      </c>
      <c r="N52" s="8">
        <f ca="1">IF(I52&gt;90,H52,0)</f>
        <v>0</v>
      </c>
    </row>
    <row r="53" spans="1:14" x14ac:dyDescent="0.25">
      <c r="A53" t="s">
        <v>99</v>
      </c>
      <c r="B53" t="s">
        <v>189</v>
      </c>
      <c r="C53" s="1">
        <v>44124</v>
      </c>
      <c r="D53" s="10">
        <f t="shared" si="1"/>
        <v>44154</v>
      </c>
      <c r="E53" t="s">
        <v>190</v>
      </c>
      <c r="F53">
        <v>174</v>
      </c>
      <c r="G53">
        <v>3</v>
      </c>
      <c r="H53" s="3">
        <f t="shared" si="2"/>
        <v>522</v>
      </c>
      <c r="I53" s="9">
        <f ca="1">IF(TODAY()&gt;D53,TODAY()-D53,0)</f>
        <v>0</v>
      </c>
      <c r="J53" s="8">
        <f ca="1">IF(I53=0,H53,0)</f>
        <v>522</v>
      </c>
      <c r="K53" s="8">
        <f ca="1">IF(AND(I53&lt;=30,I53&gt;0),H53,0)</f>
        <v>0</v>
      </c>
      <c r="L53" s="8">
        <f ca="1">IF(AND(I53&lt;=60,I53&gt;30),H53,0)</f>
        <v>0</v>
      </c>
      <c r="M53" s="8">
        <f ca="1">IF(AND(I53&lt;=90,I53&gt;60),H53,0)</f>
        <v>0</v>
      </c>
      <c r="N53" s="8">
        <f ca="1">IF(I53&gt;90,H53,0)</f>
        <v>0</v>
      </c>
    </row>
    <row r="54" spans="1:14" x14ac:dyDescent="0.25">
      <c r="A54" t="s">
        <v>99</v>
      </c>
      <c r="B54" t="s">
        <v>250</v>
      </c>
      <c r="C54" s="1">
        <v>44156</v>
      </c>
      <c r="D54" s="10">
        <f t="shared" si="1"/>
        <v>44186</v>
      </c>
      <c r="E54" t="s">
        <v>251</v>
      </c>
      <c r="F54">
        <v>50</v>
      </c>
      <c r="G54">
        <v>7.94</v>
      </c>
      <c r="H54" s="3">
        <f t="shared" si="2"/>
        <v>397</v>
      </c>
      <c r="I54" s="9">
        <f ca="1">IF(TODAY()&gt;D54,TODAY()-D54,0)</f>
        <v>0</v>
      </c>
      <c r="J54" s="8">
        <f ca="1">IF(I54=0,H54,0)</f>
        <v>397</v>
      </c>
      <c r="K54" s="8">
        <f ca="1">IF(AND(I54&lt;=30,I54&gt;0),H54,0)</f>
        <v>0</v>
      </c>
      <c r="L54" s="8">
        <f ca="1">IF(AND(I54&lt;=60,I54&gt;30),H54,0)</f>
        <v>0</v>
      </c>
      <c r="M54" s="8">
        <f ca="1">IF(AND(I54&lt;=90,I54&gt;60),H54,0)</f>
        <v>0</v>
      </c>
      <c r="N54" s="8">
        <f ca="1">IF(I54&gt;90,H54,0)</f>
        <v>0</v>
      </c>
    </row>
    <row r="55" spans="1:14" x14ac:dyDescent="0.25">
      <c r="A55" t="s">
        <v>150</v>
      </c>
      <c r="B55" t="s">
        <v>151</v>
      </c>
      <c r="C55" s="1">
        <v>44094</v>
      </c>
      <c r="D55" s="10">
        <f t="shared" si="1"/>
        <v>44124</v>
      </c>
      <c r="E55" t="s">
        <v>152</v>
      </c>
      <c r="F55">
        <v>180</v>
      </c>
      <c r="G55">
        <v>8</v>
      </c>
      <c r="H55" s="3">
        <f t="shared" si="2"/>
        <v>1440</v>
      </c>
      <c r="I55" s="9">
        <f ca="1">IF(TODAY()&gt;D55,TODAY()-D55,0)</f>
        <v>0</v>
      </c>
      <c r="J55" s="8">
        <f ca="1">IF(I55=0,H55,0)</f>
        <v>1440</v>
      </c>
      <c r="K55" s="8">
        <f ca="1">IF(AND(I55&lt;=30,I55&gt;0),H55,0)</f>
        <v>0</v>
      </c>
      <c r="L55" s="8">
        <f ca="1">IF(AND(I55&lt;=60,I55&gt;30),H55,0)</f>
        <v>0</v>
      </c>
      <c r="M55" s="8">
        <f ca="1">IF(AND(I55&lt;=90,I55&gt;60),H55,0)</f>
        <v>0</v>
      </c>
      <c r="N55" s="8">
        <f ca="1">IF(I55&gt;90,H55,0)</f>
        <v>0</v>
      </c>
    </row>
    <row r="56" spans="1:14" x14ac:dyDescent="0.25">
      <c r="A56" s="2" t="s">
        <v>361</v>
      </c>
      <c r="B56" s="2" t="s">
        <v>502</v>
      </c>
      <c r="C56" s="1">
        <v>43850</v>
      </c>
      <c r="D56" s="10">
        <f t="shared" si="1"/>
        <v>43880</v>
      </c>
      <c r="E56" t="s">
        <v>207</v>
      </c>
      <c r="F56">
        <v>6</v>
      </c>
      <c r="G56">
        <v>2.48</v>
      </c>
      <c r="H56" s="3">
        <f t="shared" si="2"/>
        <v>14.879999999999999</v>
      </c>
      <c r="I56" s="9">
        <f ca="1">IF(TODAY()&gt;D56,TODAY()-D56,0)</f>
        <v>196</v>
      </c>
      <c r="J56" s="8">
        <f ca="1">IF(I56=0,H56,0)</f>
        <v>0</v>
      </c>
      <c r="K56" s="8">
        <f ca="1">IF(AND(I56&lt;=30,I56&gt;0),H56,0)</f>
        <v>0</v>
      </c>
      <c r="L56" s="8">
        <f ca="1">IF(AND(I56&lt;=60,I56&gt;30),H56,0)</f>
        <v>0</v>
      </c>
      <c r="M56" s="8">
        <f ca="1">IF(AND(I56&lt;=90,I56&gt;60),H56,0)</f>
        <v>0</v>
      </c>
      <c r="N56" s="8">
        <f ca="1">IF(I56&gt;90,H56,0)</f>
        <v>14.879999999999999</v>
      </c>
    </row>
    <row r="57" spans="1:14" x14ac:dyDescent="0.25">
      <c r="A57" t="s">
        <v>52</v>
      </c>
      <c r="B57" t="s">
        <v>53</v>
      </c>
      <c r="C57" s="1">
        <v>43865</v>
      </c>
      <c r="D57" s="10">
        <f t="shared" si="1"/>
        <v>43895</v>
      </c>
      <c r="E57" t="s">
        <v>54</v>
      </c>
      <c r="F57">
        <v>32</v>
      </c>
      <c r="G57">
        <v>2.88</v>
      </c>
      <c r="H57" s="3">
        <f t="shared" si="2"/>
        <v>92.16</v>
      </c>
      <c r="I57" s="9">
        <f ca="1">IF(TODAY()&gt;D57,TODAY()-D57,0)</f>
        <v>181</v>
      </c>
      <c r="J57" s="8">
        <f ca="1">IF(I57=0,H57,0)</f>
        <v>0</v>
      </c>
      <c r="K57" s="8">
        <f ca="1">IF(AND(I57&lt;=30,I57&gt;0),H57,0)</f>
        <v>0</v>
      </c>
      <c r="L57" s="8">
        <f ca="1">IF(AND(I57&lt;=60,I57&gt;30),H57,0)</f>
        <v>0</v>
      </c>
      <c r="M57" s="8">
        <f ca="1">IF(AND(I57&lt;=90,I57&gt;60),H57,0)</f>
        <v>0</v>
      </c>
      <c r="N57" s="8">
        <f ca="1">IF(I57&gt;90,H57,0)</f>
        <v>92.16</v>
      </c>
    </row>
    <row r="58" spans="1:14" x14ac:dyDescent="0.25">
      <c r="A58" s="2" t="s">
        <v>366</v>
      </c>
      <c r="B58" s="2" t="s">
        <v>503</v>
      </c>
      <c r="C58" s="1">
        <v>43853</v>
      </c>
      <c r="D58" s="10">
        <f t="shared" si="1"/>
        <v>43883</v>
      </c>
      <c r="E58" t="s">
        <v>209</v>
      </c>
      <c r="F58">
        <v>170</v>
      </c>
      <c r="G58">
        <v>6.17</v>
      </c>
      <c r="H58" s="3">
        <f t="shared" si="2"/>
        <v>1048.9000000000001</v>
      </c>
      <c r="I58" s="9">
        <f ca="1">IF(TODAY()&gt;D58,TODAY()-D58,0)</f>
        <v>193</v>
      </c>
      <c r="J58" s="8">
        <f ca="1">IF(I58=0,H58,0)</f>
        <v>0</v>
      </c>
      <c r="K58" s="8">
        <f ca="1">IF(AND(I58&lt;=30,I58&gt;0),H58,0)</f>
        <v>0</v>
      </c>
      <c r="L58" s="8">
        <f ca="1">IF(AND(I58&lt;=60,I58&gt;30),H58,0)</f>
        <v>0</v>
      </c>
      <c r="M58" s="8">
        <f ca="1">IF(AND(I58&lt;=90,I58&gt;60),H58,0)</f>
        <v>0</v>
      </c>
      <c r="N58" s="8">
        <f ca="1">IF(I58&gt;90,H58,0)</f>
        <v>1048.9000000000001</v>
      </c>
    </row>
    <row r="59" spans="1:14" x14ac:dyDescent="0.25">
      <c r="A59" s="2" t="s">
        <v>475</v>
      </c>
      <c r="B59" t="s">
        <v>504</v>
      </c>
      <c r="C59" s="1">
        <v>43855</v>
      </c>
      <c r="D59" s="10">
        <f t="shared" si="1"/>
        <v>43885</v>
      </c>
      <c r="E59" t="s">
        <v>211</v>
      </c>
      <c r="F59">
        <v>9</v>
      </c>
      <c r="G59">
        <v>5.12</v>
      </c>
      <c r="H59" s="3">
        <f t="shared" si="2"/>
        <v>46.08</v>
      </c>
      <c r="I59" s="9">
        <f ca="1">IF(TODAY()&gt;D59,TODAY()-D59,0)</f>
        <v>191</v>
      </c>
      <c r="J59" s="8">
        <f ca="1">IF(I59=0,H59,0)</f>
        <v>0</v>
      </c>
      <c r="K59" s="8">
        <f ca="1">IF(AND(I59&lt;=30,I59&gt;0),H59,0)</f>
        <v>0</v>
      </c>
      <c r="L59" s="8">
        <f ca="1">IF(AND(I59&lt;=60,I59&gt;30),H59,0)</f>
        <v>0</v>
      </c>
      <c r="M59" s="8">
        <f ca="1">IF(AND(I59&lt;=90,I59&gt;60),H59,0)</f>
        <v>0</v>
      </c>
      <c r="N59" s="8">
        <f ca="1">IF(I59&gt;90,H59,0)</f>
        <v>46.08</v>
      </c>
    </row>
    <row r="60" spans="1:14" x14ac:dyDescent="0.25">
      <c r="A60" t="s">
        <v>10</v>
      </c>
      <c r="B60" t="s">
        <v>11</v>
      </c>
      <c r="C60" s="1">
        <v>43839</v>
      </c>
      <c r="D60" s="10">
        <f t="shared" si="1"/>
        <v>43869</v>
      </c>
      <c r="E60" t="s">
        <v>12</v>
      </c>
      <c r="F60">
        <v>48</v>
      </c>
      <c r="G60">
        <v>27.41</v>
      </c>
      <c r="H60" s="3">
        <f t="shared" si="2"/>
        <v>1315.68</v>
      </c>
      <c r="I60" s="9">
        <f ca="1">IF(TODAY()&gt;D60,TODAY()-D60,0)</f>
        <v>207</v>
      </c>
      <c r="J60" s="8">
        <f ca="1">IF(I60=0,H60,0)</f>
        <v>0</v>
      </c>
      <c r="K60" s="8">
        <f ca="1">IF(AND(I60&lt;=30,I60&gt;0),H60,0)</f>
        <v>0</v>
      </c>
      <c r="L60" s="8">
        <f ca="1">IF(AND(I60&lt;=60,I60&gt;30),H60,0)</f>
        <v>0</v>
      </c>
      <c r="M60" s="8">
        <f ca="1">IF(AND(I60&lt;=90,I60&gt;60),H60,0)</f>
        <v>0</v>
      </c>
      <c r="N60" s="8">
        <f ca="1">IF(I60&gt;90,H60,0)</f>
        <v>1315.68</v>
      </c>
    </row>
    <row r="61" spans="1:14" x14ac:dyDescent="0.25">
      <c r="A61" t="s">
        <v>10</v>
      </c>
      <c r="B61" t="s">
        <v>171</v>
      </c>
      <c r="C61" s="1">
        <v>44109</v>
      </c>
      <c r="D61" s="10">
        <f t="shared" si="1"/>
        <v>44139</v>
      </c>
      <c r="E61" t="s">
        <v>172</v>
      </c>
      <c r="F61">
        <v>131</v>
      </c>
      <c r="G61">
        <v>14.1</v>
      </c>
      <c r="H61" s="3">
        <f t="shared" si="2"/>
        <v>1847.1</v>
      </c>
      <c r="I61" s="9">
        <f ca="1">IF(TODAY()&gt;D61,TODAY()-D61,0)</f>
        <v>0</v>
      </c>
      <c r="J61" s="8">
        <f ca="1">IF(I61=0,H61,0)</f>
        <v>1847.1</v>
      </c>
      <c r="K61" s="8">
        <f ca="1">IF(AND(I61&lt;=30,I61&gt;0),H61,0)</f>
        <v>0</v>
      </c>
      <c r="L61" s="8">
        <f ca="1">IF(AND(I61&lt;=60,I61&gt;30),H61,0)</f>
        <v>0</v>
      </c>
      <c r="M61" s="8">
        <f ca="1">IF(AND(I61&lt;=90,I61&gt;60),H61,0)</f>
        <v>0</v>
      </c>
      <c r="N61" s="8">
        <f ca="1">IF(I61&gt;90,H61,0)</f>
        <v>0</v>
      </c>
    </row>
    <row r="62" spans="1:14" x14ac:dyDescent="0.25">
      <c r="A62" t="s">
        <v>31</v>
      </c>
      <c r="B62" t="s">
        <v>32</v>
      </c>
      <c r="C62" s="1">
        <v>43851</v>
      </c>
      <c r="D62" s="10">
        <f t="shared" si="1"/>
        <v>43881</v>
      </c>
      <c r="E62" t="s">
        <v>33</v>
      </c>
      <c r="F62">
        <v>193</v>
      </c>
      <c r="G62">
        <v>2.79</v>
      </c>
      <c r="H62" s="3">
        <f t="shared" si="2"/>
        <v>538.47</v>
      </c>
      <c r="I62" s="9">
        <f ca="1">IF(TODAY()&gt;D62,TODAY()-D62,0)</f>
        <v>195</v>
      </c>
      <c r="J62" s="8">
        <f ca="1">IF(I62=0,H62,0)</f>
        <v>0</v>
      </c>
      <c r="K62" s="8">
        <f ca="1">IF(AND(I62&lt;=30,I62&gt;0),H62,0)</f>
        <v>0</v>
      </c>
      <c r="L62" s="8">
        <f ca="1">IF(AND(I62&lt;=60,I62&gt;30),H62,0)</f>
        <v>0</v>
      </c>
      <c r="M62" s="8">
        <f ca="1">IF(AND(I62&lt;=90,I62&gt;60),H62,0)</f>
        <v>0</v>
      </c>
      <c r="N62" s="8">
        <f ca="1">IF(I62&gt;90,H62,0)</f>
        <v>538.47</v>
      </c>
    </row>
    <row r="63" spans="1:14" x14ac:dyDescent="0.25">
      <c r="A63" t="s">
        <v>31</v>
      </c>
      <c r="B63" t="s">
        <v>105</v>
      </c>
      <c r="C63" s="1">
        <v>44001</v>
      </c>
      <c r="D63" s="10">
        <f t="shared" si="1"/>
        <v>44031</v>
      </c>
      <c r="E63" t="s">
        <v>106</v>
      </c>
      <c r="F63">
        <v>107</v>
      </c>
      <c r="G63">
        <v>4.9800000000000004</v>
      </c>
      <c r="H63" s="3">
        <f t="shared" si="2"/>
        <v>532.86</v>
      </c>
      <c r="I63" s="9">
        <f ca="1">IF(TODAY()&gt;D63,TODAY()-D63,0)</f>
        <v>45</v>
      </c>
      <c r="J63" s="8">
        <f ca="1">IF(I63=0,H63,0)</f>
        <v>0</v>
      </c>
      <c r="K63" s="8">
        <f ca="1">IF(AND(I63&lt;=30,I63&gt;0),H63,0)</f>
        <v>0</v>
      </c>
      <c r="L63" s="8">
        <f ca="1">IF(AND(I63&lt;=60,I63&gt;30),H63,0)</f>
        <v>532.86</v>
      </c>
      <c r="M63" s="8">
        <f ca="1">IF(AND(I63&lt;=90,I63&gt;60),H63,0)</f>
        <v>0</v>
      </c>
      <c r="N63" s="8">
        <f ca="1">IF(I63&gt;90,H63,0)</f>
        <v>0</v>
      </c>
    </row>
    <row r="64" spans="1:14" x14ac:dyDescent="0.25">
      <c r="A64" t="s">
        <v>31</v>
      </c>
      <c r="B64" t="s">
        <v>252</v>
      </c>
      <c r="C64" s="1">
        <v>44156</v>
      </c>
      <c r="D64" s="10">
        <f t="shared" si="1"/>
        <v>44186</v>
      </c>
      <c r="E64" t="s">
        <v>253</v>
      </c>
      <c r="F64">
        <v>65</v>
      </c>
      <c r="G64">
        <v>6.12</v>
      </c>
      <c r="H64" s="3">
        <f t="shared" si="2"/>
        <v>397.8</v>
      </c>
      <c r="I64" s="9">
        <f ca="1">IF(TODAY()&gt;D64,TODAY()-D64,0)</f>
        <v>0</v>
      </c>
      <c r="J64" s="8">
        <f ca="1">IF(I64=0,H64,0)</f>
        <v>397.8</v>
      </c>
      <c r="K64" s="8">
        <f ca="1">IF(AND(I64&lt;=30,I64&gt;0),H64,0)</f>
        <v>0</v>
      </c>
      <c r="L64" s="8">
        <f ca="1">IF(AND(I64&lt;=60,I64&gt;30),H64,0)</f>
        <v>0</v>
      </c>
      <c r="M64" s="8">
        <f ca="1">IF(AND(I64&lt;=90,I64&gt;60),H64,0)</f>
        <v>0</v>
      </c>
      <c r="N64" s="8">
        <f ca="1">IF(I64&gt;90,H64,0)</f>
        <v>0</v>
      </c>
    </row>
    <row r="65" spans="1:14" x14ac:dyDescent="0.25">
      <c r="A65" t="s">
        <v>45</v>
      </c>
      <c r="B65" s="2" t="s">
        <v>509</v>
      </c>
      <c r="C65" s="1">
        <v>43864</v>
      </c>
      <c r="D65" s="10">
        <f t="shared" si="1"/>
        <v>43894</v>
      </c>
      <c r="E65" t="s">
        <v>46</v>
      </c>
      <c r="F65">
        <v>31</v>
      </c>
      <c r="G65">
        <v>41</v>
      </c>
      <c r="H65" s="3">
        <f t="shared" si="2"/>
        <v>1271</v>
      </c>
      <c r="I65" s="9">
        <f ca="1">IF(TODAY()&gt;D65,TODAY()-D65,0)</f>
        <v>182</v>
      </c>
      <c r="J65" s="8">
        <f ca="1">IF(I65=0,H65,0)</f>
        <v>0</v>
      </c>
      <c r="K65" s="8">
        <f ca="1">IF(AND(I65&lt;=30,I65&gt;0),H65,0)</f>
        <v>0</v>
      </c>
      <c r="L65" s="8">
        <f ca="1">IF(AND(I65&lt;=60,I65&gt;30),H65,0)</f>
        <v>0</v>
      </c>
      <c r="M65" s="8">
        <f ca="1">IF(AND(I65&lt;=90,I65&gt;60),H65,0)</f>
        <v>0</v>
      </c>
      <c r="N65" s="8">
        <f ca="1">IF(I65&gt;90,H65,0)</f>
        <v>1271</v>
      </c>
    </row>
    <row r="66" spans="1:14" x14ac:dyDescent="0.25">
      <c r="A66" t="s">
        <v>45</v>
      </c>
      <c r="B66" t="s">
        <v>55</v>
      </c>
      <c r="C66" s="1">
        <v>43865</v>
      </c>
      <c r="D66" s="10">
        <f t="shared" si="1"/>
        <v>43895</v>
      </c>
      <c r="E66" t="s">
        <v>56</v>
      </c>
      <c r="F66">
        <v>245</v>
      </c>
      <c r="G66">
        <v>7.12</v>
      </c>
      <c r="H66" s="3">
        <f t="shared" ref="H66:H97" si="3">SUM(F66*G66)</f>
        <v>1744.4</v>
      </c>
      <c r="I66" s="9">
        <f ca="1">IF(TODAY()&gt;D66,TODAY()-D66,0)</f>
        <v>181</v>
      </c>
      <c r="J66" s="8">
        <f ca="1">IF(I66=0,H66,0)</f>
        <v>0</v>
      </c>
      <c r="K66" s="8">
        <f ca="1">IF(AND(I66&lt;=30,I66&gt;0),H66,0)</f>
        <v>0</v>
      </c>
      <c r="L66" s="8">
        <f ca="1">IF(AND(I66&lt;=60,I66&gt;30),H66,0)</f>
        <v>0</v>
      </c>
      <c r="M66" s="8">
        <f ca="1">IF(AND(I66&lt;=90,I66&gt;60),H66,0)</f>
        <v>0</v>
      </c>
      <c r="N66" s="8">
        <f ca="1">IF(I66&gt;90,H66,0)</f>
        <v>1744.4</v>
      </c>
    </row>
    <row r="67" spans="1:14" x14ac:dyDescent="0.25">
      <c r="A67" t="s">
        <v>45</v>
      </c>
      <c r="B67" t="s">
        <v>127</v>
      </c>
      <c r="C67" s="1">
        <v>44047</v>
      </c>
      <c r="D67" s="10">
        <f t="shared" ref="D67:D130" si="4">C67+30</f>
        <v>44077</v>
      </c>
      <c r="E67" t="s">
        <v>128</v>
      </c>
      <c r="F67">
        <v>11</v>
      </c>
      <c r="G67">
        <v>2.41</v>
      </c>
      <c r="H67" s="3">
        <f t="shared" si="3"/>
        <v>26.51</v>
      </c>
      <c r="I67" s="9">
        <f ca="1">IF(TODAY()&gt;D67,TODAY()-D67,0)</f>
        <v>0</v>
      </c>
      <c r="J67" s="8">
        <f ca="1">IF(I67=0,H67,0)</f>
        <v>26.51</v>
      </c>
      <c r="K67" s="8">
        <f ca="1">IF(AND(I67&lt;=30,I67&gt;0),H67,0)</f>
        <v>0</v>
      </c>
      <c r="L67" s="8">
        <f ca="1">IF(AND(I67&lt;=60,I67&gt;30),H67,0)</f>
        <v>0</v>
      </c>
      <c r="M67" s="8">
        <f ca="1">IF(AND(I67&lt;=90,I67&gt;60),H67,0)</f>
        <v>0</v>
      </c>
      <c r="N67" s="8">
        <f ca="1">IF(I67&gt;90,H67,0)</f>
        <v>0</v>
      </c>
    </row>
    <row r="68" spans="1:14" x14ac:dyDescent="0.25">
      <c r="A68" t="s">
        <v>45</v>
      </c>
      <c r="B68" t="s">
        <v>176</v>
      </c>
      <c r="C68" s="1">
        <v>44115</v>
      </c>
      <c r="D68" s="10">
        <f t="shared" si="4"/>
        <v>44145</v>
      </c>
      <c r="E68" t="s">
        <v>177</v>
      </c>
      <c r="F68">
        <v>41</v>
      </c>
      <c r="G68">
        <v>173.8</v>
      </c>
      <c r="H68" s="3">
        <f t="shared" si="3"/>
        <v>7125.8</v>
      </c>
      <c r="I68" s="9">
        <f ca="1">IF(TODAY()&gt;D68,TODAY()-D68,0)</f>
        <v>0</v>
      </c>
      <c r="J68" s="8">
        <f ca="1">IF(I68=0,H68,0)</f>
        <v>7125.8</v>
      </c>
      <c r="K68" s="8">
        <f ca="1">IF(AND(I68&lt;=30,I68&gt;0),H68,0)</f>
        <v>0</v>
      </c>
      <c r="L68" s="8">
        <f ca="1">IF(AND(I68&lt;=60,I68&gt;30),H68,0)</f>
        <v>0</v>
      </c>
      <c r="M68" s="8">
        <f ca="1">IF(AND(I68&lt;=90,I68&gt;60),H68,0)</f>
        <v>0</v>
      </c>
      <c r="N68" s="8">
        <f ca="1">IF(I68&gt;90,H68,0)</f>
        <v>0</v>
      </c>
    </row>
    <row r="69" spans="1:14" x14ac:dyDescent="0.25">
      <c r="A69" t="s">
        <v>45</v>
      </c>
      <c r="B69" t="s">
        <v>191</v>
      </c>
      <c r="C69" s="1">
        <v>44124</v>
      </c>
      <c r="D69" s="10">
        <f t="shared" si="4"/>
        <v>44154</v>
      </c>
      <c r="E69" t="s">
        <v>192</v>
      </c>
      <c r="F69">
        <v>13</v>
      </c>
      <c r="G69">
        <v>1.37</v>
      </c>
      <c r="H69" s="3">
        <f t="shared" si="3"/>
        <v>17.810000000000002</v>
      </c>
      <c r="I69" s="9">
        <f ca="1">IF(TODAY()&gt;D69,TODAY()-D69,0)</f>
        <v>0</v>
      </c>
      <c r="J69" s="8">
        <f ca="1">IF(I69=0,H69,0)</f>
        <v>17.810000000000002</v>
      </c>
      <c r="K69" s="8">
        <f ca="1">IF(AND(I69&lt;=30,I69&gt;0),H69,0)</f>
        <v>0</v>
      </c>
      <c r="L69" s="8">
        <f ca="1">IF(AND(I69&lt;=60,I69&gt;30),H69,0)</f>
        <v>0</v>
      </c>
      <c r="M69" s="8">
        <f ca="1">IF(AND(I69&lt;=90,I69&gt;60),H69,0)</f>
        <v>0</v>
      </c>
      <c r="N69" s="8">
        <f ca="1">IF(I69&gt;90,H69,0)</f>
        <v>0</v>
      </c>
    </row>
    <row r="70" spans="1:14" x14ac:dyDescent="0.25">
      <c r="A70" t="s">
        <v>45</v>
      </c>
      <c r="B70" t="s">
        <v>208</v>
      </c>
      <c r="C70" s="1">
        <v>44127</v>
      </c>
      <c r="D70" s="10">
        <f t="shared" si="4"/>
        <v>44157</v>
      </c>
      <c r="E70" t="s">
        <v>209</v>
      </c>
      <c r="F70">
        <v>170</v>
      </c>
      <c r="G70">
        <v>6.17</v>
      </c>
      <c r="H70" s="3">
        <f t="shared" si="3"/>
        <v>1048.9000000000001</v>
      </c>
      <c r="I70" s="9">
        <f ca="1">IF(TODAY()&gt;D70,TODAY()-D70,0)</f>
        <v>0</v>
      </c>
      <c r="J70" s="8">
        <f ca="1">IF(I70=0,H70,0)</f>
        <v>1048.9000000000001</v>
      </c>
      <c r="K70" s="8">
        <f ca="1">IF(AND(I70&lt;=30,I70&gt;0),H70,0)</f>
        <v>0</v>
      </c>
      <c r="L70" s="8">
        <f ca="1">IF(AND(I70&lt;=60,I70&gt;30),H70,0)</f>
        <v>0</v>
      </c>
      <c r="M70" s="8">
        <f ca="1">IF(AND(I70&lt;=90,I70&gt;60),H70,0)</f>
        <v>0</v>
      </c>
      <c r="N70" s="8">
        <f ca="1">IF(I70&gt;90,H70,0)</f>
        <v>0</v>
      </c>
    </row>
    <row r="71" spans="1:14" x14ac:dyDescent="0.25">
      <c r="A71" t="s">
        <v>45</v>
      </c>
      <c r="B71" t="s">
        <v>254</v>
      </c>
      <c r="C71" s="1">
        <v>44156</v>
      </c>
      <c r="D71" s="10">
        <f t="shared" si="4"/>
        <v>44186</v>
      </c>
      <c r="E71" t="s">
        <v>255</v>
      </c>
      <c r="F71">
        <v>4</v>
      </c>
      <c r="G71">
        <v>9.4</v>
      </c>
      <c r="H71" s="3">
        <f t="shared" si="3"/>
        <v>37.6</v>
      </c>
      <c r="I71" s="9">
        <f ca="1">IF(TODAY()&gt;D71,TODAY()-D71,0)</f>
        <v>0</v>
      </c>
      <c r="J71" s="8">
        <f ca="1">IF(I71=0,H71,0)</f>
        <v>37.6</v>
      </c>
      <c r="K71" s="8">
        <f ca="1">IF(AND(I71&lt;=30,I71&gt;0),H71,0)</f>
        <v>0</v>
      </c>
      <c r="L71" s="8">
        <f ca="1">IF(AND(I71&lt;=60,I71&gt;30),H71,0)</f>
        <v>0</v>
      </c>
      <c r="M71" s="8">
        <f ca="1">IF(AND(I71&lt;=90,I71&gt;60),H71,0)</f>
        <v>0</v>
      </c>
      <c r="N71" s="8">
        <f ca="1">IF(I71&gt;90,H71,0)</f>
        <v>0</v>
      </c>
    </row>
    <row r="72" spans="1:14" x14ac:dyDescent="0.25">
      <c r="A72" s="2" t="s">
        <v>344</v>
      </c>
      <c r="B72" s="2" t="s">
        <v>505</v>
      </c>
      <c r="C72" s="1">
        <v>43859</v>
      </c>
      <c r="D72" s="10">
        <f t="shared" si="4"/>
        <v>43889</v>
      </c>
      <c r="E72" t="s">
        <v>213</v>
      </c>
      <c r="F72">
        <v>168</v>
      </c>
      <c r="G72">
        <v>8.08</v>
      </c>
      <c r="H72" s="3">
        <f t="shared" si="3"/>
        <v>1357.44</v>
      </c>
      <c r="I72" s="9">
        <f ca="1">IF(TODAY()&gt;D72,TODAY()-D72,0)</f>
        <v>187</v>
      </c>
      <c r="J72" s="8">
        <f ca="1">IF(I72=0,H72,0)</f>
        <v>0</v>
      </c>
      <c r="K72" s="8">
        <f ca="1">IF(AND(I72&lt;=30,I72&gt;0),H72,0)</f>
        <v>0</v>
      </c>
      <c r="L72" s="8">
        <f ca="1">IF(AND(I72&lt;=60,I72&gt;30),H72,0)</f>
        <v>0</v>
      </c>
      <c r="M72" s="8">
        <f ca="1">IF(AND(I72&lt;=90,I72&gt;60),H72,0)</f>
        <v>0</v>
      </c>
      <c r="N72" s="8">
        <f ca="1">IF(I72&gt;90,H72,0)</f>
        <v>1357.44</v>
      </c>
    </row>
    <row r="73" spans="1:14" x14ac:dyDescent="0.25">
      <c r="A73" t="s">
        <v>193</v>
      </c>
      <c r="B73" t="s">
        <v>194</v>
      </c>
      <c r="C73" s="1">
        <v>44124</v>
      </c>
      <c r="D73" s="10">
        <f t="shared" si="4"/>
        <v>44154</v>
      </c>
      <c r="E73" t="s">
        <v>195</v>
      </c>
      <c r="F73">
        <v>114</v>
      </c>
      <c r="G73">
        <v>1.83</v>
      </c>
      <c r="H73" s="3">
        <f t="shared" si="3"/>
        <v>208.62</v>
      </c>
      <c r="I73" s="9">
        <f ca="1">IF(TODAY()&gt;D73,TODAY()-D73,0)</f>
        <v>0</v>
      </c>
      <c r="J73" s="8">
        <f ca="1">IF(I73=0,H73,0)</f>
        <v>208.62</v>
      </c>
      <c r="K73" s="8">
        <f ca="1">IF(AND(I73&lt;=30,I73&gt;0),H73,0)</f>
        <v>0</v>
      </c>
      <c r="L73" s="8">
        <f ca="1">IF(AND(I73&lt;=60,I73&gt;30),H73,0)</f>
        <v>0</v>
      </c>
      <c r="M73" s="8">
        <f ca="1">IF(AND(I73&lt;=90,I73&gt;60),H73,0)</f>
        <v>0</v>
      </c>
      <c r="N73" s="8">
        <f ca="1">IF(I73&gt;90,H73,0)</f>
        <v>0</v>
      </c>
    </row>
    <row r="74" spans="1:14" x14ac:dyDescent="0.25">
      <c r="A74" t="s">
        <v>193</v>
      </c>
      <c r="B74" t="s">
        <v>196</v>
      </c>
      <c r="C74" s="1">
        <v>44124</v>
      </c>
      <c r="D74" s="10">
        <f t="shared" si="4"/>
        <v>44154</v>
      </c>
      <c r="E74" t="s">
        <v>197</v>
      </c>
      <c r="F74">
        <v>11</v>
      </c>
      <c r="G74">
        <v>2.88</v>
      </c>
      <c r="H74" s="3">
        <f t="shared" si="3"/>
        <v>31.68</v>
      </c>
      <c r="I74" s="9">
        <f ca="1">IF(TODAY()&gt;D74,TODAY()-D74,0)</f>
        <v>0</v>
      </c>
      <c r="J74" s="8">
        <f ca="1">IF(I74=0,H74,0)</f>
        <v>31.68</v>
      </c>
      <c r="K74" s="8">
        <f ca="1">IF(AND(I74&lt;=30,I74&gt;0),H74,0)</f>
        <v>0</v>
      </c>
      <c r="L74" s="8">
        <f ca="1">IF(AND(I74&lt;=60,I74&gt;30),H74,0)</f>
        <v>0</v>
      </c>
      <c r="M74" s="8">
        <f ca="1">IF(AND(I74&lt;=90,I74&gt;60),H74,0)</f>
        <v>0</v>
      </c>
      <c r="N74" s="8">
        <f ca="1">IF(I74&gt;90,H74,0)</f>
        <v>0</v>
      </c>
    </row>
    <row r="75" spans="1:14" x14ac:dyDescent="0.25">
      <c r="A75" t="s">
        <v>193</v>
      </c>
      <c r="B75" t="s">
        <v>239</v>
      </c>
      <c r="C75" s="1">
        <v>44142</v>
      </c>
      <c r="D75" s="10">
        <f t="shared" si="4"/>
        <v>44172</v>
      </c>
      <c r="E75" t="s">
        <v>240</v>
      </c>
      <c r="F75">
        <v>90</v>
      </c>
      <c r="G75">
        <v>6.87</v>
      </c>
      <c r="H75" s="3">
        <f t="shared" si="3"/>
        <v>618.29999999999995</v>
      </c>
      <c r="I75" s="9">
        <f ca="1">IF(TODAY()&gt;D75,TODAY()-D75,0)</f>
        <v>0</v>
      </c>
      <c r="J75" s="8">
        <f ca="1">IF(I75=0,H75,0)</f>
        <v>618.29999999999995</v>
      </c>
      <c r="K75" s="8">
        <f ca="1">IF(AND(I75&lt;=30,I75&gt;0),H75,0)</f>
        <v>0</v>
      </c>
      <c r="L75" s="8">
        <f ca="1">IF(AND(I75&lt;=60,I75&gt;30),H75,0)</f>
        <v>0</v>
      </c>
      <c r="M75" s="8">
        <f ca="1">IF(AND(I75&lt;=90,I75&gt;60),H75,0)</f>
        <v>0</v>
      </c>
      <c r="N75" s="8">
        <f ca="1">IF(I75&gt;90,H75,0)</f>
        <v>0</v>
      </c>
    </row>
    <row r="76" spans="1:14" x14ac:dyDescent="0.25">
      <c r="A76" t="s">
        <v>193</v>
      </c>
      <c r="B76" t="s">
        <v>241</v>
      </c>
      <c r="C76" s="1">
        <v>44142</v>
      </c>
      <c r="D76" s="10">
        <f t="shared" si="4"/>
        <v>44172</v>
      </c>
      <c r="E76" t="s">
        <v>242</v>
      </c>
      <c r="F76">
        <v>197</v>
      </c>
      <c r="G76">
        <v>6.87</v>
      </c>
      <c r="H76" s="3">
        <f t="shared" si="3"/>
        <v>1353.39</v>
      </c>
      <c r="I76" s="9">
        <f ca="1">IF(TODAY()&gt;D76,TODAY()-D76,0)</f>
        <v>0</v>
      </c>
      <c r="J76" s="8">
        <f ca="1">IF(I76=0,H76,0)</f>
        <v>1353.39</v>
      </c>
      <c r="K76" s="8">
        <f ca="1">IF(AND(I76&lt;=30,I76&gt;0),H76,0)</f>
        <v>0</v>
      </c>
      <c r="L76" s="8">
        <f ca="1">IF(AND(I76&lt;=60,I76&gt;30),H76,0)</f>
        <v>0</v>
      </c>
      <c r="M76" s="8">
        <f ca="1">IF(AND(I76&lt;=90,I76&gt;60),H76,0)</f>
        <v>0</v>
      </c>
      <c r="N76" s="8">
        <f ca="1">IF(I76&gt;90,H76,0)</f>
        <v>0</v>
      </c>
    </row>
    <row r="77" spans="1:14" x14ac:dyDescent="0.25">
      <c r="A77" t="s">
        <v>153</v>
      </c>
      <c r="B77" t="s">
        <v>154</v>
      </c>
      <c r="C77" s="1">
        <v>44094</v>
      </c>
      <c r="D77" s="10">
        <f t="shared" si="4"/>
        <v>44124</v>
      </c>
      <c r="E77" t="s">
        <v>155</v>
      </c>
      <c r="F77">
        <v>28</v>
      </c>
      <c r="G77">
        <v>24.88</v>
      </c>
      <c r="H77" s="3">
        <f t="shared" si="3"/>
        <v>696.64</v>
      </c>
      <c r="I77" s="9">
        <f ca="1">IF(TODAY()&gt;D77,TODAY()-D77,0)</f>
        <v>0</v>
      </c>
      <c r="J77" s="8">
        <f ca="1">IF(I77=0,H77,0)</f>
        <v>696.64</v>
      </c>
      <c r="K77" s="8">
        <f ca="1">IF(AND(I77&lt;=30,I77&gt;0),H77,0)</f>
        <v>0</v>
      </c>
      <c r="L77" s="8">
        <f ca="1">IF(AND(I77&lt;=60,I77&gt;30),H77,0)</f>
        <v>0</v>
      </c>
      <c r="M77" s="8">
        <f ca="1">IF(AND(I77&lt;=90,I77&gt;60),H77,0)</f>
        <v>0</v>
      </c>
      <c r="N77" s="8">
        <f ca="1">IF(I77&gt;90,H77,0)</f>
        <v>0</v>
      </c>
    </row>
    <row r="78" spans="1:14" x14ac:dyDescent="0.25">
      <c r="A78" t="s">
        <v>153</v>
      </c>
      <c r="B78" t="s">
        <v>178</v>
      </c>
      <c r="C78" s="1">
        <v>44115</v>
      </c>
      <c r="D78" s="10">
        <f t="shared" si="4"/>
        <v>44145</v>
      </c>
      <c r="E78" t="s">
        <v>179</v>
      </c>
      <c r="F78">
        <v>29</v>
      </c>
      <c r="G78">
        <v>137.80000000000001</v>
      </c>
      <c r="H78" s="3">
        <f t="shared" si="3"/>
        <v>3996.2000000000003</v>
      </c>
      <c r="I78" s="9">
        <f ca="1">IF(TODAY()&gt;D78,TODAY()-D78,0)</f>
        <v>0</v>
      </c>
      <c r="J78" s="8">
        <f ca="1">IF(I78=0,H78,0)</f>
        <v>3996.2000000000003</v>
      </c>
      <c r="K78" s="8">
        <f ca="1">IF(AND(I78&lt;=30,I78&gt;0),H78,0)</f>
        <v>0</v>
      </c>
      <c r="L78" s="8">
        <f ca="1">IF(AND(I78&lt;=60,I78&gt;30),H78,0)</f>
        <v>0</v>
      </c>
      <c r="M78" s="8">
        <f ca="1">IF(AND(I78&lt;=90,I78&gt;60),H78,0)</f>
        <v>0</v>
      </c>
      <c r="N78" s="8">
        <f ca="1">IF(I78&gt;90,H78,0)</f>
        <v>0</v>
      </c>
    </row>
    <row r="79" spans="1:14" x14ac:dyDescent="0.25">
      <c r="A79" t="s">
        <v>153</v>
      </c>
      <c r="B79" t="s">
        <v>230</v>
      </c>
      <c r="C79" s="1">
        <v>44137</v>
      </c>
      <c r="D79" s="10">
        <f t="shared" si="4"/>
        <v>44167</v>
      </c>
      <c r="E79" t="s">
        <v>231</v>
      </c>
      <c r="F79">
        <v>255</v>
      </c>
      <c r="G79">
        <v>10.119999999999999</v>
      </c>
      <c r="H79" s="3">
        <f t="shared" si="3"/>
        <v>2580.6</v>
      </c>
      <c r="I79" s="9">
        <f ca="1">IF(TODAY()&gt;D79,TODAY()-D79,0)</f>
        <v>0</v>
      </c>
      <c r="J79" s="8">
        <f ca="1">IF(I79=0,H79,0)</f>
        <v>2580.6</v>
      </c>
      <c r="K79" s="8">
        <f ca="1">IF(AND(I79&lt;=30,I79&gt;0),H79,0)</f>
        <v>0</v>
      </c>
      <c r="L79" s="8">
        <f ca="1">IF(AND(I79&lt;=60,I79&gt;30),H79,0)</f>
        <v>0</v>
      </c>
      <c r="M79" s="8">
        <f ca="1">IF(AND(I79&lt;=90,I79&gt;60),H79,0)</f>
        <v>0</v>
      </c>
      <c r="N79" s="8">
        <f ca="1">IF(I79&gt;90,H79,0)</f>
        <v>0</v>
      </c>
    </row>
    <row r="80" spans="1:14" x14ac:dyDescent="0.25">
      <c r="A80" t="s">
        <v>7</v>
      </c>
      <c r="B80" t="s">
        <v>8</v>
      </c>
      <c r="C80" s="1">
        <v>43831</v>
      </c>
      <c r="D80" s="10">
        <f t="shared" si="4"/>
        <v>43861</v>
      </c>
      <c r="E80" t="s">
        <v>9</v>
      </c>
      <c r="F80">
        <v>128</v>
      </c>
      <c r="G80">
        <v>3.94</v>
      </c>
      <c r="H80" s="3">
        <f t="shared" si="3"/>
        <v>504.32</v>
      </c>
      <c r="I80" s="9">
        <f ca="1">IF(TODAY()&gt;D80,TODAY()-D80,0)</f>
        <v>215</v>
      </c>
      <c r="J80" s="8">
        <f ca="1">IF(I80=0,H80,0)</f>
        <v>0</v>
      </c>
      <c r="K80" s="8">
        <f ca="1">IF(AND(I80&lt;=30,I80&gt;0),H80,0)</f>
        <v>0</v>
      </c>
      <c r="L80" s="8">
        <f ca="1">IF(AND(I80&lt;=60,I80&gt;30),H80,0)</f>
        <v>0</v>
      </c>
      <c r="M80" s="8">
        <f ca="1">IF(AND(I80&lt;=90,I80&gt;60),H80,0)</f>
        <v>0</v>
      </c>
      <c r="N80" s="8">
        <f ca="1">IF(I80&gt;90,H80,0)</f>
        <v>504.32</v>
      </c>
    </row>
    <row r="81" spans="1:14" x14ac:dyDescent="0.25">
      <c r="A81" t="s">
        <v>7</v>
      </c>
      <c r="B81" t="s">
        <v>61</v>
      </c>
      <c r="C81" s="1">
        <v>43886</v>
      </c>
      <c r="D81" s="10">
        <f t="shared" si="4"/>
        <v>43916</v>
      </c>
      <c r="E81" t="s">
        <v>62</v>
      </c>
      <c r="F81">
        <v>27</v>
      </c>
      <c r="G81">
        <v>9</v>
      </c>
      <c r="H81" s="3">
        <f t="shared" si="3"/>
        <v>243</v>
      </c>
      <c r="I81" s="9">
        <f ca="1">IF(TODAY()&gt;D81,TODAY()-D81,0)</f>
        <v>160</v>
      </c>
      <c r="J81" s="8">
        <f ca="1">IF(I81=0,H81,0)</f>
        <v>0</v>
      </c>
      <c r="K81" s="8">
        <f ca="1">IF(AND(I81&lt;=30,I81&gt;0),H81,0)</f>
        <v>0</v>
      </c>
      <c r="L81" s="8">
        <f ca="1">IF(AND(I81&lt;=60,I81&gt;30),H81,0)</f>
        <v>0</v>
      </c>
      <c r="M81" s="8">
        <f ca="1">IF(AND(I81&lt;=90,I81&gt;60),H81,0)</f>
        <v>0</v>
      </c>
      <c r="N81" s="8">
        <f ca="1">IF(I81&gt;90,H81,0)</f>
        <v>243</v>
      </c>
    </row>
    <row r="82" spans="1:14" x14ac:dyDescent="0.25">
      <c r="A82" t="s">
        <v>7</v>
      </c>
      <c r="B82" t="s">
        <v>198</v>
      </c>
      <c r="C82" s="1">
        <v>44124</v>
      </c>
      <c r="D82" s="10">
        <f t="shared" si="4"/>
        <v>44154</v>
      </c>
      <c r="E82" t="s">
        <v>199</v>
      </c>
      <c r="F82">
        <v>204</v>
      </c>
      <c r="G82">
        <v>4.82</v>
      </c>
      <c r="H82" s="3">
        <f t="shared" si="3"/>
        <v>983.28000000000009</v>
      </c>
      <c r="I82" s="9">
        <f ca="1">IF(TODAY()&gt;D82,TODAY()-D82,0)</f>
        <v>0</v>
      </c>
      <c r="J82" s="8">
        <f ca="1">IF(I82=0,H82,0)</f>
        <v>983.28000000000009</v>
      </c>
      <c r="K82" s="8">
        <f ca="1">IF(AND(I82&lt;=30,I82&gt;0),H82,0)</f>
        <v>0</v>
      </c>
      <c r="L82" s="8">
        <f ca="1">IF(AND(I82&lt;=60,I82&gt;30),H82,0)</f>
        <v>0</v>
      </c>
      <c r="M82" s="8">
        <f ca="1">IF(AND(I82&lt;=90,I82&gt;60),H82,0)</f>
        <v>0</v>
      </c>
      <c r="N82" s="8">
        <f ca="1">IF(I82&gt;90,H82,0)</f>
        <v>0</v>
      </c>
    </row>
    <row r="83" spans="1:14" x14ac:dyDescent="0.25">
      <c r="A83" t="s">
        <v>34</v>
      </c>
      <c r="B83" t="s">
        <v>35</v>
      </c>
      <c r="C83" s="1">
        <v>43851</v>
      </c>
      <c r="D83" s="10">
        <f t="shared" si="4"/>
        <v>43881</v>
      </c>
      <c r="E83" t="s">
        <v>36</v>
      </c>
      <c r="F83">
        <v>231</v>
      </c>
      <c r="G83">
        <v>2.2999999999999998</v>
      </c>
      <c r="H83" s="3">
        <f t="shared" si="3"/>
        <v>531.29999999999995</v>
      </c>
      <c r="I83" s="9">
        <f ca="1">IF(TODAY()&gt;D83,TODAY()-D83,0)</f>
        <v>195</v>
      </c>
      <c r="J83" s="8">
        <f ca="1">IF(I83=0,H83,0)</f>
        <v>0</v>
      </c>
      <c r="K83" s="8">
        <f ca="1">IF(AND(I83&lt;=30,I83&gt;0),H83,0)</f>
        <v>0</v>
      </c>
      <c r="L83" s="8">
        <f ca="1">IF(AND(I83&lt;=60,I83&gt;30),H83,0)</f>
        <v>0</v>
      </c>
      <c r="M83" s="8">
        <f ca="1">IF(AND(I83&lt;=90,I83&gt;60),H83,0)</f>
        <v>0</v>
      </c>
      <c r="N83" s="8">
        <f ca="1">IF(I83&gt;90,H83,0)</f>
        <v>531.29999999999995</v>
      </c>
    </row>
    <row r="84" spans="1:14" x14ac:dyDescent="0.25">
      <c r="A84" t="s">
        <v>34</v>
      </c>
      <c r="B84" t="s">
        <v>156</v>
      </c>
      <c r="C84" s="1">
        <v>44094</v>
      </c>
      <c r="D84" s="10">
        <f t="shared" si="4"/>
        <v>44124</v>
      </c>
      <c r="E84" t="s">
        <v>157</v>
      </c>
      <c r="F84">
        <v>136</v>
      </c>
      <c r="G84">
        <v>39.4</v>
      </c>
      <c r="H84" s="3">
        <f t="shared" si="3"/>
        <v>5358.4</v>
      </c>
      <c r="I84" s="9">
        <f ca="1">IF(TODAY()&gt;D84,TODAY()-D84,0)</f>
        <v>0</v>
      </c>
      <c r="J84" s="8">
        <f ca="1">IF(I84=0,H84,0)</f>
        <v>5358.4</v>
      </c>
      <c r="K84" s="8">
        <f ca="1">IF(AND(I84&lt;=30,I84&gt;0),H84,0)</f>
        <v>0</v>
      </c>
      <c r="L84" s="8">
        <f ca="1">IF(AND(I84&lt;=60,I84&gt;30),H84,0)</f>
        <v>0</v>
      </c>
      <c r="M84" s="8">
        <f ca="1">IF(AND(I84&lt;=90,I84&gt;60),H84,0)</f>
        <v>0</v>
      </c>
      <c r="N84" s="8">
        <f ca="1">IF(I84&gt;90,H84,0)</f>
        <v>0</v>
      </c>
    </row>
    <row r="85" spans="1:14" x14ac:dyDescent="0.25">
      <c r="A85" t="s">
        <v>34</v>
      </c>
      <c r="B85" t="s">
        <v>232</v>
      </c>
      <c r="C85" s="1">
        <v>44137</v>
      </c>
      <c r="D85" s="10">
        <f t="shared" si="4"/>
        <v>44167</v>
      </c>
      <c r="E85" t="s">
        <v>233</v>
      </c>
      <c r="F85">
        <v>183</v>
      </c>
      <c r="G85">
        <v>14.12</v>
      </c>
      <c r="H85" s="3">
        <f t="shared" si="3"/>
        <v>2583.96</v>
      </c>
      <c r="I85" s="9">
        <f ca="1">IF(TODAY()&gt;D85,TODAY()-D85,0)</f>
        <v>0</v>
      </c>
      <c r="J85" s="8">
        <f ca="1">IF(I85=0,H85,0)</f>
        <v>2583.96</v>
      </c>
      <c r="K85" s="8">
        <f ca="1">IF(AND(I85&lt;=30,I85&gt;0),H85,0)</f>
        <v>0</v>
      </c>
      <c r="L85" s="8">
        <f ca="1">IF(AND(I85&lt;=60,I85&gt;30),H85,0)</f>
        <v>0</v>
      </c>
      <c r="M85" s="8">
        <f ca="1">IF(AND(I85&lt;=90,I85&gt;60),H85,0)</f>
        <v>0</v>
      </c>
      <c r="N85" s="8">
        <f ca="1">IF(I85&gt;90,H85,0)</f>
        <v>0</v>
      </c>
    </row>
    <row r="86" spans="1:14" x14ac:dyDescent="0.25">
      <c r="A86" t="s">
        <v>34</v>
      </c>
      <c r="B86" t="s">
        <v>243</v>
      </c>
      <c r="C86" s="1">
        <v>44142</v>
      </c>
      <c r="D86" s="10">
        <f t="shared" si="4"/>
        <v>44172</v>
      </c>
      <c r="E86" t="s">
        <v>244</v>
      </c>
      <c r="F86">
        <v>253</v>
      </c>
      <c r="G86">
        <v>6.87</v>
      </c>
      <c r="H86" s="3">
        <f t="shared" si="3"/>
        <v>1738.1100000000001</v>
      </c>
      <c r="I86" s="9">
        <f ca="1">IF(TODAY()&gt;D86,TODAY()-D86,0)</f>
        <v>0</v>
      </c>
      <c r="J86" s="8">
        <f ca="1">IF(I86=0,H86,0)</f>
        <v>1738.1100000000001</v>
      </c>
      <c r="K86" s="8">
        <f ca="1">IF(AND(I86&lt;=30,I86&gt;0),H86,0)</f>
        <v>0</v>
      </c>
      <c r="L86" s="8">
        <f ca="1">IF(AND(I86&lt;=60,I86&gt;30),H86,0)</f>
        <v>0</v>
      </c>
      <c r="M86" s="8">
        <f ca="1">IF(AND(I86&lt;=90,I86&gt;60),H86,0)</f>
        <v>0</v>
      </c>
      <c r="N86" s="8">
        <f ca="1">IF(I86&gt;90,H86,0)</f>
        <v>0</v>
      </c>
    </row>
    <row r="87" spans="1:14" x14ac:dyDescent="0.25">
      <c r="A87" t="s">
        <v>218</v>
      </c>
      <c r="B87" t="s">
        <v>219</v>
      </c>
      <c r="C87" s="1">
        <v>44132</v>
      </c>
      <c r="D87" s="10">
        <f t="shared" si="4"/>
        <v>44162</v>
      </c>
      <c r="E87" t="s">
        <v>220</v>
      </c>
      <c r="F87">
        <v>33</v>
      </c>
      <c r="G87">
        <v>2.8</v>
      </c>
      <c r="H87" s="3">
        <f t="shared" si="3"/>
        <v>92.399999999999991</v>
      </c>
      <c r="I87" s="9">
        <f ca="1">IF(TODAY()&gt;D87,TODAY()-D87,0)</f>
        <v>0</v>
      </c>
      <c r="J87" s="8">
        <f ca="1">IF(I87=0,H87,0)</f>
        <v>92.399999999999991</v>
      </c>
      <c r="K87" s="8">
        <f ca="1">IF(AND(I87&lt;=30,I87&gt;0),H87,0)</f>
        <v>0</v>
      </c>
      <c r="L87" s="8">
        <f ca="1">IF(AND(I87&lt;=60,I87&gt;30),H87,0)</f>
        <v>0</v>
      </c>
      <c r="M87" s="8">
        <f ca="1">IF(AND(I87&lt;=90,I87&gt;60),H87,0)</f>
        <v>0</v>
      </c>
      <c r="N87" s="8">
        <f ca="1">IF(I87&gt;90,H87,0)</f>
        <v>0</v>
      </c>
    </row>
    <row r="88" spans="1:14" x14ac:dyDescent="0.25">
      <c r="A88" t="s">
        <v>69</v>
      </c>
      <c r="B88" t="s">
        <v>70</v>
      </c>
      <c r="C88" s="1">
        <v>43890</v>
      </c>
      <c r="D88" s="10">
        <f t="shared" si="4"/>
        <v>43920</v>
      </c>
      <c r="E88" t="s">
        <v>71</v>
      </c>
      <c r="F88">
        <v>22</v>
      </c>
      <c r="G88">
        <v>28.15</v>
      </c>
      <c r="H88" s="3">
        <f t="shared" si="3"/>
        <v>619.29999999999995</v>
      </c>
      <c r="I88" s="9">
        <f ca="1">IF(TODAY()&gt;D88,TODAY()-D88,0)</f>
        <v>156</v>
      </c>
      <c r="J88" s="8">
        <f ca="1">IF(I88=0,H88,0)</f>
        <v>0</v>
      </c>
      <c r="K88" s="8">
        <f ca="1">IF(AND(I88&lt;=30,I88&gt;0),H88,0)</f>
        <v>0</v>
      </c>
      <c r="L88" s="8">
        <f ca="1">IF(AND(I88&lt;=60,I88&gt;30),H88,0)</f>
        <v>0</v>
      </c>
      <c r="M88" s="8">
        <f ca="1">IF(AND(I88&lt;=90,I88&gt;60),H88,0)</f>
        <v>0</v>
      </c>
      <c r="N88" s="8">
        <f ca="1">IF(I88&gt;90,H88,0)</f>
        <v>619.29999999999995</v>
      </c>
    </row>
    <row r="89" spans="1:14" x14ac:dyDescent="0.25">
      <c r="A89" t="s">
        <v>69</v>
      </c>
      <c r="B89" t="s">
        <v>117</v>
      </c>
      <c r="C89" s="1">
        <v>44033</v>
      </c>
      <c r="D89" s="10">
        <f t="shared" si="4"/>
        <v>44063</v>
      </c>
      <c r="E89" t="s">
        <v>118</v>
      </c>
      <c r="F89">
        <v>35</v>
      </c>
      <c r="G89">
        <v>36.18</v>
      </c>
      <c r="H89" s="3">
        <f t="shared" si="3"/>
        <v>1266.3</v>
      </c>
      <c r="I89" s="9">
        <f ca="1">IF(TODAY()&gt;D89,TODAY()-D89,0)</f>
        <v>13</v>
      </c>
      <c r="J89" s="8">
        <f ca="1">IF(I89=0,H89,0)</f>
        <v>0</v>
      </c>
      <c r="K89" s="8">
        <f ca="1">IF(AND(I89&lt;=30,I89&gt;0),H89,0)</f>
        <v>1266.3</v>
      </c>
      <c r="L89" s="8">
        <f ca="1">IF(AND(I89&lt;=60,I89&gt;30),H89,0)</f>
        <v>0</v>
      </c>
      <c r="M89" s="8">
        <f ca="1">IF(AND(I89&lt;=90,I89&gt;60),H89,0)</f>
        <v>0</v>
      </c>
      <c r="N89" s="8">
        <f ca="1">IF(I89&gt;90,H89,0)</f>
        <v>0</v>
      </c>
    </row>
    <row r="90" spans="1:14" x14ac:dyDescent="0.25">
      <c r="A90" t="s">
        <v>134</v>
      </c>
      <c r="B90" t="s">
        <v>135</v>
      </c>
      <c r="C90" s="1">
        <v>44072</v>
      </c>
      <c r="D90" s="10">
        <f t="shared" si="4"/>
        <v>44102</v>
      </c>
      <c r="E90" t="s">
        <v>136</v>
      </c>
      <c r="F90">
        <v>62</v>
      </c>
      <c r="G90">
        <v>5.3</v>
      </c>
      <c r="H90" s="3">
        <f t="shared" si="3"/>
        <v>328.59999999999997</v>
      </c>
      <c r="I90" s="9">
        <f ca="1">IF(TODAY()&gt;D90,TODAY()-D90,0)</f>
        <v>0</v>
      </c>
      <c r="J90" s="8">
        <f ca="1">IF(I90=0,H90,0)</f>
        <v>328.59999999999997</v>
      </c>
      <c r="K90" s="8">
        <f ca="1">IF(AND(I90&lt;=30,I90&gt;0),H90,0)</f>
        <v>0</v>
      </c>
      <c r="L90" s="8">
        <f ca="1">IF(AND(I90&lt;=60,I90&gt;30),H90,0)</f>
        <v>0</v>
      </c>
      <c r="M90" s="8">
        <f ca="1">IF(AND(I90&lt;=90,I90&gt;60),H90,0)</f>
        <v>0</v>
      </c>
      <c r="N90" s="8">
        <f ca="1">IF(I90&gt;90,H90,0)</f>
        <v>0</v>
      </c>
    </row>
    <row r="91" spans="1:14" x14ac:dyDescent="0.25">
      <c r="A91" s="2" t="s">
        <v>304</v>
      </c>
      <c r="B91" s="2" t="s">
        <v>506</v>
      </c>
      <c r="C91" s="1">
        <v>43857</v>
      </c>
      <c r="D91" s="10">
        <f t="shared" si="4"/>
        <v>43887</v>
      </c>
      <c r="E91" t="s">
        <v>88</v>
      </c>
      <c r="F91">
        <v>45</v>
      </c>
      <c r="G91">
        <v>3.99</v>
      </c>
      <c r="H91" s="3">
        <f t="shared" si="3"/>
        <v>179.55</v>
      </c>
      <c r="I91" s="9">
        <f ca="1">IF(TODAY()&gt;D91,TODAY()-D91,0)</f>
        <v>189</v>
      </c>
      <c r="J91" s="8">
        <f ca="1">IF(I91=0,H91,0)</f>
        <v>0</v>
      </c>
      <c r="K91" s="8">
        <f ca="1">IF(AND(I91&lt;=30,I91&gt;0),H91,0)</f>
        <v>0</v>
      </c>
      <c r="L91" s="8">
        <f ca="1">IF(AND(I91&lt;=60,I91&gt;30),H91,0)</f>
        <v>0</v>
      </c>
      <c r="M91" s="8">
        <f ca="1">IF(AND(I91&lt;=90,I91&gt;60),H91,0)</f>
        <v>0</v>
      </c>
      <c r="N91" s="8">
        <f ca="1">IF(I91&gt;90,H91,0)</f>
        <v>179.55</v>
      </c>
    </row>
    <row r="92" spans="1:14" x14ac:dyDescent="0.25">
      <c r="A92" t="s">
        <v>94</v>
      </c>
      <c r="B92" t="s">
        <v>95</v>
      </c>
      <c r="C92" s="1">
        <v>43971</v>
      </c>
      <c r="D92" s="10">
        <f t="shared" si="4"/>
        <v>44001</v>
      </c>
      <c r="E92" t="s">
        <v>96</v>
      </c>
      <c r="F92">
        <v>16</v>
      </c>
      <c r="G92">
        <v>21.4</v>
      </c>
      <c r="H92" s="3">
        <f t="shared" si="3"/>
        <v>342.4</v>
      </c>
      <c r="I92" s="9">
        <f ca="1">IF(TODAY()&gt;D92,TODAY()-D92,0)</f>
        <v>75</v>
      </c>
      <c r="J92" s="8">
        <f ca="1">IF(I92=0,H92,0)</f>
        <v>0</v>
      </c>
      <c r="K92" s="8">
        <f ca="1">IF(AND(I92&lt;=30,I92&gt;0),H92,0)</f>
        <v>0</v>
      </c>
      <c r="L92" s="8">
        <f ca="1">IF(AND(I92&lt;=60,I92&gt;30),H92,0)</f>
        <v>0</v>
      </c>
      <c r="M92" s="8">
        <f ca="1">IF(AND(I92&lt;=90,I92&gt;60),H92,0)</f>
        <v>342.4</v>
      </c>
      <c r="N92" s="8">
        <f ca="1">IF(I92&gt;90,H92,0)</f>
        <v>0</v>
      </c>
    </row>
    <row r="93" spans="1:14" x14ac:dyDescent="0.25">
      <c r="A93" t="s">
        <v>94</v>
      </c>
      <c r="B93" t="s">
        <v>107</v>
      </c>
      <c r="C93" s="1">
        <v>44001</v>
      </c>
      <c r="D93" s="10">
        <f t="shared" si="4"/>
        <v>44031</v>
      </c>
      <c r="E93" t="s">
        <v>108</v>
      </c>
      <c r="F93">
        <v>210</v>
      </c>
      <c r="G93">
        <v>5</v>
      </c>
      <c r="H93" s="3">
        <f t="shared" si="3"/>
        <v>1050</v>
      </c>
      <c r="I93" s="9">
        <f ca="1">IF(TODAY()&gt;D93,TODAY()-D93,0)</f>
        <v>45</v>
      </c>
      <c r="J93" s="8">
        <f ca="1">IF(I93=0,H93,0)</f>
        <v>0</v>
      </c>
      <c r="K93" s="8">
        <f ca="1">IF(AND(I93&lt;=30,I93&gt;0),H93,0)</f>
        <v>0</v>
      </c>
      <c r="L93" s="8">
        <f ca="1">IF(AND(I93&lt;=60,I93&gt;30),H93,0)</f>
        <v>1050</v>
      </c>
      <c r="M93" s="8">
        <f ca="1">IF(AND(I93&lt;=90,I93&gt;60),H93,0)</f>
        <v>0</v>
      </c>
      <c r="N93" s="8">
        <f ca="1">IF(I93&gt;90,H93,0)</f>
        <v>0</v>
      </c>
    </row>
    <row r="94" spans="1:14" x14ac:dyDescent="0.25">
      <c r="A94" t="s">
        <v>94</v>
      </c>
      <c r="B94" t="s">
        <v>180</v>
      </c>
      <c r="C94" s="1">
        <v>44115</v>
      </c>
      <c r="D94" s="10">
        <f t="shared" si="4"/>
        <v>44145</v>
      </c>
      <c r="E94" t="s">
        <v>181</v>
      </c>
      <c r="F94">
        <v>87</v>
      </c>
      <c r="G94">
        <v>5.12</v>
      </c>
      <c r="H94" s="3">
        <f t="shared" si="3"/>
        <v>445.44</v>
      </c>
      <c r="I94" s="9">
        <f ca="1">IF(TODAY()&gt;D94,TODAY()-D94,0)</f>
        <v>0</v>
      </c>
      <c r="J94" s="8">
        <f ca="1">IF(I94=0,H94,0)</f>
        <v>445.44</v>
      </c>
      <c r="K94" s="8">
        <f ca="1">IF(AND(I94&lt;=30,I94&gt;0),H94,0)</f>
        <v>0</v>
      </c>
      <c r="L94" s="8">
        <f ca="1">IF(AND(I94&lt;=60,I94&gt;30),H94,0)</f>
        <v>0</v>
      </c>
      <c r="M94" s="8">
        <f ca="1">IF(AND(I94&lt;=90,I94&gt;60),H94,0)</f>
        <v>0</v>
      </c>
      <c r="N94" s="8">
        <f ca="1">IF(I94&gt;90,H94,0)</f>
        <v>0</v>
      </c>
    </row>
    <row r="95" spans="1:14" x14ac:dyDescent="0.25">
      <c r="A95" t="s">
        <v>94</v>
      </c>
      <c r="B95" t="s">
        <v>200</v>
      </c>
      <c r="C95" s="1">
        <v>44124</v>
      </c>
      <c r="D95" s="10">
        <f t="shared" si="4"/>
        <v>44154</v>
      </c>
      <c r="E95" t="s">
        <v>201</v>
      </c>
      <c r="F95">
        <v>122</v>
      </c>
      <c r="G95">
        <v>18</v>
      </c>
      <c r="H95" s="3">
        <f t="shared" si="3"/>
        <v>2196</v>
      </c>
      <c r="I95" s="9">
        <f ca="1">IF(TODAY()&gt;D95,TODAY()-D95,0)</f>
        <v>0</v>
      </c>
      <c r="J95" s="8">
        <f ca="1">IF(I95=0,H95,0)</f>
        <v>2196</v>
      </c>
      <c r="K95" s="8">
        <f ca="1">IF(AND(I95&lt;=30,I95&gt;0),H95,0)</f>
        <v>0</v>
      </c>
      <c r="L95" s="8">
        <f ca="1">IF(AND(I95&lt;=60,I95&gt;30),H95,0)</f>
        <v>0</v>
      </c>
      <c r="M95" s="8">
        <f ca="1">IF(AND(I95&lt;=90,I95&gt;60),H95,0)</f>
        <v>0</v>
      </c>
      <c r="N95" s="8">
        <f ca="1">IF(I95&gt;90,H95,0)</f>
        <v>0</v>
      </c>
    </row>
    <row r="96" spans="1:14" x14ac:dyDescent="0.25">
      <c r="A96" t="s">
        <v>94</v>
      </c>
      <c r="B96" t="s">
        <v>202</v>
      </c>
      <c r="C96" s="1">
        <v>44124</v>
      </c>
      <c r="D96" s="10">
        <f t="shared" si="4"/>
        <v>44154</v>
      </c>
      <c r="E96" t="s">
        <v>203</v>
      </c>
      <c r="F96">
        <v>18</v>
      </c>
      <c r="G96">
        <v>12.5</v>
      </c>
      <c r="H96" s="3">
        <f t="shared" si="3"/>
        <v>225</v>
      </c>
      <c r="I96" s="9">
        <f ca="1">IF(TODAY()&gt;D96,TODAY()-D96,0)</f>
        <v>0</v>
      </c>
      <c r="J96" s="8">
        <f ca="1">IF(I96=0,H96,0)</f>
        <v>225</v>
      </c>
      <c r="K96" s="8">
        <f ca="1">IF(AND(I96&lt;=30,I96&gt;0),H96,0)</f>
        <v>0</v>
      </c>
      <c r="L96" s="8">
        <f ca="1">IF(AND(I96&lt;=60,I96&gt;30),H96,0)</f>
        <v>0</v>
      </c>
      <c r="M96" s="8">
        <f ca="1">IF(AND(I96&lt;=90,I96&gt;60),H96,0)</f>
        <v>0</v>
      </c>
      <c r="N96" s="8">
        <f ca="1">IF(I96&gt;90,H96,0)</f>
        <v>0</v>
      </c>
    </row>
    <row r="97" spans="1:14" x14ac:dyDescent="0.25">
      <c r="A97" t="s">
        <v>94</v>
      </c>
      <c r="B97" t="s">
        <v>245</v>
      </c>
      <c r="C97" s="1">
        <v>44142</v>
      </c>
      <c r="D97" s="10">
        <f t="shared" si="4"/>
        <v>44172</v>
      </c>
      <c r="E97" t="s">
        <v>246</v>
      </c>
      <c r="F97">
        <v>134</v>
      </c>
      <c r="G97">
        <v>6.87</v>
      </c>
      <c r="H97" s="3">
        <f t="shared" si="3"/>
        <v>920.58</v>
      </c>
      <c r="I97" s="9">
        <f ca="1">IF(TODAY()&gt;D97,TODAY()-D97,0)</f>
        <v>0</v>
      </c>
      <c r="J97" s="8">
        <f ca="1">IF(I97=0,H97,0)</f>
        <v>920.58</v>
      </c>
      <c r="K97" s="8">
        <f ca="1">IF(AND(I97&lt;=30,I97&gt;0),H97,0)</f>
        <v>0</v>
      </c>
      <c r="L97" s="8">
        <f ca="1">IF(AND(I97&lt;=60,I97&gt;30),H97,0)</f>
        <v>0</v>
      </c>
      <c r="M97" s="8">
        <f ca="1">IF(AND(I97&lt;=90,I97&gt;60),H97,0)</f>
        <v>0</v>
      </c>
      <c r="N97" s="8">
        <f ca="1">IF(I97&gt;90,H97,0)</f>
        <v>0</v>
      </c>
    </row>
    <row r="98" spans="1:14" x14ac:dyDescent="0.25">
      <c r="A98" t="s">
        <v>221</v>
      </c>
      <c r="B98" t="s">
        <v>222</v>
      </c>
      <c r="C98" s="1">
        <v>44132</v>
      </c>
      <c r="D98" s="10">
        <f t="shared" si="4"/>
        <v>44162</v>
      </c>
      <c r="E98" t="s">
        <v>223</v>
      </c>
      <c r="F98">
        <v>46</v>
      </c>
      <c r="G98">
        <v>10.6</v>
      </c>
      <c r="H98" s="3">
        <f t="shared" ref="H98:H133" si="5">SUM(F98*G98)</f>
        <v>487.59999999999997</v>
      </c>
      <c r="I98" s="9">
        <f ca="1">IF(TODAY()&gt;D98,TODAY()-D98,0)</f>
        <v>0</v>
      </c>
      <c r="J98" s="8">
        <f ca="1">IF(I98=0,H98,0)</f>
        <v>487.59999999999997</v>
      </c>
      <c r="K98" s="8">
        <f ca="1">IF(AND(I98&lt;=30,I98&gt;0),H98,0)</f>
        <v>0</v>
      </c>
      <c r="L98" s="8">
        <f ca="1">IF(AND(I98&lt;=60,I98&gt;30),H98,0)</f>
        <v>0</v>
      </c>
      <c r="M98" s="8">
        <f ca="1">IF(AND(I98&lt;=90,I98&gt;60),H98,0)</f>
        <v>0</v>
      </c>
      <c r="N98" s="8">
        <f ca="1">IF(I98&gt;90,H98,0)</f>
        <v>0</v>
      </c>
    </row>
    <row r="99" spans="1:14" x14ac:dyDescent="0.25">
      <c r="A99" t="s">
        <v>221</v>
      </c>
      <c r="B99" t="s">
        <v>224</v>
      </c>
      <c r="C99" s="1">
        <v>44132</v>
      </c>
      <c r="D99" s="10">
        <f t="shared" si="4"/>
        <v>44162</v>
      </c>
      <c r="E99" t="s">
        <v>225</v>
      </c>
      <c r="F99">
        <v>36</v>
      </c>
      <c r="G99">
        <v>8.42</v>
      </c>
      <c r="H99" s="3">
        <f t="shared" si="5"/>
        <v>303.12</v>
      </c>
      <c r="I99" s="9">
        <f ca="1">IF(TODAY()&gt;D99,TODAY()-D99,0)</f>
        <v>0</v>
      </c>
      <c r="J99" s="8">
        <f ca="1">IF(I99=0,H99,0)</f>
        <v>303.12</v>
      </c>
      <c r="K99" s="8">
        <f ca="1">IF(AND(I99&lt;=30,I99&gt;0),H99,0)</f>
        <v>0</v>
      </c>
      <c r="L99" s="8">
        <f ca="1">IF(AND(I99&lt;=60,I99&gt;30),H99,0)</f>
        <v>0</v>
      </c>
      <c r="M99" s="8">
        <f ca="1">IF(AND(I99&lt;=90,I99&gt;60),H99,0)</f>
        <v>0</v>
      </c>
      <c r="N99" s="8">
        <f ca="1">IF(I99&gt;90,H99,0)</f>
        <v>0</v>
      </c>
    </row>
    <row r="100" spans="1:14" x14ac:dyDescent="0.25">
      <c r="A100" t="s">
        <v>119</v>
      </c>
      <c r="B100" t="s">
        <v>120</v>
      </c>
      <c r="C100" s="1">
        <v>44033</v>
      </c>
      <c r="D100" s="10">
        <f t="shared" si="4"/>
        <v>44063</v>
      </c>
      <c r="E100" t="s">
        <v>121</v>
      </c>
      <c r="F100">
        <v>33</v>
      </c>
      <c r="G100">
        <v>40.24</v>
      </c>
      <c r="H100" s="3">
        <f t="shared" si="5"/>
        <v>1327.92</v>
      </c>
      <c r="I100" s="9">
        <f ca="1">IF(TODAY()&gt;D100,TODAY()-D100,0)</f>
        <v>13</v>
      </c>
      <c r="J100" s="8">
        <f ca="1">IF(I100=0,H100,0)</f>
        <v>0</v>
      </c>
      <c r="K100" s="8">
        <f ca="1">IF(AND(I100&lt;=30,I100&gt;0),H100,0)</f>
        <v>1327.92</v>
      </c>
      <c r="L100" s="8">
        <f ca="1">IF(AND(I100&lt;=60,I100&gt;30),H100,0)</f>
        <v>0</v>
      </c>
      <c r="M100" s="8">
        <f ca="1">IF(AND(I100&lt;=90,I100&gt;60),H100,0)</f>
        <v>0</v>
      </c>
      <c r="N100" s="8">
        <f ca="1">IF(I100&gt;90,H100,0)</f>
        <v>0</v>
      </c>
    </row>
    <row r="101" spans="1:14" x14ac:dyDescent="0.25">
      <c r="A101" t="s">
        <v>119</v>
      </c>
      <c r="B101" t="s">
        <v>138</v>
      </c>
      <c r="C101" s="1">
        <v>44093</v>
      </c>
      <c r="D101" s="10">
        <f t="shared" si="4"/>
        <v>44123</v>
      </c>
      <c r="E101" t="s">
        <v>139</v>
      </c>
      <c r="F101">
        <v>45</v>
      </c>
      <c r="G101">
        <v>3.9</v>
      </c>
      <c r="H101" s="3">
        <f t="shared" si="5"/>
        <v>175.5</v>
      </c>
      <c r="I101" s="9">
        <f ca="1">IF(TODAY()&gt;D101,TODAY()-D101,0)</f>
        <v>0</v>
      </c>
      <c r="J101" s="8">
        <f ca="1">IF(I101=0,H101,0)</f>
        <v>175.5</v>
      </c>
      <c r="K101" s="8">
        <f ca="1">IF(AND(I101&lt;=30,I101&gt;0),H101,0)</f>
        <v>0</v>
      </c>
      <c r="L101" s="8">
        <f ca="1">IF(AND(I101&lt;=60,I101&gt;30),H101,0)</f>
        <v>0</v>
      </c>
      <c r="M101" s="8">
        <f ca="1">IF(AND(I101&lt;=90,I101&gt;60),H101,0)</f>
        <v>0</v>
      </c>
      <c r="N101" s="8">
        <f ca="1">IF(I101&gt;90,H101,0)</f>
        <v>0</v>
      </c>
    </row>
    <row r="102" spans="1:14" x14ac:dyDescent="0.25">
      <c r="A102" t="s">
        <v>158</v>
      </c>
      <c r="B102" t="s">
        <v>159</v>
      </c>
      <c r="C102" s="1">
        <v>44094</v>
      </c>
      <c r="D102" s="10">
        <f t="shared" si="4"/>
        <v>44124</v>
      </c>
      <c r="E102" t="s">
        <v>160</v>
      </c>
      <c r="F102">
        <v>42</v>
      </c>
      <c r="G102">
        <v>3.12</v>
      </c>
      <c r="H102" s="3">
        <f t="shared" si="5"/>
        <v>131.04</v>
      </c>
      <c r="I102" s="9">
        <f ca="1">IF(TODAY()&gt;D102,TODAY()-D102,0)</f>
        <v>0</v>
      </c>
      <c r="J102" s="8">
        <f ca="1">IF(I102=0,H102,0)</f>
        <v>131.04</v>
      </c>
      <c r="K102" s="8">
        <f ca="1">IF(AND(I102&lt;=30,I102&gt;0),H102,0)</f>
        <v>0</v>
      </c>
      <c r="L102" s="8">
        <f ca="1">IF(AND(I102&lt;=60,I102&gt;30),H102,0)</f>
        <v>0</v>
      </c>
      <c r="M102" s="8">
        <f ca="1">IF(AND(I102&lt;=90,I102&gt;60),H102,0)</f>
        <v>0</v>
      </c>
      <c r="N102" s="8">
        <f ca="1">IF(I102&gt;90,H102,0)</f>
        <v>0</v>
      </c>
    </row>
    <row r="103" spans="1:14" x14ac:dyDescent="0.25">
      <c r="A103" t="s">
        <v>158</v>
      </c>
      <c r="B103" t="s">
        <v>182</v>
      </c>
      <c r="C103" s="1">
        <v>44115</v>
      </c>
      <c r="D103" s="10">
        <f t="shared" si="4"/>
        <v>44145</v>
      </c>
      <c r="E103" t="s">
        <v>183</v>
      </c>
      <c r="F103">
        <v>215</v>
      </c>
      <c r="G103">
        <v>5.84</v>
      </c>
      <c r="H103" s="3">
        <f t="shared" si="5"/>
        <v>1255.5999999999999</v>
      </c>
      <c r="I103" s="9">
        <f ca="1">IF(TODAY()&gt;D103,TODAY()-D103,0)</f>
        <v>0</v>
      </c>
      <c r="J103" s="8">
        <f ca="1">IF(I103=0,H103,0)</f>
        <v>1255.5999999999999</v>
      </c>
      <c r="K103" s="8">
        <f ca="1">IF(AND(I103&lt;=30,I103&gt;0),H103,0)</f>
        <v>0</v>
      </c>
      <c r="L103" s="8">
        <f ca="1">IF(AND(I103&lt;=60,I103&gt;30),H103,0)</f>
        <v>0</v>
      </c>
      <c r="M103" s="8">
        <f ca="1">IF(AND(I103&lt;=90,I103&gt;60),H103,0)</f>
        <v>0</v>
      </c>
      <c r="N103" s="8">
        <f ca="1">IF(I103&gt;90,H103,0)</f>
        <v>0</v>
      </c>
    </row>
    <row r="104" spans="1:14" x14ac:dyDescent="0.25">
      <c r="A104" t="s">
        <v>158</v>
      </c>
      <c r="B104" t="s">
        <v>210</v>
      </c>
      <c r="C104" s="1">
        <v>44127</v>
      </c>
      <c r="D104" s="10">
        <f t="shared" si="4"/>
        <v>44157</v>
      </c>
      <c r="E104" t="s">
        <v>211</v>
      </c>
      <c r="F104">
        <v>9</v>
      </c>
      <c r="G104">
        <v>5.12</v>
      </c>
      <c r="H104" s="3">
        <f t="shared" si="5"/>
        <v>46.08</v>
      </c>
      <c r="I104" s="9">
        <f ca="1">IF(TODAY()&gt;D104,TODAY()-D104,0)</f>
        <v>0</v>
      </c>
      <c r="J104" s="8">
        <f ca="1">IF(I104=0,H104,0)</f>
        <v>46.08</v>
      </c>
      <c r="K104" s="8">
        <f ca="1">IF(AND(I104&lt;=30,I104&gt;0),H104,0)</f>
        <v>0</v>
      </c>
      <c r="L104" s="8">
        <f ca="1">IF(AND(I104&lt;=60,I104&gt;30),H104,0)</f>
        <v>0</v>
      </c>
      <c r="M104" s="8">
        <f ca="1">IF(AND(I104&lt;=90,I104&gt;60),H104,0)</f>
        <v>0</v>
      </c>
      <c r="N104" s="8">
        <f ca="1">IF(I104&gt;90,H104,0)</f>
        <v>0</v>
      </c>
    </row>
    <row r="105" spans="1:14" x14ac:dyDescent="0.25">
      <c r="A105" t="s">
        <v>158</v>
      </c>
      <c r="B105" t="s">
        <v>234</v>
      </c>
      <c r="C105" s="1">
        <v>44137</v>
      </c>
      <c r="D105" s="10">
        <f t="shared" si="4"/>
        <v>44167</v>
      </c>
      <c r="E105" t="s">
        <v>235</v>
      </c>
      <c r="F105">
        <v>204</v>
      </c>
      <c r="G105">
        <v>10.119999999999999</v>
      </c>
      <c r="H105" s="3">
        <f t="shared" si="5"/>
        <v>2064.48</v>
      </c>
      <c r="I105" s="9">
        <f ca="1">IF(TODAY()&gt;D105,TODAY()-D105,0)</f>
        <v>0</v>
      </c>
      <c r="J105" s="8">
        <f ca="1">IF(I105=0,H105,0)</f>
        <v>2064.48</v>
      </c>
      <c r="K105" s="8">
        <f ca="1">IF(AND(I105&lt;=30,I105&gt;0),H105,0)</f>
        <v>0</v>
      </c>
      <c r="L105" s="8">
        <f ca="1">IF(AND(I105&lt;=60,I105&gt;30),H105,0)</f>
        <v>0</v>
      </c>
      <c r="M105" s="8">
        <f ca="1">IF(AND(I105&lt;=90,I105&gt;60),H105,0)</f>
        <v>0</v>
      </c>
      <c r="N105" s="8">
        <f ca="1">IF(I105&gt;90,H105,0)</f>
        <v>0</v>
      </c>
    </row>
    <row r="106" spans="1:14" x14ac:dyDescent="0.25">
      <c r="A106" t="s">
        <v>158</v>
      </c>
      <c r="B106" t="s">
        <v>237</v>
      </c>
      <c r="C106" s="1">
        <v>44139</v>
      </c>
      <c r="D106" s="10">
        <f t="shared" si="4"/>
        <v>44169</v>
      </c>
      <c r="E106" t="s">
        <v>238</v>
      </c>
      <c r="F106">
        <v>129</v>
      </c>
      <c r="G106">
        <v>2.99</v>
      </c>
      <c r="H106" s="3">
        <f t="shared" si="5"/>
        <v>385.71000000000004</v>
      </c>
      <c r="I106" s="9">
        <f ca="1">IF(TODAY()&gt;D106,TODAY()-D106,0)</f>
        <v>0</v>
      </c>
      <c r="J106" s="8">
        <f ca="1">IF(I106=0,H106,0)</f>
        <v>385.71000000000004</v>
      </c>
      <c r="K106" s="8">
        <f ca="1">IF(AND(I106&lt;=30,I106&gt;0),H106,0)</f>
        <v>0</v>
      </c>
      <c r="L106" s="8">
        <f ca="1">IF(AND(I106&lt;=60,I106&gt;30),H106,0)</f>
        <v>0</v>
      </c>
      <c r="M106" s="8">
        <f ca="1">IF(AND(I106&lt;=90,I106&gt;60),H106,0)</f>
        <v>0</v>
      </c>
      <c r="N106" s="8">
        <f ca="1">IF(I106&gt;90,H106,0)</f>
        <v>0</v>
      </c>
    </row>
    <row r="107" spans="1:14" x14ac:dyDescent="0.25">
      <c r="A107" t="s">
        <v>37</v>
      </c>
      <c r="B107" t="s">
        <v>38</v>
      </c>
      <c r="C107" s="1">
        <v>43851</v>
      </c>
      <c r="D107" s="10">
        <f t="shared" si="4"/>
        <v>43881</v>
      </c>
      <c r="E107" t="s">
        <v>39</v>
      </c>
      <c r="F107">
        <v>12</v>
      </c>
      <c r="G107">
        <v>4.1399999999999997</v>
      </c>
      <c r="H107" s="3">
        <f t="shared" si="5"/>
        <v>49.679999999999993</v>
      </c>
      <c r="I107" s="9">
        <f ca="1">IF(TODAY()&gt;D107,TODAY()-D107,0)</f>
        <v>195</v>
      </c>
      <c r="J107" s="8">
        <f ca="1">IF(I107=0,H107,0)</f>
        <v>0</v>
      </c>
      <c r="K107" s="8">
        <f ca="1">IF(AND(I107&lt;=30,I107&gt;0),H107,0)</f>
        <v>0</v>
      </c>
      <c r="L107" s="8">
        <f ca="1">IF(AND(I107&lt;=60,I107&gt;30),H107,0)</f>
        <v>0</v>
      </c>
      <c r="M107" s="8">
        <f ca="1">IF(AND(I107&lt;=90,I107&gt;60),H107,0)</f>
        <v>0</v>
      </c>
      <c r="N107" s="8">
        <f ca="1">IF(I107&gt;90,H107,0)</f>
        <v>49.679999999999993</v>
      </c>
    </row>
    <row r="108" spans="1:14" x14ac:dyDescent="0.25">
      <c r="A108" t="s">
        <v>37</v>
      </c>
      <c r="B108" t="s">
        <v>161</v>
      </c>
      <c r="C108" s="1">
        <v>44094</v>
      </c>
      <c r="D108" s="10">
        <f t="shared" si="4"/>
        <v>44124</v>
      </c>
      <c r="E108" t="s">
        <v>162</v>
      </c>
      <c r="F108">
        <v>25</v>
      </c>
      <c r="G108">
        <v>3.1</v>
      </c>
      <c r="H108" s="3">
        <f t="shared" si="5"/>
        <v>77.5</v>
      </c>
      <c r="I108" s="9">
        <f ca="1">IF(TODAY()&gt;D108,TODAY()-D108,0)</f>
        <v>0</v>
      </c>
      <c r="J108" s="8">
        <f ca="1">IF(I108=0,H108,0)</f>
        <v>77.5</v>
      </c>
      <c r="K108" s="8">
        <f ca="1">IF(AND(I108&lt;=30,I108&gt;0),H108,0)</f>
        <v>0</v>
      </c>
      <c r="L108" s="8">
        <f ca="1">IF(AND(I108&lt;=60,I108&gt;30),H108,0)</f>
        <v>0</v>
      </c>
      <c r="M108" s="8">
        <f ca="1">IF(AND(I108&lt;=90,I108&gt;60),H108,0)</f>
        <v>0</v>
      </c>
      <c r="N108" s="8">
        <f ca="1">IF(I108&gt;90,H108,0)</f>
        <v>0</v>
      </c>
    </row>
    <row r="109" spans="1:14" x14ac:dyDescent="0.25">
      <c r="A109" t="s">
        <v>72</v>
      </c>
      <c r="B109" s="2" t="s">
        <v>515</v>
      </c>
      <c r="C109" s="1">
        <v>43837</v>
      </c>
      <c r="D109" s="10">
        <f t="shared" si="4"/>
        <v>43867</v>
      </c>
      <c r="E109" t="s">
        <v>121</v>
      </c>
      <c r="F109">
        <v>100</v>
      </c>
      <c r="G109">
        <v>40.24</v>
      </c>
      <c r="H109" s="3">
        <f t="shared" ref="H109:H111" si="6">SUM(F109*G109)</f>
        <v>4024</v>
      </c>
      <c r="I109" s="9">
        <f ca="1">IF(TODAY()&gt;D109,TODAY()-D109,0)</f>
        <v>209</v>
      </c>
      <c r="J109" s="8">
        <f ca="1">IF(I109=0,H109,0)</f>
        <v>0</v>
      </c>
      <c r="K109" s="8">
        <f ca="1">IF(AND(I109&lt;=30,I109&gt;0),H109,0)</f>
        <v>0</v>
      </c>
      <c r="L109" s="8">
        <f ca="1">IF(AND(I109&lt;=60,I109&gt;30),H109,0)</f>
        <v>0</v>
      </c>
      <c r="M109" s="8">
        <f ca="1">IF(AND(I109&lt;=90,I109&gt;60),H109,0)</f>
        <v>0</v>
      </c>
      <c r="N109" s="8">
        <f ca="1">IF(I109&gt;90,H109,0)</f>
        <v>4024</v>
      </c>
    </row>
    <row r="110" spans="1:14" x14ac:dyDescent="0.25">
      <c r="A110" t="s">
        <v>72</v>
      </c>
      <c r="B110" t="s">
        <v>516</v>
      </c>
      <c r="C110" s="1">
        <v>43837</v>
      </c>
      <c r="D110" s="10">
        <f t="shared" si="4"/>
        <v>43867</v>
      </c>
      <c r="E110" t="s">
        <v>121</v>
      </c>
      <c r="F110">
        <v>100</v>
      </c>
      <c r="G110">
        <v>40.24</v>
      </c>
      <c r="H110" s="3">
        <f t="shared" si="6"/>
        <v>4024</v>
      </c>
      <c r="I110" s="9">
        <f ca="1">IF(TODAY()&gt;D110,TODAY()-D110,0)</f>
        <v>209</v>
      </c>
      <c r="J110" s="8">
        <f ca="1">IF(I110=0,H110,0)</f>
        <v>0</v>
      </c>
      <c r="K110" s="8">
        <f ca="1">IF(AND(I110&lt;=30,I110&gt;0),H110,0)</f>
        <v>0</v>
      </c>
      <c r="L110" s="8">
        <f ca="1">IF(AND(I110&lt;=60,I110&gt;30),H110,0)</f>
        <v>0</v>
      </c>
      <c r="M110" s="8">
        <f ca="1">IF(AND(I110&lt;=90,I110&gt;60),H110,0)</f>
        <v>0</v>
      </c>
      <c r="N110" s="8">
        <f ca="1">IF(I110&gt;90,H110,0)</f>
        <v>4024</v>
      </c>
    </row>
    <row r="111" spans="1:14" x14ac:dyDescent="0.25">
      <c r="A111" t="s">
        <v>72</v>
      </c>
      <c r="B111" t="s">
        <v>73</v>
      </c>
      <c r="C111" s="1">
        <v>43890</v>
      </c>
      <c r="D111" s="10">
        <f t="shared" si="4"/>
        <v>43920</v>
      </c>
      <c r="E111" t="s">
        <v>74</v>
      </c>
      <c r="F111">
        <v>53</v>
      </c>
      <c r="G111">
        <v>14.8</v>
      </c>
      <c r="H111" s="3">
        <f t="shared" si="6"/>
        <v>784.40000000000009</v>
      </c>
      <c r="I111" s="9">
        <f ca="1">IF(TODAY()&gt;D111,TODAY()-D111,0)</f>
        <v>156</v>
      </c>
      <c r="J111" s="8">
        <f ca="1">IF(I111=0,H111,0)</f>
        <v>0</v>
      </c>
      <c r="K111" s="8">
        <f ca="1">IF(AND(I111&lt;=30,I111&gt;0),H111,0)</f>
        <v>0</v>
      </c>
      <c r="L111" s="8">
        <f ca="1">IF(AND(I111&lt;=60,I111&gt;30),H111,0)</f>
        <v>0</v>
      </c>
      <c r="M111" s="8">
        <f ca="1">IF(AND(I111&lt;=90,I111&gt;60),H111,0)</f>
        <v>0</v>
      </c>
      <c r="N111" s="8">
        <f ca="1">IF(I111&gt;90,H111,0)</f>
        <v>784.40000000000009</v>
      </c>
    </row>
    <row r="112" spans="1:14" x14ac:dyDescent="0.25">
      <c r="A112" t="s">
        <v>72</v>
      </c>
      <c r="B112" s="2" t="s">
        <v>517</v>
      </c>
      <c r="C112" s="1">
        <v>43980</v>
      </c>
      <c r="D112" s="10">
        <f t="shared" si="4"/>
        <v>44010</v>
      </c>
      <c r="E112" t="s">
        <v>175</v>
      </c>
      <c r="F112">
        <v>75</v>
      </c>
      <c r="G112">
        <v>38.700000000000003</v>
      </c>
      <c r="H112" s="3">
        <f t="shared" si="5"/>
        <v>2902.5</v>
      </c>
      <c r="I112" s="9">
        <f ca="1">IF(TODAY()&gt;D112,TODAY()-D112,0)</f>
        <v>66</v>
      </c>
      <c r="J112" s="8">
        <f ca="1">IF(I112=0,H112,0)</f>
        <v>0</v>
      </c>
      <c r="K112" s="8">
        <f ca="1">IF(AND(I112&lt;=30,I112&gt;0),H112,0)</f>
        <v>0</v>
      </c>
      <c r="L112" s="8">
        <f ca="1">IF(AND(I112&lt;=60,I112&gt;30),H112,0)</f>
        <v>0</v>
      </c>
      <c r="M112" s="8">
        <f ca="1">IF(AND(I112&lt;=90,I112&gt;60),H112,0)</f>
        <v>2902.5</v>
      </c>
      <c r="N112" s="8">
        <f ca="1">IF(I112&gt;90,H112,0)</f>
        <v>0</v>
      </c>
    </row>
    <row r="113" spans="1:14" x14ac:dyDescent="0.25">
      <c r="A113" t="s">
        <v>40</v>
      </c>
      <c r="B113" t="s">
        <v>41</v>
      </c>
      <c r="C113" s="1">
        <v>43851</v>
      </c>
      <c r="D113" s="10">
        <f t="shared" si="4"/>
        <v>43881</v>
      </c>
      <c r="E113" t="s">
        <v>42</v>
      </c>
      <c r="F113">
        <v>154</v>
      </c>
      <c r="G113">
        <v>7</v>
      </c>
      <c r="H113" s="3">
        <f t="shared" si="5"/>
        <v>1078</v>
      </c>
      <c r="I113" s="9">
        <f ca="1">IF(TODAY()&gt;D113,TODAY()-D113,0)</f>
        <v>195</v>
      </c>
      <c r="J113" s="8">
        <f ca="1">IF(I113=0,H113,0)</f>
        <v>0</v>
      </c>
      <c r="K113" s="8">
        <f ca="1">IF(AND(I113&lt;=30,I113&gt;0),H113,0)</f>
        <v>0</v>
      </c>
      <c r="L113" s="8">
        <f ca="1">IF(AND(I113&lt;=60,I113&gt;30),H113,0)</f>
        <v>0</v>
      </c>
      <c r="M113" s="8">
        <f ca="1">IF(AND(I113&lt;=90,I113&gt;60),H113,0)</f>
        <v>0</v>
      </c>
      <c r="N113" s="8">
        <f ca="1">IF(I113&gt;90,H113,0)</f>
        <v>1078</v>
      </c>
    </row>
    <row r="114" spans="1:14" x14ac:dyDescent="0.25">
      <c r="A114" t="s">
        <v>40</v>
      </c>
      <c r="B114" t="s">
        <v>163</v>
      </c>
      <c r="C114" s="1">
        <v>44094</v>
      </c>
      <c r="D114" s="10">
        <f t="shared" si="4"/>
        <v>44124</v>
      </c>
      <c r="E114" t="s">
        <v>164</v>
      </c>
      <c r="F114">
        <v>132</v>
      </c>
      <c r="G114">
        <v>3.09</v>
      </c>
      <c r="H114" s="3">
        <f t="shared" si="5"/>
        <v>407.88</v>
      </c>
      <c r="I114" s="9">
        <f ca="1">IF(TODAY()&gt;D114,TODAY()-D114,0)</f>
        <v>0</v>
      </c>
      <c r="J114" s="8">
        <f ca="1">IF(I114=0,H114,0)</f>
        <v>407.88</v>
      </c>
      <c r="K114" s="8">
        <f ca="1">IF(AND(I114&lt;=30,I114&gt;0),H114,0)</f>
        <v>0</v>
      </c>
      <c r="L114" s="8">
        <f ca="1">IF(AND(I114&lt;=60,I114&gt;30),H114,0)</f>
        <v>0</v>
      </c>
      <c r="M114" s="8">
        <f ca="1">IF(AND(I114&lt;=90,I114&gt;60),H114,0)</f>
        <v>0</v>
      </c>
      <c r="N114" s="8">
        <f ca="1">IF(I114&gt;90,H114,0)</f>
        <v>0</v>
      </c>
    </row>
    <row r="115" spans="1:14" x14ac:dyDescent="0.25">
      <c r="A115" t="s">
        <v>40</v>
      </c>
      <c r="B115" s="2" t="s">
        <v>514</v>
      </c>
      <c r="C115" s="1">
        <v>44094</v>
      </c>
      <c r="D115" s="10">
        <f t="shared" si="4"/>
        <v>44124</v>
      </c>
      <c r="E115" t="s">
        <v>164</v>
      </c>
      <c r="F115">
        <v>130</v>
      </c>
      <c r="G115">
        <v>3.09</v>
      </c>
      <c r="H115" s="3">
        <f t="shared" ref="H115" si="7">SUM(F115*G115)</f>
        <v>401.7</v>
      </c>
      <c r="I115" s="9">
        <f ca="1">IF(TODAY()&gt;D115,TODAY()-D115,0)</f>
        <v>0</v>
      </c>
      <c r="J115" s="8">
        <f ca="1">IF(I115=0,H115,0)</f>
        <v>401.7</v>
      </c>
      <c r="K115" s="8">
        <f ca="1">IF(AND(I115&lt;=30,I115&gt;0),H115,0)</f>
        <v>0</v>
      </c>
      <c r="L115" s="8">
        <f ca="1">IF(AND(I115&lt;=60,I115&gt;30),H115,0)</f>
        <v>0</v>
      </c>
      <c r="M115" s="8">
        <f ca="1">IF(AND(I115&lt;=90,I115&gt;60),H115,0)</f>
        <v>0</v>
      </c>
      <c r="N115" s="8">
        <f ca="1">IF(I115&gt;90,H115,0)</f>
        <v>0</v>
      </c>
    </row>
    <row r="116" spans="1:14" x14ac:dyDescent="0.25">
      <c r="A116" t="s">
        <v>40</v>
      </c>
      <c r="B116" t="s">
        <v>204</v>
      </c>
      <c r="C116" s="1">
        <v>44124</v>
      </c>
      <c r="D116" s="10">
        <f t="shared" si="4"/>
        <v>44154</v>
      </c>
      <c r="E116" t="s">
        <v>205</v>
      </c>
      <c r="F116">
        <v>122</v>
      </c>
      <c r="G116">
        <v>47</v>
      </c>
      <c r="H116" s="3">
        <f t="shared" si="5"/>
        <v>5734</v>
      </c>
      <c r="I116" s="9">
        <f ca="1">IF(TODAY()&gt;D116,TODAY()-D116,0)</f>
        <v>0</v>
      </c>
      <c r="J116" s="8">
        <f ca="1">IF(I116=0,H116,0)</f>
        <v>5734</v>
      </c>
      <c r="K116" s="8">
        <f ca="1">IF(AND(I116&lt;=30,I116&gt;0),H116,0)</f>
        <v>0</v>
      </c>
      <c r="L116" s="8">
        <f ca="1">IF(AND(I116&lt;=60,I116&gt;30),H116,0)</f>
        <v>0</v>
      </c>
      <c r="M116" s="8">
        <f ca="1">IF(AND(I116&lt;=90,I116&gt;60),H116,0)</f>
        <v>0</v>
      </c>
      <c r="N116" s="8">
        <f ca="1">IF(I116&gt;90,H116,0)</f>
        <v>0</v>
      </c>
    </row>
    <row r="117" spans="1:14" x14ac:dyDescent="0.25">
      <c r="A117" t="s">
        <v>40</v>
      </c>
      <c r="B117" t="s">
        <v>206</v>
      </c>
      <c r="C117" s="1">
        <v>44124</v>
      </c>
      <c r="D117" s="10">
        <f t="shared" si="4"/>
        <v>44154</v>
      </c>
      <c r="E117" t="s">
        <v>207</v>
      </c>
      <c r="F117">
        <v>6</v>
      </c>
      <c r="G117">
        <v>2.48</v>
      </c>
      <c r="H117" s="3">
        <f t="shared" si="5"/>
        <v>14.879999999999999</v>
      </c>
      <c r="I117" s="9">
        <f ca="1">IF(TODAY()&gt;D117,TODAY()-D117,0)</f>
        <v>0</v>
      </c>
      <c r="J117" s="8">
        <f ca="1">IF(I117=0,H117,0)</f>
        <v>14.879999999999999</v>
      </c>
      <c r="K117" s="8">
        <f ca="1">IF(AND(I117&lt;=30,I117&gt;0),H117,0)</f>
        <v>0</v>
      </c>
      <c r="L117" s="8">
        <f ca="1">IF(AND(I117&lt;=60,I117&gt;30),H117,0)</f>
        <v>0</v>
      </c>
      <c r="M117" s="8">
        <f ca="1">IF(AND(I117&lt;=90,I117&gt;60),H117,0)</f>
        <v>0</v>
      </c>
      <c r="N117" s="8">
        <f ca="1">IF(I117&gt;90,H117,0)</f>
        <v>0</v>
      </c>
    </row>
    <row r="118" spans="1:14" x14ac:dyDescent="0.25">
      <c r="A118" t="s">
        <v>40</v>
      </c>
      <c r="B118" t="s">
        <v>212</v>
      </c>
      <c r="C118" s="1">
        <v>44127</v>
      </c>
      <c r="D118" s="10">
        <f t="shared" si="4"/>
        <v>44157</v>
      </c>
      <c r="E118" t="s">
        <v>213</v>
      </c>
      <c r="F118">
        <v>168</v>
      </c>
      <c r="G118">
        <v>8.08</v>
      </c>
      <c r="H118" s="3">
        <f t="shared" si="5"/>
        <v>1357.44</v>
      </c>
      <c r="I118" s="9">
        <f ca="1">IF(TODAY()&gt;D118,TODAY()-D118,0)</f>
        <v>0</v>
      </c>
      <c r="J118" s="8">
        <f ca="1">IF(I118=0,H118,0)</f>
        <v>1357.44</v>
      </c>
      <c r="K118" s="8">
        <f ca="1">IF(AND(I118&lt;=30,I118&gt;0),H118,0)</f>
        <v>0</v>
      </c>
      <c r="L118" s="8">
        <f ca="1">IF(AND(I118&lt;=60,I118&gt;30),H118,0)</f>
        <v>0</v>
      </c>
      <c r="M118" s="8">
        <f ca="1">IF(AND(I118&lt;=90,I118&gt;60),H118,0)</f>
        <v>0</v>
      </c>
      <c r="N118" s="8">
        <f ca="1">IF(I118&gt;90,H118,0)</f>
        <v>0</v>
      </c>
    </row>
    <row r="119" spans="1:14" x14ac:dyDescent="0.25">
      <c r="A119" t="s">
        <v>173</v>
      </c>
      <c r="B119" t="s">
        <v>174</v>
      </c>
      <c r="C119" s="1">
        <v>44109</v>
      </c>
      <c r="D119" s="10">
        <f t="shared" si="4"/>
        <v>44139</v>
      </c>
      <c r="E119" t="s">
        <v>175</v>
      </c>
      <c r="F119">
        <v>30</v>
      </c>
      <c r="G119">
        <v>38.700000000000003</v>
      </c>
      <c r="H119" s="3">
        <f t="shared" si="5"/>
        <v>1161</v>
      </c>
      <c r="I119" s="9">
        <f ca="1">IF(TODAY()&gt;D119,TODAY()-D119,0)</f>
        <v>0</v>
      </c>
      <c r="J119" s="8">
        <f ca="1">IF(I119=0,H119,0)</f>
        <v>1161</v>
      </c>
      <c r="K119" s="8">
        <f ca="1">IF(AND(I119&lt;=30,I119&gt;0),H119,0)</f>
        <v>0</v>
      </c>
      <c r="L119" s="8">
        <f ca="1">IF(AND(I119&lt;=60,I119&gt;30),H119,0)</f>
        <v>0</v>
      </c>
      <c r="M119" s="8">
        <f ca="1">IF(AND(I119&lt;=90,I119&gt;60),H119,0)</f>
        <v>0</v>
      </c>
      <c r="N119" s="8">
        <f ca="1">IF(I119&gt;90,H119,0)</f>
        <v>0</v>
      </c>
    </row>
    <row r="120" spans="1:14" x14ac:dyDescent="0.25">
      <c r="A120" t="s">
        <v>247</v>
      </c>
      <c r="B120" t="s">
        <v>248</v>
      </c>
      <c r="C120" s="1">
        <v>44142</v>
      </c>
      <c r="D120" s="10">
        <f t="shared" si="4"/>
        <v>44172</v>
      </c>
      <c r="E120" t="s">
        <v>249</v>
      </c>
      <c r="F120">
        <v>208</v>
      </c>
      <c r="G120">
        <v>6.87</v>
      </c>
      <c r="H120" s="3">
        <f t="shared" si="5"/>
        <v>1428.96</v>
      </c>
      <c r="I120" s="9">
        <f ca="1">IF(TODAY()&gt;D120,TODAY()-D120,0)</f>
        <v>0</v>
      </c>
      <c r="J120" s="8">
        <f ca="1">IF(I120=0,H120,0)</f>
        <v>1428.96</v>
      </c>
      <c r="K120" s="8">
        <f ca="1">IF(AND(I120&lt;=30,I120&gt;0),H120,0)</f>
        <v>0</v>
      </c>
      <c r="L120" s="8">
        <f ca="1">IF(AND(I120&lt;=60,I120&gt;30),H120,0)</f>
        <v>0</v>
      </c>
      <c r="M120" s="8">
        <f ca="1">IF(AND(I120&lt;=90,I120&gt;60),H120,0)</f>
        <v>0</v>
      </c>
      <c r="N120" s="8">
        <f ca="1">IF(I120&gt;90,H120,0)</f>
        <v>0</v>
      </c>
    </row>
    <row r="121" spans="1:14" x14ac:dyDescent="0.25">
      <c r="A121" t="s">
        <v>13</v>
      </c>
      <c r="B121" t="s">
        <v>14</v>
      </c>
      <c r="C121" s="1">
        <v>43839</v>
      </c>
      <c r="D121" s="10">
        <f t="shared" si="4"/>
        <v>43869</v>
      </c>
      <c r="E121" t="s">
        <v>15</v>
      </c>
      <c r="F121">
        <v>64</v>
      </c>
      <c r="G121">
        <v>10.73</v>
      </c>
      <c r="H121" s="3">
        <f t="shared" si="5"/>
        <v>686.72</v>
      </c>
      <c r="I121" s="9">
        <f ca="1">IF(TODAY()&gt;D121,TODAY()-D121,0)</f>
        <v>207</v>
      </c>
      <c r="J121" s="8">
        <f ca="1">IF(I121=0,H121,0)</f>
        <v>0</v>
      </c>
      <c r="K121" s="8">
        <f ca="1">IF(AND(I121&lt;=30,I121&gt;0),H121,0)</f>
        <v>0</v>
      </c>
      <c r="L121" s="8">
        <f ca="1">IF(AND(I121&lt;=60,I121&gt;30),H121,0)</f>
        <v>0</v>
      </c>
      <c r="M121" s="8">
        <f ca="1">IF(AND(I121&lt;=90,I121&gt;60),H121,0)</f>
        <v>0</v>
      </c>
      <c r="N121" s="8">
        <f ca="1">IF(I121&gt;90,H121,0)</f>
        <v>686.72</v>
      </c>
    </row>
    <row r="122" spans="1:14" x14ac:dyDescent="0.25">
      <c r="A122" t="s">
        <v>13</v>
      </c>
      <c r="B122" t="s">
        <v>258</v>
      </c>
      <c r="C122" s="1">
        <v>44165</v>
      </c>
      <c r="D122" s="10">
        <f t="shared" si="4"/>
        <v>44195</v>
      </c>
      <c r="E122" t="s">
        <v>259</v>
      </c>
      <c r="F122">
        <v>11</v>
      </c>
      <c r="G122">
        <v>15.87</v>
      </c>
      <c r="H122" s="3">
        <f t="shared" si="5"/>
        <v>174.57</v>
      </c>
      <c r="I122" s="9">
        <f ca="1">IF(TODAY()&gt;D122,TODAY()-D122,0)</f>
        <v>0</v>
      </c>
      <c r="J122" s="8">
        <f ca="1">IF(I122=0,H122,0)</f>
        <v>174.57</v>
      </c>
      <c r="K122" s="8">
        <f ca="1">IF(AND(I122&lt;=30,I122&gt;0),H122,0)</f>
        <v>0</v>
      </c>
      <c r="L122" s="8">
        <f ca="1">IF(AND(I122&lt;=60,I122&gt;30),H122,0)</f>
        <v>0</v>
      </c>
      <c r="M122" s="8">
        <f ca="1">IF(AND(I122&lt;=90,I122&gt;60),H122,0)</f>
        <v>0</v>
      </c>
      <c r="N122" s="8">
        <f ca="1">IF(I122&gt;90,H122,0)</f>
        <v>0</v>
      </c>
    </row>
    <row r="123" spans="1:14" x14ac:dyDescent="0.25">
      <c r="A123" t="s">
        <v>16</v>
      </c>
      <c r="B123" t="s">
        <v>17</v>
      </c>
      <c r="C123" s="1">
        <v>43839</v>
      </c>
      <c r="D123" s="10">
        <f t="shared" si="4"/>
        <v>43869</v>
      </c>
      <c r="E123" t="s">
        <v>18</v>
      </c>
      <c r="F123">
        <v>84</v>
      </c>
      <c r="G123">
        <v>5.07</v>
      </c>
      <c r="H123" s="3">
        <f t="shared" si="5"/>
        <v>425.88</v>
      </c>
      <c r="I123" s="9">
        <f ca="1">IF(TODAY()&gt;D123,TODAY()-D123,0)</f>
        <v>207</v>
      </c>
      <c r="J123" s="8">
        <f ca="1">IF(I123=0,H123,0)</f>
        <v>0</v>
      </c>
      <c r="K123" s="8">
        <f ca="1">IF(AND(I123&lt;=30,I123&gt;0),H123,0)</f>
        <v>0</v>
      </c>
      <c r="L123" s="8">
        <f ca="1">IF(AND(I123&lt;=60,I123&gt;30),H123,0)</f>
        <v>0</v>
      </c>
      <c r="M123" s="8">
        <f ca="1">IF(AND(I123&lt;=90,I123&gt;60),H123,0)</f>
        <v>0</v>
      </c>
      <c r="N123" s="8">
        <f ca="1">IF(I123&gt;90,H123,0)</f>
        <v>425.88</v>
      </c>
    </row>
    <row r="124" spans="1:14" x14ac:dyDescent="0.25">
      <c r="A124" t="s">
        <v>16</v>
      </c>
      <c r="B124" t="s">
        <v>226</v>
      </c>
      <c r="C124" s="1">
        <v>44132</v>
      </c>
      <c r="D124" s="10">
        <f t="shared" si="4"/>
        <v>44162</v>
      </c>
      <c r="E124" t="s">
        <v>227</v>
      </c>
      <c r="F124">
        <v>173</v>
      </c>
      <c r="G124">
        <v>3.49</v>
      </c>
      <c r="H124" s="3">
        <f t="shared" si="5"/>
        <v>603.77</v>
      </c>
      <c r="I124" s="9">
        <f ca="1">IF(TODAY()&gt;D124,TODAY()-D124,0)</f>
        <v>0</v>
      </c>
      <c r="J124" s="8">
        <f ca="1">IF(I124=0,H124,0)</f>
        <v>603.77</v>
      </c>
      <c r="K124" s="8">
        <f ca="1">IF(AND(I124&lt;=30,I124&gt;0),H124,0)</f>
        <v>0</v>
      </c>
      <c r="L124" s="8">
        <f ca="1">IF(AND(I124&lt;=60,I124&gt;30),H124,0)</f>
        <v>0</v>
      </c>
      <c r="M124" s="8">
        <f ca="1">IF(AND(I124&lt;=90,I124&gt;60),H124,0)</f>
        <v>0</v>
      </c>
      <c r="N124" s="8">
        <f ca="1">IF(I124&gt;90,H124,0)</f>
        <v>0</v>
      </c>
    </row>
    <row r="125" spans="1:14" x14ac:dyDescent="0.25">
      <c r="A125" t="s">
        <v>16</v>
      </c>
      <c r="B125" t="s">
        <v>260</v>
      </c>
      <c r="C125" s="1">
        <v>44165</v>
      </c>
      <c r="D125" s="10">
        <f t="shared" si="4"/>
        <v>44195</v>
      </c>
      <c r="E125" t="s">
        <v>261</v>
      </c>
      <c r="F125">
        <v>57</v>
      </c>
      <c r="G125">
        <v>3.32</v>
      </c>
      <c r="H125" s="3">
        <f t="shared" si="5"/>
        <v>189.23999999999998</v>
      </c>
      <c r="I125" s="9">
        <f ca="1">IF(TODAY()&gt;D125,TODAY()-D125,0)</f>
        <v>0</v>
      </c>
      <c r="J125" s="8">
        <f ca="1">IF(I125=0,H125,0)</f>
        <v>189.23999999999998</v>
      </c>
      <c r="K125" s="8">
        <f ca="1">IF(AND(I125&lt;=30,I125&gt;0),H125,0)</f>
        <v>0</v>
      </c>
      <c r="L125" s="8">
        <f ca="1">IF(AND(I125&lt;=60,I125&gt;30),H125,0)</f>
        <v>0</v>
      </c>
      <c r="M125" s="8">
        <f ca="1">IF(AND(I125&lt;=90,I125&gt;60),H125,0)</f>
        <v>0</v>
      </c>
      <c r="N125" s="8">
        <f ca="1">IF(I125&gt;90,H125,0)</f>
        <v>0</v>
      </c>
    </row>
    <row r="126" spans="1:14" x14ac:dyDescent="0.25">
      <c r="A126" t="s">
        <v>19</v>
      </c>
      <c r="B126" t="s">
        <v>20</v>
      </c>
      <c r="C126" s="1">
        <v>43839</v>
      </c>
      <c r="D126" s="10">
        <f t="shared" si="4"/>
        <v>43869</v>
      </c>
      <c r="E126" t="s">
        <v>21</v>
      </c>
      <c r="F126">
        <v>150</v>
      </c>
      <c r="G126">
        <v>5.94</v>
      </c>
      <c r="H126" s="3">
        <f t="shared" si="5"/>
        <v>891.00000000000011</v>
      </c>
      <c r="I126" s="9">
        <f ca="1">IF(TODAY()&gt;D126,TODAY()-D126,0)</f>
        <v>207</v>
      </c>
      <c r="J126" s="8">
        <f ca="1">IF(I126=0,H126,0)</f>
        <v>0</v>
      </c>
      <c r="K126" s="8">
        <f ca="1">IF(AND(I126&lt;=30,I126&gt;0),H126,0)</f>
        <v>0</v>
      </c>
      <c r="L126" s="8">
        <f ca="1">IF(AND(I126&lt;=60,I126&gt;30),H126,0)</f>
        <v>0</v>
      </c>
      <c r="M126" s="8">
        <f ca="1">IF(AND(I126&lt;=90,I126&gt;60),H126,0)</f>
        <v>0</v>
      </c>
      <c r="N126" s="8">
        <f ca="1">IF(I126&gt;90,H126,0)</f>
        <v>891.00000000000011</v>
      </c>
    </row>
    <row r="127" spans="1:14" x14ac:dyDescent="0.25">
      <c r="A127" t="s">
        <v>19</v>
      </c>
      <c r="B127" t="s">
        <v>57</v>
      </c>
      <c r="C127" s="1">
        <v>43877</v>
      </c>
      <c r="D127" s="10">
        <f t="shared" si="4"/>
        <v>43907</v>
      </c>
      <c r="E127" t="s">
        <v>21</v>
      </c>
      <c r="F127">
        <v>221</v>
      </c>
      <c r="G127">
        <v>5.94</v>
      </c>
      <c r="H127" s="3">
        <f t="shared" si="5"/>
        <v>1312.74</v>
      </c>
      <c r="I127" s="9">
        <f ca="1">IF(TODAY()&gt;D127,TODAY()-D127,0)</f>
        <v>169</v>
      </c>
      <c r="J127" s="8">
        <f ca="1">IF(I127=0,H127,0)</f>
        <v>0</v>
      </c>
      <c r="K127" s="8">
        <f ca="1">IF(AND(I127&lt;=30,I127&gt;0),H127,0)</f>
        <v>0</v>
      </c>
      <c r="L127" s="8">
        <f ca="1">IF(AND(I127&lt;=60,I127&gt;30),H127,0)</f>
        <v>0</v>
      </c>
      <c r="M127" s="8">
        <f ca="1">IF(AND(I127&lt;=90,I127&gt;60),H127,0)</f>
        <v>0</v>
      </c>
      <c r="N127" s="8">
        <f ca="1">IF(I127&gt;90,H127,0)</f>
        <v>1312.74</v>
      </c>
    </row>
    <row r="128" spans="1:14" x14ac:dyDescent="0.25">
      <c r="A128" t="s">
        <v>19</v>
      </c>
      <c r="B128" t="s">
        <v>77</v>
      </c>
      <c r="C128" s="1">
        <v>43899</v>
      </c>
      <c r="D128" s="10">
        <f t="shared" si="4"/>
        <v>43929</v>
      </c>
      <c r="E128" t="s">
        <v>21</v>
      </c>
      <c r="F128">
        <v>300</v>
      </c>
      <c r="G128">
        <v>5.94</v>
      </c>
      <c r="H128" s="3">
        <f t="shared" si="5"/>
        <v>1782.0000000000002</v>
      </c>
      <c r="I128" s="9">
        <f ca="1">IF(TODAY()&gt;D128,TODAY()-D128,0)</f>
        <v>147</v>
      </c>
      <c r="J128" s="8">
        <f ca="1">IF(I128=0,H128,0)</f>
        <v>0</v>
      </c>
      <c r="K128" s="8">
        <f ca="1">IF(AND(I128&lt;=30,I128&gt;0),H128,0)</f>
        <v>0</v>
      </c>
      <c r="L128" s="8">
        <f ca="1">IF(AND(I128&lt;=60,I128&gt;30),H128,0)</f>
        <v>0</v>
      </c>
      <c r="M128" s="8">
        <f ca="1">IF(AND(I128&lt;=90,I128&gt;60),H128,0)</f>
        <v>0</v>
      </c>
      <c r="N128" s="8">
        <f ca="1">IF(I128&gt;90,H128,0)</f>
        <v>1782.0000000000002</v>
      </c>
    </row>
    <row r="129" spans="1:14" x14ac:dyDescent="0.25">
      <c r="A129" t="s">
        <v>19</v>
      </c>
      <c r="B129" t="s">
        <v>112</v>
      </c>
      <c r="C129" s="1">
        <v>44011</v>
      </c>
      <c r="D129" s="10">
        <f t="shared" si="4"/>
        <v>44041</v>
      </c>
      <c r="E129" t="s">
        <v>21</v>
      </c>
      <c r="F129">
        <v>275</v>
      </c>
      <c r="G129">
        <v>5.94</v>
      </c>
      <c r="H129" s="3">
        <f t="shared" si="5"/>
        <v>1633.5</v>
      </c>
      <c r="I129" s="9">
        <f ca="1">IF(TODAY()&gt;D129,TODAY()-D129,0)</f>
        <v>35</v>
      </c>
      <c r="J129" s="8">
        <f ca="1">IF(I129=0,H129,0)</f>
        <v>0</v>
      </c>
      <c r="K129" s="8">
        <f ca="1">IF(AND(I129&lt;=30,I129&gt;0),H129,0)</f>
        <v>0</v>
      </c>
      <c r="L129" s="8">
        <f ca="1">IF(AND(I129&lt;=60,I129&gt;30),H129,0)</f>
        <v>1633.5</v>
      </c>
      <c r="M129" s="8">
        <f ca="1">IF(AND(I129&lt;=90,I129&gt;60),H129,0)</f>
        <v>0</v>
      </c>
      <c r="N129" s="8">
        <f ca="1">IF(I129&gt;90,H129,0)</f>
        <v>0</v>
      </c>
    </row>
    <row r="130" spans="1:14" x14ac:dyDescent="0.25">
      <c r="A130" t="s">
        <v>262</v>
      </c>
      <c r="B130" t="s">
        <v>263</v>
      </c>
      <c r="C130" s="1">
        <v>44165</v>
      </c>
      <c r="D130" s="10">
        <f t="shared" si="4"/>
        <v>44195</v>
      </c>
      <c r="E130" t="s">
        <v>264</v>
      </c>
      <c r="F130">
        <v>18</v>
      </c>
      <c r="G130">
        <v>6.43</v>
      </c>
      <c r="H130" s="3">
        <f t="shared" si="5"/>
        <v>115.74</v>
      </c>
      <c r="I130" s="9">
        <f ca="1">IF(TODAY()&gt;D130,TODAY()-D130,0)</f>
        <v>0</v>
      </c>
      <c r="J130" s="8">
        <f ca="1">IF(I130=0,H130,0)</f>
        <v>115.74</v>
      </c>
      <c r="K130" s="8">
        <f ca="1">IF(AND(I130&lt;=30,I130&gt;0),H130,0)</f>
        <v>0</v>
      </c>
      <c r="L130" s="8">
        <f ca="1">IF(AND(I130&lt;=60,I130&gt;30),H130,0)</f>
        <v>0</v>
      </c>
      <c r="M130" s="8">
        <f ca="1">IF(AND(I130&lt;=90,I130&gt;60),H130,0)</f>
        <v>0</v>
      </c>
      <c r="N130" s="8">
        <f ca="1">IF(I130&gt;90,H130,0)</f>
        <v>0</v>
      </c>
    </row>
    <row r="131" spans="1:14" x14ac:dyDescent="0.25">
      <c r="A131" t="s">
        <v>122</v>
      </c>
      <c r="B131" s="2" t="s">
        <v>520</v>
      </c>
      <c r="C131" s="1">
        <v>44033</v>
      </c>
      <c r="D131" s="10">
        <f t="shared" ref="D131:D157" si="8">C131+30</f>
        <v>44063</v>
      </c>
      <c r="E131" t="s">
        <v>123</v>
      </c>
      <c r="F131">
        <v>20</v>
      </c>
      <c r="G131">
        <v>21.12</v>
      </c>
      <c r="H131" s="3">
        <f t="shared" si="5"/>
        <v>422.40000000000003</v>
      </c>
      <c r="I131" s="9">
        <f ca="1">IF(TODAY()&gt;D131,TODAY()-D131,0)</f>
        <v>13</v>
      </c>
      <c r="J131" s="8">
        <f ca="1">IF(I131=0,H131,0)</f>
        <v>0</v>
      </c>
      <c r="K131" s="8">
        <f ca="1">IF(AND(I131&lt;=30,I131&gt;0),H131,0)</f>
        <v>422.40000000000003</v>
      </c>
      <c r="L131" s="8">
        <f ca="1">IF(AND(I131&lt;=60,I131&gt;30),H131,0)</f>
        <v>0</v>
      </c>
      <c r="M131" s="8">
        <f ca="1">IF(AND(I131&lt;=90,I131&gt;60),H131,0)</f>
        <v>0</v>
      </c>
      <c r="N131" s="8">
        <f ca="1">IF(I131&gt;90,H131,0)</f>
        <v>0</v>
      </c>
    </row>
    <row r="132" spans="1:14" x14ac:dyDescent="0.25">
      <c r="A132" t="s">
        <v>122</v>
      </c>
      <c r="B132" t="s">
        <v>519</v>
      </c>
      <c r="C132" s="1">
        <v>44033</v>
      </c>
      <c r="D132" s="10">
        <f t="shared" si="8"/>
        <v>44063</v>
      </c>
      <c r="E132" t="s">
        <v>123</v>
      </c>
      <c r="F132">
        <v>20</v>
      </c>
      <c r="G132">
        <v>21.12</v>
      </c>
      <c r="H132" s="3">
        <f t="shared" si="5"/>
        <v>422.40000000000003</v>
      </c>
      <c r="I132" s="9">
        <f ca="1">IF(TODAY()&gt;D132,TODAY()-D132,0)</f>
        <v>13</v>
      </c>
      <c r="J132" s="8">
        <f ca="1">IF(I132=0,H132,0)</f>
        <v>0</v>
      </c>
      <c r="K132" s="8">
        <f ca="1">IF(AND(I132&lt;=30,I132&gt;0),H132,0)</f>
        <v>422.40000000000003</v>
      </c>
      <c r="L132" s="8">
        <f ca="1">IF(AND(I132&lt;=60,I132&gt;30),H132,0)</f>
        <v>0</v>
      </c>
      <c r="M132" s="8">
        <f ca="1">IF(AND(I132&lt;=90,I132&gt;60),H132,0)</f>
        <v>0</v>
      </c>
      <c r="N132" s="8">
        <f ca="1">IF(I132&gt;90,H132,0)</f>
        <v>0</v>
      </c>
    </row>
    <row r="133" spans="1:14" x14ac:dyDescent="0.25">
      <c r="A133" t="s">
        <v>122</v>
      </c>
      <c r="B133" t="s">
        <v>129</v>
      </c>
      <c r="C133" s="1">
        <v>44047</v>
      </c>
      <c r="D133" s="10">
        <f t="shared" si="8"/>
        <v>44077</v>
      </c>
      <c r="E133" t="s">
        <v>130</v>
      </c>
      <c r="F133">
        <v>237</v>
      </c>
      <c r="G133">
        <v>3.21</v>
      </c>
      <c r="H133" s="3">
        <f t="shared" si="5"/>
        <v>760.77</v>
      </c>
      <c r="I133" s="9">
        <f ca="1">IF(TODAY()&gt;D133,TODAY()-D133,0)</f>
        <v>0</v>
      </c>
      <c r="J133" s="8">
        <f ca="1">IF(I133=0,H133,0)</f>
        <v>760.77</v>
      </c>
      <c r="K133" s="8">
        <f ca="1">IF(AND(I133&lt;=30,I133&gt;0),H133,0)</f>
        <v>0</v>
      </c>
      <c r="L133" s="8">
        <f ca="1">IF(AND(I133&lt;=60,I133&gt;30),H133,0)</f>
        <v>0</v>
      </c>
      <c r="M133" s="8">
        <f ca="1">IF(AND(I133&lt;=90,I133&gt;60),H133,0)</f>
        <v>0</v>
      </c>
      <c r="N133" s="8">
        <f ca="1">IF(I133&gt;90,H133,0)</f>
        <v>0</v>
      </c>
    </row>
    <row r="134" spans="1:14" x14ac:dyDescent="0.25">
      <c r="A134" t="s">
        <v>122</v>
      </c>
      <c r="B134" t="s">
        <v>140</v>
      </c>
      <c r="C134" s="1">
        <v>44093</v>
      </c>
      <c r="D134" s="10">
        <f t="shared" si="8"/>
        <v>44123</v>
      </c>
      <c r="E134" t="s">
        <v>141</v>
      </c>
      <c r="F134">
        <v>175</v>
      </c>
      <c r="G134">
        <v>4.12</v>
      </c>
      <c r="H134" s="3">
        <f t="shared" ref="H134:H151" si="9">SUM(F134*G134)</f>
        <v>721</v>
      </c>
      <c r="I134" s="9">
        <f ca="1">IF(TODAY()&gt;D134,TODAY()-D134,0)</f>
        <v>0</v>
      </c>
      <c r="J134" s="8">
        <f ca="1">IF(I134=0,H134,0)</f>
        <v>721</v>
      </c>
      <c r="K134" s="8">
        <f ca="1">IF(AND(I134&lt;=30,I134&gt;0),H134,0)</f>
        <v>0</v>
      </c>
      <c r="L134" s="8">
        <f ca="1">IF(AND(I134&lt;=60,I134&gt;30),H134,0)</f>
        <v>0</v>
      </c>
      <c r="M134" s="8">
        <f ca="1">IF(AND(I134&lt;=90,I134&gt;60),H134,0)</f>
        <v>0</v>
      </c>
      <c r="N134" s="8">
        <f ca="1">IF(I134&gt;90,H134,0)</f>
        <v>0</v>
      </c>
    </row>
    <row r="135" spans="1:14" x14ac:dyDescent="0.25">
      <c r="A135" t="s">
        <v>122</v>
      </c>
      <c r="B135" t="s">
        <v>165</v>
      </c>
      <c r="C135" s="1">
        <v>44094</v>
      </c>
      <c r="D135" s="10">
        <f t="shared" si="8"/>
        <v>44124</v>
      </c>
      <c r="E135" t="s">
        <v>166</v>
      </c>
      <c r="F135">
        <v>167</v>
      </c>
      <c r="G135">
        <v>3.22</v>
      </c>
      <c r="H135" s="3">
        <f t="shared" si="9"/>
        <v>537.74</v>
      </c>
      <c r="I135" s="9">
        <f ca="1">IF(TODAY()&gt;D135,TODAY()-D135,0)</f>
        <v>0</v>
      </c>
      <c r="J135" s="8">
        <f ca="1">IF(I135=0,H135,0)</f>
        <v>537.74</v>
      </c>
      <c r="K135" s="8">
        <f ca="1">IF(AND(I135&lt;=30,I135&gt;0),H135,0)</f>
        <v>0</v>
      </c>
      <c r="L135" s="8">
        <f ca="1">IF(AND(I135&lt;=60,I135&gt;30),H135,0)</f>
        <v>0</v>
      </c>
      <c r="M135" s="8">
        <f ca="1">IF(AND(I135&lt;=90,I135&gt;60),H135,0)</f>
        <v>0</v>
      </c>
      <c r="N135" s="8">
        <f ca="1">IF(I135&gt;90,H135,0)</f>
        <v>0</v>
      </c>
    </row>
    <row r="136" spans="1:14" x14ac:dyDescent="0.25">
      <c r="A136" t="s">
        <v>122</v>
      </c>
      <c r="B136" t="s">
        <v>167</v>
      </c>
      <c r="C136" s="1">
        <v>44094</v>
      </c>
      <c r="D136" s="10">
        <f t="shared" si="8"/>
        <v>44124</v>
      </c>
      <c r="E136" t="s">
        <v>168</v>
      </c>
      <c r="F136">
        <v>216</v>
      </c>
      <c r="G136">
        <v>27.6</v>
      </c>
      <c r="H136" s="3">
        <f t="shared" si="9"/>
        <v>5961.6</v>
      </c>
      <c r="I136" s="9">
        <f ca="1">IF(TODAY()&gt;D136,TODAY()-D136,0)</f>
        <v>0</v>
      </c>
      <c r="J136" s="8">
        <f ca="1">IF(I136=0,H136,0)</f>
        <v>5961.6</v>
      </c>
      <c r="K136" s="8">
        <f ca="1">IF(AND(I136&lt;=30,I136&gt;0),H136,0)</f>
        <v>0</v>
      </c>
      <c r="L136" s="8">
        <f ca="1">IF(AND(I136&lt;=60,I136&gt;30),H136,0)</f>
        <v>0</v>
      </c>
      <c r="M136" s="8">
        <f ca="1">IF(AND(I136&lt;=90,I136&gt;60),H136,0)</f>
        <v>0</v>
      </c>
      <c r="N136" s="8">
        <f ca="1">IF(I136&gt;90,H136,0)</f>
        <v>0</v>
      </c>
    </row>
    <row r="137" spans="1:14" x14ac:dyDescent="0.25">
      <c r="A137" t="s">
        <v>122</v>
      </c>
      <c r="B137" t="s">
        <v>167</v>
      </c>
      <c r="C137" s="1">
        <v>44094</v>
      </c>
      <c r="D137" s="10">
        <f t="shared" si="8"/>
        <v>44124</v>
      </c>
      <c r="E137" t="s">
        <v>168</v>
      </c>
      <c r="F137">
        <v>216</v>
      </c>
      <c r="G137">
        <v>27.6</v>
      </c>
      <c r="H137" s="3">
        <f t="shared" si="9"/>
        <v>5961.6</v>
      </c>
      <c r="I137" s="9">
        <f ca="1">IF(TODAY()&gt;D137,TODAY()-D137,0)</f>
        <v>0</v>
      </c>
      <c r="J137" s="8">
        <f ca="1">IF(I137=0,H137,0)</f>
        <v>5961.6</v>
      </c>
      <c r="K137" s="8">
        <f ca="1">IF(AND(I137&lt;=30,I137&gt;0),H137,0)</f>
        <v>0</v>
      </c>
      <c r="L137" s="8">
        <f ca="1">IF(AND(I137&lt;=60,I137&gt;30),H137,0)</f>
        <v>0</v>
      </c>
      <c r="M137" s="8">
        <f ca="1">IF(AND(I137&lt;=90,I137&gt;60),H137,0)</f>
        <v>0</v>
      </c>
      <c r="N137" s="8">
        <f ca="1">IF(I137&gt;90,H137,0)</f>
        <v>0</v>
      </c>
    </row>
    <row r="138" spans="1:14" x14ac:dyDescent="0.25">
      <c r="A138" t="s">
        <v>122</v>
      </c>
      <c r="B138" t="s">
        <v>184</v>
      </c>
      <c r="C138" s="1">
        <v>44115</v>
      </c>
      <c r="D138" s="10">
        <f t="shared" si="8"/>
        <v>44145</v>
      </c>
      <c r="E138" t="s">
        <v>185</v>
      </c>
      <c r="F138">
        <v>31</v>
      </c>
      <c r="G138">
        <v>1.63</v>
      </c>
      <c r="H138" s="3">
        <f t="shared" si="9"/>
        <v>50.529999999999994</v>
      </c>
      <c r="I138" s="9">
        <f ca="1">IF(TODAY()&gt;D138,TODAY()-D138,0)</f>
        <v>0</v>
      </c>
      <c r="J138" s="8">
        <f ca="1">IF(I138=0,H138,0)</f>
        <v>50.529999999999994</v>
      </c>
      <c r="K138" s="8">
        <f ca="1">IF(AND(I138&lt;=30,I138&gt;0),H138,0)</f>
        <v>0</v>
      </c>
      <c r="L138" s="8">
        <f ca="1">IF(AND(I138&lt;=60,I138&gt;30),H138,0)</f>
        <v>0</v>
      </c>
      <c r="M138" s="8">
        <f ca="1">IF(AND(I138&lt;=90,I138&gt;60),H138,0)</f>
        <v>0</v>
      </c>
      <c r="N138" s="8">
        <f ca="1">IF(I138&gt;90,H138,0)</f>
        <v>0</v>
      </c>
    </row>
    <row r="139" spans="1:14" x14ac:dyDescent="0.25">
      <c r="A139" t="s">
        <v>63</v>
      </c>
      <c r="B139" s="2" t="s">
        <v>512</v>
      </c>
      <c r="C139" s="1">
        <v>43841</v>
      </c>
      <c r="D139" s="10">
        <f t="shared" si="8"/>
        <v>43871</v>
      </c>
      <c r="E139" t="s">
        <v>185</v>
      </c>
      <c r="F139">
        <v>250</v>
      </c>
      <c r="G139">
        <v>1.63</v>
      </c>
      <c r="H139" s="3">
        <f t="shared" si="9"/>
        <v>407.5</v>
      </c>
      <c r="I139" s="9">
        <f ca="1">IF(TODAY()&gt;D139,TODAY()-D139,0)</f>
        <v>205</v>
      </c>
      <c r="J139" s="8">
        <f ca="1">IF(I139=0,H139,0)</f>
        <v>0</v>
      </c>
      <c r="K139" s="8">
        <f ca="1">IF(AND(I139&lt;=30,I139&gt;0),H139,0)</f>
        <v>0</v>
      </c>
      <c r="L139" s="8">
        <f ca="1">IF(AND(I139&lt;=60,I139&gt;30),H139,0)</f>
        <v>0</v>
      </c>
      <c r="M139" s="8">
        <f ca="1">IF(AND(I139&lt;=90,I139&gt;60),H139,0)</f>
        <v>0</v>
      </c>
      <c r="N139" s="8">
        <f ca="1">IF(I139&gt;90,H139,0)</f>
        <v>407.5</v>
      </c>
    </row>
    <row r="140" spans="1:14" x14ac:dyDescent="0.25">
      <c r="A140" t="s">
        <v>63</v>
      </c>
      <c r="B140" s="2" t="s">
        <v>513</v>
      </c>
      <c r="C140" s="1">
        <v>43842</v>
      </c>
      <c r="D140" s="10">
        <f t="shared" si="8"/>
        <v>43872</v>
      </c>
      <c r="E140" t="s">
        <v>185</v>
      </c>
      <c r="F140">
        <v>250</v>
      </c>
      <c r="G140">
        <v>1.63</v>
      </c>
      <c r="H140" s="3">
        <f t="shared" si="9"/>
        <v>407.5</v>
      </c>
      <c r="I140" s="9">
        <f ca="1">IF(TODAY()&gt;D140,TODAY()-D140,0)</f>
        <v>204</v>
      </c>
      <c r="J140" s="8">
        <f ca="1">IF(I140=0,H140,0)</f>
        <v>0</v>
      </c>
      <c r="K140" s="8">
        <f ca="1">IF(AND(I140&lt;=30,I140&gt;0),H140,0)</f>
        <v>0</v>
      </c>
      <c r="L140" s="8">
        <f ca="1">IF(AND(I140&lt;=60,I140&gt;30),H140,0)</f>
        <v>0</v>
      </c>
      <c r="M140" s="8">
        <f ca="1">IF(AND(I140&lt;=90,I140&gt;60),H140,0)</f>
        <v>0</v>
      </c>
      <c r="N140" s="8">
        <f ca="1">IF(I140&gt;90,H140,0)</f>
        <v>407.5</v>
      </c>
    </row>
    <row r="141" spans="1:14" x14ac:dyDescent="0.25">
      <c r="A141" t="s">
        <v>63</v>
      </c>
      <c r="B141" t="s">
        <v>64</v>
      </c>
      <c r="C141" s="1">
        <v>43888</v>
      </c>
      <c r="D141" s="10">
        <f t="shared" si="8"/>
        <v>43918</v>
      </c>
      <c r="E141" t="s">
        <v>65</v>
      </c>
      <c r="F141">
        <v>180</v>
      </c>
      <c r="G141">
        <v>5.18</v>
      </c>
      <c r="H141" s="3">
        <f t="shared" si="9"/>
        <v>932.4</v>
      </c>
      <c r="I141" s="9">
        <f ca="1">IF(TODAY()&gt;D141,TODAY()-D141,0)</f>
        <v>158</v>
      </c>
      <c r="J141" s="8">
        <f ca="1">IF(I141=0,H141,0)</f>
        <v>0</v>
      </c>
      <c r="K141" s="8">
        <f ca="1">IF(AND(I141&lt;=30,I141&gt;0),H141,0)</f>
        <v>0</v>
      </c>
      <c r="L141" s="8">
        <f ca="1">IF(AND(I141&lt;=60,I141&gt;30),H141,0)</f>
        <v>0</v>
      </c>
      <c r="M141" s="8">
        <f ca="1">IF(AND(I141&lt;=90,I141&gt;60),H141,0)</f>
        <v>0</v>
      </c>
      <c r="N141" s="8">
        <f ca="1">IF(I141&gt;90,H141,0)</f>
        <v>932.4</v>
      </c>
    </row>
    <row r="142" spans="1:14" x14ac:dyDescent="0.25">
      <c r="A142" t="s">
        <v>86</v>
      </c>
      <c r="B142" t="s">
        <v>87</v>
      </c>
      <c r="C142" s="1">
        <v>43969</v>
      </c>
      <c r="D142" s="10">
        <f t="shared" si="8"/>
        <v>43999</v>
      </c>
      <c r="E142" t="s">
        <v>88</v>
      </c>
      <c r="F142">
        <v>47</v>
      </c>
      <c r="G142">
        <v>3.99</v>
      </c>
      <c r="H142" s="3">
        <f t="shared" si="9"/>
        <v>187.53</v>
      </c>
      <c r="I142" s="9">
        <f ca="1">IF(TODAY()&gt;D142,TODAY()-D142,0)</f>
        <v>77</v>
      </c>
      <c r="J142" s="8">
        <f ca="1">IF(I142=0,H142,0)</f>
        <v>0</v>
      </c>
      <c r="K142" s="8">
        <f ca="1">IF(AND(I142&lt;=30,I142&gt;0),H142,0)</f>
        <v>0</v>
      </c>
      <c r="L142" s="8">
        <f ca="1">IF(AND(I142&lt;=60,I142&gt;30),H142,0)</f>
        <v>0</v>
      </c>
      <c r="M142" s="8">
        <f ca="1">IF(AND(I142&lt;=90,I142&gt;60),H142,0)</f>
        <v>187.53</v>
      </c>
      <c r="N142" s="8">
        <f ca="1">IF(I142&gt;90,H142,0)</f>
        <v>0</v>
      </c>
    </row>
    <row r="143" spans="1:14" x14ac:dyDescent="0.25">
      <c r="A143" t="s">
        <v>86</v>
      </c>
      <c r="B143" t="s">
        <v>104</v>
      </c>
      <c r="C143" s="1">
        <v>43991</v>
      </c>
      <c r="D143" s="10">
        <f t="shared" si="8"/>
        <v>44021</v>
      </c>
      <c r="E143" t="s">
        <v>88</v>
      </c>
      <c r="F143">
        <v>44</v>
      </c>
      <c r="G143">
        <v>3.99</v>
      </c>
      <c r="H143" s="3">
        <f t="shared" si="9"/>
        <v>175.56</v>
      </c>
      <c r="I143" s="9">
        <f ca="1">IF(TODAY()&gt;D143,TODAY()-D143,0)</f>
        <v>55</v>
      </c>
      <c r="J143" s="8">
        <f ca="1">IF(I143=0,H143,0)</f>
        <v>0</v>
      </c>
      <c r="K143" s="8">
        <f ca="1">IF(AND(I143&lt;=30,I143&gt;0),H143,0)</f>
        <v>0</v>
      </c>
      <c r="L143" s="8">
        <f ca="1">IF(AND(I143&lt;=60,I143&gt;30),H143,0)</f>
        <v>175.56</v>
      </c>
      <c r="M143" s="8">
        <f ca="1">IF(AND(I143&lt;=90,I143&gt;60),H143,0)</f>
        <v>0</v>
      </c>
      <c r="N143" s="8">
        <f ca="1">IF(I143&gt;90,H143,0)</f>
        <v>0</v>
      </c>
    </row>
    <row r="144" spans="1:14" x14ac:dyDescent="0.25">
      <c r="A144" t="s">
        <v>86</v>
      </c>
      <c r="B144" t="s">
        <v>114</v>
      </c>
      <c r="C144" s="1">
        <v>44026</v>
      </c>
      <c r="D144" s="10">
        <f t="shared" si="8"/>
        <v>44056</v>
      </c>
      <c r="E144" t="s">
        <v>88</v>
      </c>
      <c r="F144">
        <v>56</v>
      </c>
      <c r="G144">
        <v>3.99</v>
      </c>
      <c r="H144" s="3">
        <f t="shared" si="9"/>
        <v>223.44</v>
      </c>
      <c r="I144" s="9">
        <f ca="1">IF(TODAY()&gt;D144,TODAY()-D144,0)</f>
        <v>20</v>
      </c>
      <c r="J144" s="8">
        <f ca="1">IF(I144=0,H144,0)</f>
        <v>0</v>
      </c>
      <c r="K144" s="8">
        <f ca="1">IF(AND(I144&lt;=30,I144&gt;0),H144,0)</f>
        <v>223.44</v>
      </c>
      <c r="L144" s="8">
        <f ca="1">IF(AND(I144&lt;=60,I144&gt;30),H144,0)</f>
        <v>0</v>
      </c>
      <c r="M144" s="8">
        <f ca="1">IF(AND(I144&lt;=90,I144&gt;60),H144,0)</f>
        <v>0</v>
      </c>
      <c r="N144" s="8">
        <f ca="1">IF(I144&gt;90,H144,0)</f>
        <v>0</v>
      </c>
    </row>
    <row r="145" spans="1:14" x14ac:dyDescent="0.25">
      <c r="A145" t="s">
        <v>86</v>
      </c>
      <c r="B145" t="s">
        <v>126</v>
      </c>
      <c r="C145" s="1">
        <v>44046</v>
      </c>
      <c r="D145" s="10">
        <f t="shared" si="8"/>
        <v>44076</v>
      </c>
      <c r="E145" t="s">
        <v>88</v>
      </c>
      <c r="F145">
        <v>31</v>
      </c>
      <c r="G145">
        <v>3.99</v>
      </c>
      <c r="H145" s="3">
        <f t="shared" si="9"/>
        <v>123.69000000000001</v>
      </c>
      <c r="I145" s="9">
        <f ca="1">IF(TODAY()&gt;D145,TODAY()-D145,0)</f>
        <v>0</v>
      </c>
      <c r="J145" s="8">
        <f ca="1">IF(I145=0,H145,0)</f>
        <v>123.69000000000001</v>
      </c>
      <c r="K145" s="8">
        <f ca="1">IF(AND(I145&lt;=30,I145&gt;0),H145,0)</f>
        <v>0</v>
      </c>
      <c r="L145" s="8">
        <f ca="1">IF(AND(I145&lt;=60,I145&gt;30),H145,0)</f>
        <v>0</v>
      </c>
      <c r="M145" s="8">
        <f ca="1">IF(AND(I145&lt;=90,I145&gt;60),H145,0)</f>
        <v>0</v>
      </c>
      <c r="N145" s="8">
        <f ca="1">IF(I145&gt;90,H145,0)</f>
        <v>0</v>
      </c>
    </row>
    <row r="146" spans="1:14" x14ac:dyDescent="0.25">
      <c r="A146" t="s">
        <v>86</v>
      </c>
      <c r="B146" t="s">
        <v>169</v>
      </c>
      <c r="C146" s="1">
        <v>44095</v>
      </c>
      <c r="D146" s="10">
        <f t="shared" si="8"/>
        <v>44125</v>
      </c>
      <c r="E146" t="s">
        <v>88</v>
      </c>
      <c r="F146">
        <v>60</v>
      </c>
      <c r="G146">
        <v>3.99</v>
      </c>
      <c r="H146" s="3">
        <f t="shared" si="9"/>
        <v>239.4</v>
      </c>
      <c r="I146" s="9">
        <f ca="1">IF(TODAY()&gt;D146,TODAY()-D146,0)</f>
        <v>0</v>
      </c>
      <c r="J146" s="8">
        <f ca="1">IF(I146=0,H146,0)</f>
        <v>239.4</v>
      </c>
      <c r="K146" s="8">
        <f ca="1">IF(AND(I146&lt;=30,I146&gt;0),H146,0)</f>
        <v>0</v>
      </c>
      <c r="L146" s="8">
        <f ca="1">IF(AND(I146&lt;=60,I146&gt;30),H146,0)</f>
        <v>0</v>
      </c>
      <c r="M146" s="8">
        <f ca="1">IF(AND(I146&lt;=90,I146&gt;60),H146,0)</f>
        <v>0</v>
      </c>
      <c r="N146" s="8">
        <f ca="1">IF(I146&gt;90,H146,0)</f>
        <v>0</v>
      </c>
    </row>
    <row r="147" spans="1:14" x14ac:dyDescent="0.25">
      <c r="A147" t="s">
        <v>86</v>
      </c>
      <c r="B147" t="s">
        <v>170</v>
      </c>
      <c r="C147" s="1">
        <v>44108</v>
      </c>
      <c r="D147" s="10">
        <f t="shared" si="8"/>
        <v>44138</v>
      </c>
      <c r="E147" t="s">
        <v>88</v>
      </c>
      <c r="F147">
        <v>39</v>
      </c>
      <c r="G147">
        <v>3.99</v>
      </c>
      <c r="H147" s="3">
        <f t="shared" si="9"/>
        <v>155.61000000000001</v>
      </c>
      <c r="I147" s="9">
        <f ca="1">IF(TODAY()&gt;D147,TODAY()-D147,0)</f>
        <v>0</v>
      </c>
      <c r="J147" s="8">
        <f ca="1">IF(I147=0,H147,0)</f>
        <v>155.61000000000001</v>
      </c>
      <c r="K147" s="8">
        <f ca="1">IF(AND(I147&lt;=30,I147&gt;0),H147,0)</f>
        <v>0</v>
      </c>
      <c r="L147" s="8">
        <f ca="1">IF(AND(I147&lt;=60,I147&gt;30),H147,0)</f>
        <v>0</v>
      </c>
      <c r="M147" s="8">
        <f ca="1">IF(AND(I147&lt;=90,I147&gt;60),H147,0)</f>
        <v>0</v>
      </c>
      <c r="N147" s="8">
        <f ca="1">IF(I147&gt;90,H147,0)</f>
        <v>0</v>
      </c>
    </row>
    <row r="148" spans="1:14" x14ac:dyDescent="0.25">
      <c r="A148" t="s">
        <v>86</v>
      </c>
      <c r="B148" t="s">
        <v>214</v>
      </c>
      <c r="C148" s="1">
        <v>44131</v>
      </c>
      <c r="D148" s="10">
        <f t="shared" si="8"/>
        <v>44161</v>
      </c>
      <c r="E148" t="s">
        <v>88</v>
      </c>
      <c r="F148">
        <v>45</v>
      </c>
      <c r="G148">
        <v>3.99</v>
      </c>
      <c r="H148" s="3">
        <f t="shared" si="9"/>
        <v>179.55</v>
      </c>
      <c r="I148" s="9">
        <f ca="1">IF(TODAY()&gt;D148,TODAY()-D148,0)</f>
        <v>0</v>
      </c>
      <c r="J148" s="8">
        <f ca="1">IF(I148=0,H148,0)</f>
        <v>179.55</v>
      </c>
      <c r="K148" s="8">
        <f ca="1">IF(AND(I148&lt;=30,I148&gt;0),H148,0)</f>
        <v>0</v>
      </c>
      <c r="L148" s="8">
        <f ca="1">IF(AND(I148&lt;=60,I148&gt;30),H148,0)</f>
        <v>0</v>
      </c>
      <c r="M148" s="8">
        <f ca="1">IF(AND(I148&lt;=90,I148&gt;60),H148,0)</f>
        <v>0</v>
      </c>
      <c r="N148" s="8">
        <f ca="1">IF(I148&gt;90,H148,0)</f>
        <v>0</v>
      </c>
    </row>
    <row r="149" spans="1:14" x14ac:dyDescent="0.25">
      <c r="A149" t="s">
        <v>86</v>
      </c>
      <c r="B149" t="s">
        <v>228</v>
      </c>
      <c r="C149" s="1">
        <v>44136</v>
      </c>
      <c r="D149" s="10">
        <f t="shared" si="8"/>
        <v>44166</v>
      </c>
      <c r="E149" t="s">
        <v>88</v>
      </c>
      <c r="F149">
        <v>80</v>
      </c>
      <c r="G149">
        <v>3.99</v>
      </c>
      <c r="H149" s="3">
        <f t="shared" si="9"/>
        <v>319.20000000000005</v>
      </c>
      <c r="I149" s="9">
        <f ca="1">IF(TODAY()&gt;D149,TODAY()-D149,0)</f>
        <v>0</v>
      </c>
      <c r="J149" s="8">
        <f ca="1">IF(I149=0,H149,0)</f>
        <v>319.20000000000005</v>
      </c>
      <c r="K149" s="8">
        <f ca="1">IF(AND(I149&lt;=30,I149&gt;0),H149,0)</f>
        <v>0</v>
      </c>
      <c r="L149" s="8">
        <f ca="1">IF(AND(I149&lt;=60,I149&gt;30),H149,0)</f>
        <v>0</v>
      </c>
      <c r="M149" s="8">
        <f ca="1">IF(AND(I149&lt;=90,I149&gt;60),H149,0)</f>
        <v>0</v>
      </c>
      <c r="N149" s="8">
        <f ca="1">IF(I149&gt;90,H149,0)</f>
        <v>0</v>
      </c>
    </row>
    <row r="150" spans="1:14" x14ac:dyDescent="0.25">
      <c r="A150" t="s">
        <v>86</v>
      </c>
      <c r="B150" t="s">
        <v>265</v>
      </c>
      <c r="C150" s="1">
        <v>44179</v>
      </c>
      <c r="D150" s="10">
        <f t="shared" si="8"/>
        <v>44209</v>
      </c>
      <c r="E150" t="s">
        <v>88</v>
      </c>
      <c r="F150">
        <v>25</v>
      </c>
      <c r="G150">
        <v>3.99</v>
      </c>
      <c r="H150" s="3">
        <f t="shared" si="9"/>
        <v>99.75</v>
      </c>
      <c r="I150" s="9">
        <f ca="1">IF(TODAY()&gt;D150,TODAY()-D150,0)</f>
        <v>0</v>
      </c>
      <c r="J150" s="8">
        <f ca="1">IF(I150=0,H150,0)</f>
        <v>99.75</v>
      </c>
      <c r="K150" s="8">
        <f ca="1">IF(AND(I150&lt;=30,I150&gt;0),H150,0)</f>
        <v>0</v>
      </c>
      <c r="L150" s="8">
        <f ca="1">IF(AND(I150&lt;=60,I150&gt;30),H150,0)</f>
        <v>0</v>
      </c>
      <c r="M150" s="8">
        <f ca="1">IF(AND(I150&lt;=90,I150&gt;60),H150,0)</f>
        <v>0</v>
      </c>
      <c r="N150" s="8">
        <f ca="1">IF(I150&gt;90,H150,0)</f>
        <v>0</v>
      </c>
    </row>
    <row r="151" spans="1:14" x14ac:dyDescent="0.25">
      <c r="A151" s="2" t="s">
        <v>7</v>
      </c>
      <c r="B151" t="s">
        <v>182</v>
      </c>
      <c r="C151" s="1">
        <v>44115</v>
      </c>
      <c r="D151" s="10">
        <f t="shared" si="8"/>
        <v>44145</v>
      </c>
      <c r="E151" t="s">
        <v>183</v>
      </c>
      <c r="F151">
        <v>215</v>
      </c>
      <c r="G151">
        <v>5.84</v>
      </c>
      <c r="H151" s="3">
        <f t="shared" si="9"/>
        <v>1255.5999999999999</v>
      </c>
      <c r="I151" s="9">
        <f ca="1">IF(TODAY()&gt;D151,TODAY()-D151,0)</f>
        <v>0</v>
      </c>
      <c r="J151" s="8">
        <f ca="1">IF(I151=0,H151,0)</f>
        <v>1255.5999999999999</v>
      </c>
      <c r="K151" s="8">
        <f ca="1">IF(AND(I151&lt;=30,I151&gt;0),H151,0)</f>
        <v>0</v>
      </c>
      <c r="L151" s="8">
        <f ca="1">IF(AND(I151&lt;=60,I151&gt;30),H151,0)</f>
        <v>0</v>
      </c>
      <c r="M151" s="8">
        <f ca="1">IF(AND(I151&lt;=90,I151&gt;60),H151,0)</f>
        <v>0</v>
      </c>
      <c r="N151" s="8">
        <f ca="1">IF(I151&gt;90,H151,0)</f>
        <v>0</v>
      </c>
    </row>
    <row r="152" spans="1:14" x14ac:dyDescent="0.25">
      <c r="A152" t="s">
        <v>63</v>
      </c>
      <c r="B152" s="2" t="s">
        <v>518</v>
      </c>
      <c r="C152" s="1">
        <v>43991</v>
      </c>
      <c r="D152" s="10">
        <f t="shared" si="8"/>
        <v>44021</v>
      </c>
      <c r="E152" t="s">
        <v>88</v>
      </c>
      <c r="F152">
        <v>300</v>
      </c>
      <c r="G152">
        <v>3.99</v>
      </c>
      <c r="H152" s="3">
        <f t="shared" ref="H152" si="10">SUM(F152*G152)</f>
        <v>1197</v>
      </c>
      <c r="I152" s="9">
        <f ca="1">IF(TODAY()&gt;D152,TODAY()-D152,0)</f>
        <v>55</v>
      </c>
      <c r="J152" s="8">
        <f ca="1">IF(I152=0,H152,0)</f>
        <v>0</v>
      </c>
      <c r="K152" s="8">
        <f ca="1">IF(AND(I152&lt;=30,I152&gt;0),H152,0)</f>
        <v>0</v>
      </c>
      <c r="L152" s="8">
        <f ca="1">IF(AND(I152&lt;=60,I152&gt;30),H152,0)</f>
        <v>1197</v>
      </c>
      <c r="M152" s="8">
        <f ca="1">IF(AND(I152&lt;=90,I152&gt;60),H152,0)</f>
        <v>0</v>
      </c>
      <c r="N152" s="8">
        <f ca="1">IF(I152&gt;90,H152,0)</f>
        <v>0</v>
      </c>
    </row>
    <row r="153" spans="1:14" x14ac:dyDescent="0.25">
      <c r="A153" s="2" t="s">
        <v>521</v>
      </c>
      <c r="B153" s="2" t="s">
        <v>522</v>
      </c>
      <c r="C153" s="1">
        <v>43911</v>
      </c>
      <c r="D153" s="10">
        <f t="shared" si="8"/>
        <v>43941</v>
      </c>
      <c r="E153" t="s">
        <v>36</v>
      </c>
      <c r="F153">
        <v>231</v>
      </c>
      <c r="G153">
        <v>2.2999999999999998</v>
      </c>
      <c r="H153" s="3">
        <f t="shared" ref="H153:H157" si="11">SUM(F153*G153)</f>
        <v>531.29999999999995</v>
      </c>
      <c r="I153" s="9">
        <f ca="1">IF(TODAY()&gt;D153,TODAY()-D153,0)</f>
        <v>135</v>
      </c>
      <c r="J153" s="8">
        <f ca="1">IF(I153=0,H153,0)</f>
        <v>0</v>
      </c>
      <c r="K153" s="8">
        <f ca="1">IF(AND(I153&lt;=30,I153&gt;0),H153,0)</f>
        <v>0</v>
      </c>
      <c r="L153" s="8">
        <f ca="1">IF(AND(I153&lt;=60,I153&gt;30),H153,0)</f>
        <v>0</v>
      </c>
      <c r="M153" s="8">
        <f ca="1">IF(AND(I153&lt;=90,I153&gt;60),H153,0)</f>
        <v>0</v>
      </c>
      <c r="N153" s="8">
        <f ca="1">IF(I153&gt;90,H153,0)</f>
        <v>531.29999999999995</v>
      </c>
    </row>
    <row r="154" spans="1:14" x14ac:dyDescent="0.25">
      <c r="A154" s="2" t="s">
        <v>521</v>
      </c>
      <c r="B154" s="2" t="s">
        <v>523</v>
      </c>
      <c r="C154" s="1">
        <v>44063</v>
      </c>
      <c r="D154" s="10">
        <f t="shared" si="8"/>
        <v>44093</v>
      </c>
      <c r="E154" t="s">
        <v>157</v>
      </c>
      <c r="F154">
        <v>136</v>
      </c>
      <c r="G154">
        <v>39.4</v>
      </c>
      <c r="H154" s="3">
        <f t="shared" si="11"/>
        <v>5358.4</v>
      </c>
      <c r="I154" s="9">
        <f ca="1">IF(TODAY()&gt;D154,TODAY()-D154,0)</f>
        <v>0</v>
      </c>
      <c r="J154" s="8">
        <f ca="1">IF(I154=0,H154,0)</f>
        <v>5358.4</v>
      </c>
      <c r="K154" s="8">
        <f ca="1">IF(AND(I154&lt;=30,I154&gt;0),H154,0)</f>
        <v>0</v>
      </c>
      <c r="L154" s="8">
        <f ca="1">IF(AND(I154&lt;=60,I154&gt;30),H154,0)</f>
        <v>0</v>
      </c>
      <c r="M154" s="8">
        <f ca="1">IF(AND(I154&lt;=90,I154&gt;60),H154,0)</f>
        <v>0</v>
      </c>
      <c r="N154" s="8">
        <f ca="1">IF(I154&gt;90,H154,0)</f>
        <v>0</v>
      </c>
    </row>
    <row r="155" spans="1:14" x14ac:dyDescent="0.25">
      <c r="A155" s="2" t="s">
        <v>521</v>
      </c>
      <c r="B155" s="2" t="s">
        <v>524</v>
      </c>
      <c r="C155" s="1">
        <v>44106</v>
      </c>
      <c r="D155" s="10">
        <f t="shared" si="8"/>
        <v>44136</v>
      </c>
      <c r="E155" t="s">
        <v>233</v>
      </c>
      <c r="F155">
        <v>183</v>
      </c>
      <c r="G155">
        <v>14.12</v>
      </c>
      <c r="H155" s="3">
        <f t="shared" si="11"/>
        <v>2583.96</v>
      </c>
      <c r="I155" s="9">
        <f ca="1">IF(TODAY()&gt;D155,TODAY()-D155,0)</f>
        <v>0</v>
      </c>
      <c r="J155" s="8">
        <f ca="1">IF(I155=0,H155,0)</f>
        <v>2583.96</v>
      </c>
      <c r="K155" s="8">
        <f ca="1">IF(AND(I155&lt;=30,I155&gt;0),H155,0)</f>
        <v>0</v>
      </c>
      <c r="L155" s="8">
        <f ca="1">IF(AND(I155&lt;=60,I155&gt;30),H155,0)</f>
        <v>0</v>
      </c>
      <c r="M155" s="8">
        <f ca="1">IF(AND(I155&lt;=90,I155&gt;60),H155,0)</f>
        <v>0</v>
      </c>
      <c r="N155" s="8">
        <f ca="1">IF(I155&gt;90,H155,0)</f>
        <v>0</v>
      </c>
    </row>
    <row r="156" spans="1:14" x14ac:dyDescent="0.25">
      <c r="A156" s="2" t="s">
        <v>521</v>
      </c>
      <c r="B156" s="2" t="s">
        <v>525</v>
      </c>
      <c r="C156" s="1">
        <v>44111</v>
      </c>
      <c r="D156" s="10">
        <f t="shared" si="8"/>
        <v>44141</v>
      </c>
      <c r="E156" t="s">
        <v>233</v>
      </c>
      <c r="F156">
        <v>183</v>
      </c>
      <c r="G156">
        <v>14.12</v>
      </c>
      <c r="H156" s="3">
        <f t="shared" si="11"/>
        <v>2583.96</v>
      </c>
      <c r="I156" s="9">
        <f ca="1">IF(TODAY()&gt;D156,TODAY()-D156,0)</f>
        <v>0</v>
      </c>
      <c r="J156" s="8">
        <f ca="1">IF(I156=0,H156,0)</f>
        <v>2583.96</v>
      </c>
      <c r="K156" s="8">
        <f ca="1">IF(AND(I156&lt;=30,I156&gt;0),H156,0)</f>
        <v>0</v>
      </c>
      <c r="L156" s="8">
        <f ca="1">IF(AND(I156&lt;=60,I156&gt;30),H156,0)</f>
        <v>0</v>
      </c>
      <c r="M156" s="8">
        <f ca="1">IF(AND(I156&lt;=90,I156&gt;60),H156,0)</f>
        <v>0</v>
      </c>
      <c r="N156" s="8">
        <f ca="1">IF(I156&gt;90,H156,0)</f>
        <v>0</v>
      </c>
    </row>
    <row r="157" spans="1:14" x14ac:dyDescent="0.25">
      <c r="A157" s="2" t="s">
        <v>521</v>
      </c>
      <c r="B157" s="2" t="s">
        <v>526</v>
      </c>
      <c r="C157" s="1">
        <v>44163</v>
      </c>
      <c r="D157" s="10">
        <f t="shared" si="8"/>
        <v>44193</v>
      </c>
      <c r="E157" t="s">
        <v>220</v>
      </c>
      <c r="F157">
        <v>33</v>
      </c>
      <c r="G157">
        <v>2.8</v>
      </c>
      <c r="H157" s="3">
        <f t="shared" si="11"/>
        <v>92.399999999999991</v>
      </c>
      <c r="I157" s="9">
        <f ca="1">IF(TODAY()&gt;D157,TODAY()-D157,0)</f>
        <v>0</v>
      </c>
      <c r="J157" s="8">
        <f ca="1">IF(I157=0,H157,0)</f>
        <v>92.399999999999991</v>
      </c>
      <c r="K157" s="8">
        <f ca="1">IF(AND(I157&lt;=30,I157&gt;0),H157,0)</f>
        <v>0</v>
      </c>
      <c r="L157" s="8">
        <f ca="1">IF(AND(I157&lt;=60,I157&gt;30),H157,0)</f>
        <v>0</v>
      </c>
      <c r="M157" s="8">
        <f ca="1">IF(AND(I157&lt;=90,I157&gt;60),H157,0)</f>
        <v>0</v>
      </c>
      <c r="N157" s="8">
        <f ca="1">IF(I157&gt;90,H157,0)</f>
        <v>0</v>
      </c>
    </row>
  </sheetData>
  <sortState xmlns:xlrd2="http://schemas.microsoft.com/office/spreadsheetml/2017/richdata2" ref="A2:H143">
    <sortCondition ref="A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>
      <selection activeCell="G50" sqref="G50"/>
    </sheetView>
  </sheetViews>
  <sheetFormatPr defaultRowHeight="15" x14ac:dyDescent="0.25"/>
  <cols>
    <col min="1" max="1" width="11.140625" bestFit="1" customWidth="1"/>
    <col min="2" max="2" width="26.7109375" bestFit="1" customWidth="1"/>
    <col min="3" max="3" width="27.5703125" bestFit="1" customWidth="1"/>
    <col min="4" max="4" width="15.5703125" bestFit="1" customWidth="1"/>
    <col min="5" max="5" width="13.28515625" bestFit="1" customWidth="1"/>
    <col min="6" max="6" width="11.28515625" customWidth="1"/>
    <col min="7" max="7" width="18.85546875" bestFit="1" customWidth="1"/>
    <col min="8" max="8" width="20.5703125" bestFit="1" customWidth="1"/>
  </cols>
  <sheetData>
    <row r="1" spans="1:8" x14ac:dyDescent="0.25">
      <c r="A1" t="s">
        <v>0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491</v>
      </c>
      <c r="H1" t="s">
        <v>492</v>
      </c>
    </row>
    <row r="2" spans="1:8" x14ac:dyDescent="0.25">
      <c r="A2" t="s">
        <v>277</v>
      </c>
      <c r="B2" t="s">
        <v>511</v>
      </c>
      <c r="C2" t="s">
        <v>278</v>
      </c>
      <c r="D2" t="s">
        <v>279</v>
      </c>
      <c r="E2" t="s">
        <v>280</v>
      </c>
      <c r="F2" t="s">
        <v>281</v>
      </c>
      <c r="G2" s="1">
        <v>42666</v>
      </c>
      <c r="H2" s="1">
        <v>41696</v>
      </c>
    </row>
    <row r="3" spans="1:8" x14ac:dyDescent="0.25">
      <c r="A3" t="s">
        <v>22</v>
      </c>
      <c r="B3" t="s">
        <v>420</v>
      </c>
      <c r="C3" t="s">
        <v>421</v>
      </c>
      <c r="D3" t="s">
        <v>422</v>
      </c>
      <c r="E3" t="s">
        <v>384</v>
      </c>
      <c r="F3" t="s">
        <v>423</v>
      </c>
      <c r="G3" s="1">
        <v>42678</v>
      </c>
      <c r="H3" s="1">
        <v>42030</v>
      </c>
    </row>
    <row r="4" spans="1:8" x14ac:dyDescent="0.25">
      <c r="A4" t="s">
        <v>58</v>
      </c>
      <c r="B4" t="s">
        <v>487</v>
      </c>
      <c r="C4" t="s">
        <v>488</v>
      </c>
      <c r="D4" t="s">
        <v>489</v>
      </c>
      <c r="E4" t="s">
        <v>297</v>
      </c>
      <c r="F4" t="s">
        <v>490</v>
      </c>
      <c r="G4" s="1">
        <v>42663</v>
      </c>
      <c r="H4" s="1">
        <v>43634</v>
      </c>
    </row>
    <row r="5" spans="1:8" x14ac:dyDescent="0.25">
      <c r="A5" t="s">
        <v>47</v>
      </c>
      <c r="B5" t="s">
        <v>461</v>
      </c>
      <c r="C5" t="s">
        <v>462</v>
      </c>
      <c r="D5" t="s">
        <v>463</v>
      </c>
      <c r="E5" t="s">
        <v>464</v>
      </c>
      <c r="F5" t="s">
        <v>465</v>
      </c>
      <c r="G5" s="4">
        <v>42676</v>
      </c>
      <c r="H5" s="4">
        <v>42676</v>
      </c>
    </row>
    <row r="6" spans="1:8" x14ac:dyDescent="0.25">
      <c r="A6" t="s">
        <v>271</v>
      </c>
      <c r="B6" t="s">
        <v>272</v>
      </c>
      <c r="C6" t="s">
        <v>273</v>
      </c>
      <c r="D6" t="s">
        <v>274</v>
      </c>
      <c r="E6" t="s">
        <v>275</v>
      </c>
      <c r="F6" t="s">
        <v>276</v>
      </c>
      <c r="G6" s="4">
        <v>42663</v>
      </c>
      <c r="H6" s="4">
        <v>42663</v>
      </c>
    </row>
    <row r="7" spans="1:8" x14ac:dyDescent="0.25">
      <c r="A7" t="s">
        <v>25</v>
      </c>
      <c r="B7" t="s">
        <v>357</v>
      </c>
      <c r="C7" t="s">
        <v>358</v>
      </c>
      <c r="D7" t="s">
        <v>359</v>
      </c>
      <c r="E7" t="s">
        <v>291</v>
      </c>
      <c r="F7" t="s">
        <v>360</v>
      </c>
      <c r="G7" s="4">
        <v>42633</v>
      </c>
      <c r="H7" s="4">
        <v>42633</v>
      </c>
    </row>
    <row r="8" spans="1:8" x14ac:dyDescent="0.25">
      <c r="A8" t="s">
        <v>89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s="4">
        <v>42604</v>
      </c>
      <c r="H8" s="1">
        <v>41790</v>
      </c>
    </row>
    <row r="9" spans="1:8" x14ac:dyDescent="0.25">
      <c r="A9" t="s">
        <v>215</v>
      </c>
      <c r="B9" t="s">
        <v>433</v>
      </c>
      <c r="C9" t="s">
        <v>434</v>
      </c>
      <c r="D9" t="s">
        <v>435</v>
      </c>
      <c r="E9" t="s">
        <v>428</v>
      </c>
      <c r="F9" t="s">
        <v>436</v>
      </c>
      <c r="G9" s="4">
        <v>42704</v>
      </c>
      <c r="H9" s="1">
        <v>43333</v>
      </c>
    </row>
    <row r="10" spans="1:8" x14ac:dyDescent="0.25">
      <c r="A10" t="s">
        <v>424</v>
      </c>
      <c r="B10" t="s">
        <v>425</v>
      </c>
      <c r="C10" t="s">
        <v>426</v>
      </c>
      <c r="D10" t="s">
        <v>427</v>
      </c>
      <c r="E10" t="s">
        <v>428</v>
      </c>
      <c r="F10" t="s">
        <v>429</v>
      </c>
      <c r="G10" s="4">
        <v>42599</v>
      </c>
      <c r="H10" s="1">
        <v>44087</v>
      </c>
    </row>
    <row r="11" spans="1:8" x14ac:dyDescent="0.25">
      <c r="A11" t="s">
        <v>66</v>
      </c>
      <c r="B11" t="s">
        <v>314</v>
      </c>
      <c r="C11" t="s">
        <v>315</v>
      </c>
      <c r="D11" t="s">
        <v>316</v>
      </c>
      <c r="E11" t="s">
        <v>317</v>
      </c>
      <c r="F11" t="s">
        <v>318</v>
      </c>
      <c r="G11" s="4">
        <v>42611</v>
      </c>
      <c r="H11" s="1">
        <v>41832</v>
      </c>
    </row>
    <row r="12" spans="1:8" x14ac:dyDescent="0.25">
      <c r="A12" t="s">
        <v>28</v>
      </c>
      <c r="B12" t="s">
        <v>339</v>
      </c>
      <c r="C12" t="s">
        <v>340</v>
      </c>
      <c r="D12" t="s">
        <v>341</v>
      </c>
      <c r="E12" t="s">
        <v>342</v>
      </c>
      <c r="F12" t="s">
        <v>343</v>
      </c>
      <c r="G12" s="4">
        <v>42663</v>
      </c>
      <c r="H12" s="1">
        <v>42755</v>
      </c>
    </row>
    <row r="13" spans="1:8" x14ac:dyDescent="0.25">
      <c r="A13" t="s">
        <v>415</v>
      </c>
      <c r="B13" t="s">
        <v>416</v>
      </c>
      <c r="C13" t="s">
        <v>417</v>
      </c>
      <c r="D13" t="s">
        <v>418</v>
      </c>
      <c r="E13" t="s">
        <v>275</v>
      </c>
      <c r="F13" t="s">
        <v>419</v>
      </c>
      <c r="G13" s="4">
        <v>42387</v>
      </c>
      <c r="H13" s="1">
        <v>43241</v>
      </c>
    </row>
    <row r="14" spans="1:8" x14ac:dyDescent="0.25">
      <c r="A14" t="s">
        <v>99</v>
      </c>
      <c r="B14" t="s">
        <v>404</v>
      </c>
      <c r="C14" t="s">
        <v>405</v>
      </c>
      <c r="D14" t="s">
        <v>406</v>
      </c>
      <c r="E14" t="s">
        <v>291</v>
      </c>
      <c r="F14" t="s">
        <v>407</v>
      </c>
      <c r="G14" s="4">
        <v>42695</v>
      </c>
      <c r="H14" s="1">
        <v>44134</v>
      </c>
    </row>
    <row r="15" spans="1:8" x14ac:dyDescent="0.25">
      <c r="A15" t="s">
        <v>150</v>
      </c>
      <c r="B15" t="s">
        <v>349</v>
      </c>
      <c r="C15" t="s">
        <v>350</v>
      </c>
      <c r="D15" t="s">
        <v>351</v>
      </c>
      <c r="E15" t="s">
        <v>352</v>
      </c>
      <c r="F15" t="s">
        <v>353</v>
      </c>
      <c r="G15" s="4">
        <v>42633</v>
      </c>
      <c r="H15" s="1">
        <v>43966</v>
      </c>
    </row>
    <row r="16" spans="1:8" x14ac:dyDescent="0.25">
      <c r="A16" t="s">
        <v>361</v>
      </c>
      <c r="B16" t="s">
        <v>362</v>
      </c>
      <c r="C16" t="s">
        <v>363</v>
      </c>
      <c r="D16" t="s">
        <v>364</v>
      </c>
      <c r="E16" t="s">
        <v>302</v>
      </c>
      <c r="F16" t="s">
        <v>365</v>
      </c>
      <c r="G16" s="4">
        <v>42389</v>
      </c>
      <c r="H16" s="1">
        <v>43224</v>
      </c>
    </row>
    <row r="17" spans="1:8" x14ac:dyDescent="0.25">
      <c r="A17" t="s">
        <v>52</v>
      </c>
      <c r="B17" t="s">
        <v>479</v>
      </c>
      <c r="C17" t="s">
        <v>480</v>
      </c>
      <c r="D17" t="s">
        <v>481</v>
      </c>
      <c r="E17" t="s">
        <v>297</v>
      </c>
      <c r="F17" t="s">
        <v>482</v>
      </c>
      <c r="G17" s="4">
        <v>42404</v>
      </c>
      <c r="H17" s="1">
        <v>41827</v>
      </c>
    </row>
    <row r="18" spans="1:8" x14ac:dyDescent="0.25">
      <c r="A18" t="s">
        <v>366</v>
      </c>
      <c r="B18" t="s">
        <v>367</v>
      </c>
      <c r="C18" t="s">
        <v>368</v>
      </c>
      <c r="D18" t="s">
        <v>369</v>
      </c>
      <c r="E18" t="s">
        <v>297</v>
      </c>
      <c r="F18" t="s">
        <v>370</v>
      </c>
      <c r="G18" s="4">
        <v>42392</v>
      </c>
      <c r="H18" s="1">
        <v>42374</v>
      </c>
    </row>
    <row r="19" spans="1:8" x14ac:dyDescent="0.25">
      <c r="A19" t="s">
        <v>475</v>
      </c>
      <c r="B19" t="s">
        <v>476</v>
      </c>
      <c r="C19" t="s">
        <v>477</v>
      </c>
      <c r="D19" t="s">
        <v>388</v>
      </c>
      <c r="E19" t="s">
        <v>297</v>
      </c>
      <c r="F19" t="s">
        <v>478</v>
      </c>
      <c r="G19" s="4">
        <v>42394</v>
      </c>
      <c r="H19" s="1">
        <v>43107</v>
      </c>
    </row>
    <row r="20" spans="1:8" x14ac:dyDescent="0.25">
      <c r="A20" t="s">
        <v>10</v>
      </c>
      <c r="B20" t="s">
        <v>381</v>
      </c>
      <c r="C20" t="s">
        <v>382</v>
      </c>
      <c r="D20" t="s">
        <v>383</v>
      </c>
      <c r="E20" t="s">
        <v>384</v>
      </c>
      <c r="F20" t="s">
        <v>385</v>
      </c>
      <c r="G20" s="4">
        <v>42648</v>
      </c>
      <c r="H20" s="1">
        <v>42816</v>
      </c>
    </row>
    <row r="21" spans="1:8" x14ac:dyDescent="0.25">
      <c r="A21" t="s">
        <v>31</v>
      </c>
      <c r="B21" t="s">
        <v>441</v>
      </c>
      <c r="C21" t="s">
        <v>442</v>
      </c>
      <c r="D21" t="s">
        <v>279</v>
      </c>
      <c r="E21" t="s">
        <v>280</v>
      </c>
      <c r="F21" t="s">
        <v>281</v>
      </c>
      <c r="G21" s="4">
        <v>42695</v>
      </c>
      <c r="H21" s="1">
        <v>41772</v>
      </c>
    </row>
    <row r="22" spans="1:8" x14ac:dyDescent="0.25">
      <c r="A22" t="s">
        <v>45</v>
      </c>
      <c r="B22" t="s">
        <v>309</v>
      </c>
      <c r="C22" t="s">
        <v>310</v>
      </c>
      <c r="D22" t="s">
        <v>311</v>
      </c>
      <c r="E22" t="s">
        <v>312</v>
      </c>
      <c r="F22" t="s">
        <v>313</v>
      </c>
      <c r="G22" s="4">
        <v>42695</v>
      </c>
      <c r="H22" s="1">
        <v>44088</v>
      </c>
    </row>
    <row r="23" spans="1:8" x14ac:dyDescent="0.25">
      <c r="A23" t="s">
        <v>344</v>
      </c>
      <c r="B23" t="s">
        <v>345</v>
      </c>
      <c r="C23" t="s">
        <v>346</v>
      </c>
      <c r="D23" t="s">
        <v>347</v>
      </c>
      <c r="E23" t="s">
        <v>280</v>
      </c>
      <c r="F23" t="s">
        <v>348</v>
      </c>
      <c r="G23" s="4">
        <v>42398</v>
      </c>
      <c r="H23" s="1">
        <v>41684</v>
      </c>
    </row>
    <row r="24" spans="1:8" x14ac:dyDescent="0.25">
      <c r="A24" t="s">
        <v>193</v>
      </c>
      <c r="B24" t="s">
        <v>386</v>
      </c>
      <c r="C24" t="s">
        <v>387</v>
      </c>
      <c r="D24" t="s">
        <v>388</v>
      </c>
      <c r="E24" t="s">
        <v>297</v>
      </c>
      <c r="F24" t="s">
        <v>389</v>
      </c>
      <c r="G24" s="4">
        <v>42681</v>
      </c>
      <c r="H24" s="1">
        <v>43307</v>
      </c>
    </row>
    <row r="25" spans="1:8" x14ac:dyDescent="0.25">
      <c r="A25" t="s">
        <v>153</v>
      </c>
      <c r="B25" t="s">
        <v>393</v>
      </c>
      <c r="C25" t="s">
        <v>394</v>
      </c>
      <c r="D25" t="s">
        <v>395</v>
      </c>
      <c r="E25" t="s">
        <v>396</v>
      </c>
      <c r="F25" t="s">
        <v>397</v>
      </c>
      <c r="G25" s="4">
        <v>42676</v>
      </c>
      <c r="H25" s="1">
        <v>41858</v>
      </c>
    </row>
    <row r="26" spans="1:8" x14ac:dyDescent="0.25">
      <c r="A26" t="s">
        <v>7</v>
      </c>
      <c r="B26" t="s">
        <v>412</v>
      </c>
      <c r="C26" t="s">
        <v>413</v>
      </c>
      <c r="D26" t="s">
        <v>347</v>
      </c>
      <c r="E26" t="s">
        <v>280</v>
      </c>
      <c r="F26" t="s">
        <v>414</v>
      </c>
      <c r="G26" s="4">
        <v>42663</v>
      </c>
      <c r="H26" s="1">
        <v>43005</v>
      </c>
    </row>
    <row r="27" spans="1:8" x14ac:dyDescent="0.25">
      <c r="A27" t="s">
        <v>34</v>
      </c>
      <c r="B27" t="s">
        <v>452</v>
      </c>
      <c r="C27" t="s">
        <v>453</v>
      </c>
      <c r="D27" t="s">
        <v>454</v>
      </c>
      <c r="E27" t="s">
        <v>312</v>
      </c>
      <c r="F27" t="s">
        <v>455</v>
      </c>
      <c r="G27" s="4">
        <v>42681</v>
      </c>
      <c r="H27" s="1">
        <v>42323</v>
      </c>
    </row>
    <row r="28" spans="1:8" x14ac:dyDescent="0.25">
      <c r="A28" t="s">
        <v>218</v>
      </c>
      <c r="B28" t="s">
        <v>334</v>
      </c>
      <c r="C28" t="s">
        <v>335</v>
      </c>
      <c r="D28" t="s">
        <v>336</v>
      </c>
      <c r="E28" t="s">
        <v>337</v>
      </c>
      <c r="F28" t="s">
        <v>338</v>
      </c>
      <c r="G28" s="4">
        <v>42671</v>
      </c>
      <c r="H28" s="1">
        <v>43970</v>
      </c>
    </row>
    <row r="29" spans="1:8" x14ac:dyDescent="0.25">
      <c r="A29" t="s">
        <v>69</v>
      </c>
      <c r="B29" t="s">
        <v>354</v>
      </c>
      <c r="C29" t="s">
        <v>355</v>
      </c>
      <c r="D29" t="s">
        <v>347</v>
      </c>
      <c r="E29" t="s">
        <v>280</v>
      </c>
      <c r="F29" t="s">
        <v>356</v>
      </c>
      <c r="G29" s="4">
        <v>42572</v>
      </c>
      <c r="H29" s="1">
        <v>44112</v>
      </c>
    </row>
    <row r="30" spans="1:8" x14ac:dyDescent="0.25">
      <c r="A30" t="s">
        <v>134</v>
      </c>
      <c r="B30" t="s">
        <v>466</v>
      </c>
      <c r="C30" t="s">
        <v>467</v>
      </c>
      <c r="D30" t="s">
        <v>468</v>
      </c>
      <c r="E30" t="s">
        <v>469</v>
      </c>
      <c r="F30" t="s">
        <v>470</v>
      </c>
      <c r="G30" s="4">
        <v>42611</v>
      </c>
      <c r="H30" s="1">
        <v>44112</v>
      </c>
    </row>
    <row r="31" spans="1:8" x14ac:dyDescent="0.25">
      <c r="A31" s="2" t="s">
        <v>521</v>
      </c>
      <c r="B31" t="s">
        <v>483</v>
      </c>
      <c r="C31" t="s">
        <v>484</v>
      </c>
      <c r="D31" t="s">
        <v>485</v>
      </c>
      <c r="E31" t="s">
        <v>337</v>
      </c>
      <c r="F31" t="s">
        <v>486</v>
      </c>
      <c r="G31" s="1">
        <v>42654</v>
      </c>
      <c r="H31" s="1">
        <v>42847</v>
      </c>
    </row>
    <row r="32" spans="1:8" x14ac:dyDescent="0.25">
      <c r="A32" t="s">
        <v>304</v>
      </c>
      <c r="B32" t="s">
        <v>305</v>
      </c>
      <c r="C32" t="s">
        <v>306</v>
      </c>
      <c r="D32" t="s">
        <v>307</v>
      </c>
      <c r="E32" t="s">
        <v>275</v>
      </c>
      <c r="F32" t="s">
        <v>308</v>
      </c>
      <c r="G32" s="4">
        <v>42396</v>
      </c>
      <c r="H32" s="1">
        <v>42933</v>
      </c>
    </row>
    <row r="33" spans="1:8" x14ac:dyDescent="0.25">
      <c r="A33" t="s">
        <v>94</v>
      </c>
      <c r="B33" t="s">
        <v>288</v>
      </c>
      <c r="C33" t="s">
        <v>289</v>
      </c>
      <c r="D33" t="s">
        <v>290</v>
      </c>
      <c r="E33" t="s">
        <v>291</v>
      </c>
      <c r="F33" t="s">
        <v>292</v>
      </c>
      <c r="G33" s="4">
        <v>42681</v>
      </c>
      <c r="H33" s="1">
        <v>43027</v>
      </c>
    </row>
    <row r="34" spans="1:8" x14ac:dyDescent="0.25">
      <c r="A34" t="s">
        <v>221</v>
      </c>
      <c r="B34" t="s">
        <v>390</v>
      </c>
      <c r="C34" t="s">
        <v>391</v>
      </c>
      <c r="D34" t="s">
        <v>341</v>
      </c>
      <c r="E34" t="s">
        <v>342</v>
      </c>
      <c r="F34" t="s">
        <v>392</v>
      </c>
      <c r="G34" s="4">
        <v>42671</v>
      </c>
      <c r="H34" s="1">
        <v>43188</v>
      </c>
    </row>
    <row r="35" spans="1:8" x14ac:dyDescent="0.25">
      <c r="A35" t="s">
        <v>119</v>
      </c>
      <c r="B35" t="s">
        <v>437</v>
      </c>
      <c r="C35" t="s">
        <v>438</v>
      </c>
      <c r="D35" t="s">
        <v>307</v>
      </c>
      <c r="E35" t="s">
        <v>275</v>
      </c>
      <c r="F35" t="s">
        <v>439</v>
      </c>
      <c r="G35" s="4">
        <v>42632</v>
      </c>
      <c r="H35" s="1">
        <v>43016</v>
      </c>
    </row>
    <row r="36" spans="1:8" x14ac:dyDescent="0.25">
      <c r="A36" t="s">
        <v>158</v>
      </c>
      <c r="B36" t="s">
        <v>471</v>
      </c>
      <c r="C36" t="s">
        <v>472</v>
      </c>
      <c r="D36" t="s">
        <v>473</v>
      </c>
      <c r="E36" t="s">
        <v>291</v>
      </c>
      <c r="F36" t="s">
        <v>474</v>
      </c>
      <c r="G36" s="4">
        <v>42678</v>
      </c>
      <c r="H36" s="1">
        <v>43560</v>
      </c>
    </row>
    <row r="37" spans="1:8" x14ac:dyDescent="0.25">
      <c r="A37" t="s">
        <v>37</v>
      </c>
      <c r="B37" t="s">
        <v>445</v>
      </c>
      <c r="C37" t="s">
        <v>446</v>
      </c>
      <c r="D37" t="s">
        <v>409</v>
      </c>
      <c r="E37" t="s">
        <v>410</v>
      </c>
      <c r="F37" t="s">
        <v>447</v>
      </c>
      <c r="G37" s="4">
        <v>42633</v>
      </c>
      <c r="H37" s="1">
        <v>43380</v>
      </c>
    </row>
    <row r="38" spans="1:8" x14ac:dyDescent="0.25">
      <c r="A38" t="s">
        <v>72</v>
      </c>
      <c r="B38" t="s">
        <v>371</v>
      </c>
      <c r="C38" t="s">
        <v>372</v>
      </c>
      <c r="D38" t="s">
        <v>373</v>
      </c>
      <c r="E38" t="s">
        <v>374</v>
      </c>
      <c r="F38" t="s">
        <v>375</v>
      </c>
      <c r="G38" s="4">
        <v>42429</v>
      </c>
      <c r="H38" s="1">
        <v>42358</v>
      </c>
    </row>
    <row r="39" spans="1:8" x14ac:dyDescent="0.25">
      <c r="A39" t="s">
        <v>40</v>
      </c>
      <c r="B39" t="s">
        <v>376</v>
      </c>
      <c r="C39" t="s">
        <v>377</v>
      </c>
      <c r="D39" t="s">
        <v>378</v>
      </c>
      <c r="E39" t="s">
        <v>379</v>
      </c>
      <c r="F39" t="s">
        <v>380</v>
      </c>
      <c r="G39" s="4">
        <v>42666</v>
      </c>
      <c r="H39" s="1">
        <v>42755</v>
      </c>
    </row>
    <row r="40" spans="1:8" x14ac:dyDescent="0.25">
      <c r="A40" t="s">
        <v>282</v>
      </c>
      <c r="B40" t="s">
        <v>283</v>
      </c>
      <c r="C40" t="s">
        <v>284</v>
      </c>
      <c r="D40" t="s">
        <v>285</v>
      </c>
      <c r="E40" t="s">
        <v>286</v>
      </c>
      <c r="F40" t="s">
        <v>287</v>
      </c>
      <c r="G40" s="1">
        <v>42712</v>
      </c>
      <c r="H40" s="1">
        <v>43717</v>
      </c>
    </row>
    <row r="41" spans="1:8" x14ac:dyDescent="0.25">
      <c r="A41" t="s">
        <v>173</v>
      </c>
      <c r="B41" t="s">
        <v>408</v>
      </c>
      <c r="C41" t="s">
        <v>405</v>
      </c>
      <c r="D41" t="s">
        <v>409</v>
      </c>
      <c r="E41" t="s">
        <v>410</v>
      </c>
      <c r="F41" t="s">
        <v>411</v>
      </c>
      <c r="G41" s="4">
        <v>42648</v>
      </c>
      <c r="H41" s="1">
        <v>41881</v>
      </c>
    </row>
    <row r="42" spans="1:8" x14ac:dyDescent="0.25">
      <c r="A42" t="s">
        <v>398</v>
      </c>
      <c r="B42" t="s">
        <v>399</v>
      </c>
      <c r="C42" t="s">
        <v>400</v>
      </c>
      <c r="D42" t="s">
        <v>401</v>
      </c>
      <c r="E42" t="s">
        <v>402</v>
      </c>
      <c r="F42" t="s">
        <v>403</v>
      </c>
      <c r="G42" s="1">
        <v>42481</v>
      </c>
      <c r="H42" s="1">
        <v>44039</v>
      </c>
    </row>
    <row r="43" spans="1:8" x14ac:dyDescent="0.25">
      <c r="A43" t="s">
        <v>247</v>
      </c>
      <c r="B43" t="s">
        <v>319</v>
      </c>
      <c r="C43" t="s">
        <v>320</v>
      </c>
      <c r="D43" t="s">
        <v>321</v>
      </c>
      <c r="E43" t="s">
        <v>322</v>
      </c>
      <c r="F43" t="s">
        <v>323</v>
      </c>
      <c r="G43" s="1">
        <v>42681</v>
      </c>
      <c r="H43" s="1">
        <v>43056</v>
      </c>
    </row>
    <row r="44" spans="1:8" x14ac:dyDescent="0.25">
      <c r="A44" t="s">
        <v>13</v>
      </c>
      <c r="B44" t="s">
        <v>448</v>
      </c>
      <c r="C44" t="s">
        <v>449</v>
      </c>
      <c r="D44" t="s">
        <v>450</v>
      </c>
      <c r="E44" t="s">
        <v>297</v>
      </c>
      <c r="F44" t="s">
        <v>451</v>
      </c>
      <c r="G44" s="1">
        <v>42704</v>
      </c>
      <c r="H44" s="1">
        <v>43837</v>
      </c>
    </row>
    <row r="45" spans="1:8" x14ac:dyDescent="0.25">
      <c r="A45" t="s">
        <v>16</v>
      </c>
      <c r="B45" t="s">
        <v>443</v>
      </c>
      <c r="C45" t="s">
        <v>444</v>
      </c>
      <c r="D45" t="s">
        <v>347</v>
      </c>
      <c r="E45" t="s">
        <v>280</v>
      </c>
      <c r="F45" t="s">
        <v>414</v>
      </c>
      <c r="G45" s="4">
        <v>42704</v>
      </c>
      <c r="H45" s="1">
        <v>42262</v>
      </c>
    </row>
    <row r="46" spans="1:8" x14ac:dyDescent="0.25">
      <c r="A46" t="s">
        <v>19</v>
      </c>
      <c r="B46" t="s">
        <v>324</v>
      </c>
      <c r="C46" t="s">
        <v>325</v>
      </c>
      <c r="D46" t="s">
        <v>326</v>
      </c>
      <c r="E46" t="s">
        <v>327</v>
      </c>
      <c r="F46" t="s">
        <v>328</v>
      </c>
      <c r="G46" s="4">
        <v>42550</v>
      </c>
      <c r="H46" s="1">
        <v>44108</v>
      </c>
    </row>
    <row r="47" spans="1:8" x14ac:dyDescent="0.25">
      <c r="A47" t="s">
        <v>262</v>
      </c>
      <c r="B47" t="s">
        <v>440</v>
      </c>
      <c r="C47" t="s">
        <v>320</v>
      </c>
      <c r="D47" t="s">
        <v>321</v>
      </c>
      <c r="E47" t="s">
        <v>322</v>
      </c>
      <c r="F47" t="s">
        <v>323</v>
      </c>
      <c r="G47" s="4">
        <v>42704</v>
      </c>
      <c r="H47" s="1">
        <v>43440</v>
      </c>
    </row>
    <row r="48" spans="1:8" x14ac:dyDescent="0.25">
      <c r="A48" t="s">
        <v>122</v>
      </c>
      <c r="B48" t="s">
        <v>430</v>
      </c>
      <c r="C48" t="s">
        <v>413</v>
      </c>
      <c r="D48" t="s">
        <v>431</v>
      </c>
      <c r="E48" t="s">
        <v>352</v>
      </c>
      <c r="F48" t="s">
        <v>432</v>
      </c>
      <c r="G48" s="4">
        <v>42654</v>
      </c>
      <c r="H48" s="1">
        <v>42445</v>
      </c>
    </row>
    <row r="49" spans="1:8" x14ac:dyDescent="0.25">
      <c r="A49" t="s">
        <v>63</v>
      </c>
      <c r="B49" t="s">
        <v>456</v>
      </c>
      <c r="C49" t="s">
        <v>457</v>
      </c>
      <c r="D49" t="s">
        <v>458</v>
      </c>
      <c r="E49" t="s">
        <v>459</v>
      </c>
      <c r="F49" t="s">
        <v>460</v>
      </c>
      <c r="G49" s="4">
        <v>42427</v>
      </c>
      <c r="H49" s="1">
        <v>42475</v>
      </c>
    </row>
    <row r="50" spans="1:8" x14ac:dyDescent="0.25">
      <c r="A50" t="s">
        <v>293</v>
      </c>
      <c r="B50" t="s">
        <v>294</v>
      </c>
      <c r="C50" t="s">
        <v>295</v>
      </c>
      <c r="D50" t="s">
        <v>296</v>
      </c>
      <c r="E50" t="s">
        <v>297</v>
      </c>
      <c r="F50" t="s">
        <v>298</v>
      </c>
      <c r="G50" s="1">
        <v>42376</v>
      </c>
      <c r="H50" s="1">
        <v>42623</v>
      </c>
    </row>
    <row r="51" spans="1:8" x14ac:dyDescent="0.25">
      <c r="A51" t="s">
        <v>86</v>
      </c>
      <c r="B51" t="s">
        <v>299</v>
      </c>
      <c r="C51" t="s">
        <v>300</v>
      </c>
      <c r="D51" t="s">
        <v>301</v>
      </c>
      <c r="E51" t="s">
        <v>302</v>
      </c>
      <c r="F51" t="s">
        <v>303</v>
      </c>
      <c r="G51" s="4">
        <v>42718</v>
      </c>
      <c r="H51" s="1">
        <v>42872</v>
      </c>
    </row>
  </sheetData>
  <sortState xmlns:xlrd2="http://schemas.microsoft.com/office/spreadsheetml/2017/richdata2" ref="A2:H5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AP_Trans_2016</vt:lpstr>
      <vt:lpstr>VendorMaster</vt:lpstr>
      <vt:lpstr>AP_Trans_New</vt:lpstr>
      <vt:lpstr>VendorMaster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Arbutus Software Inc.</dc:creator>
  <cp:lastModifiedBy>hp</cp:lastModifiedBy>
  <dcterms:created xsi:type="dcterms:W3CDTF">2011-07-21T19:48:25Z</dcterms:created>
  <dcterms:modified xsi:type="dcterms:W3CDTF">2020-09-02T05:37:45Z</dcterms:modified>
</cp:coreProperties>
</file>