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ilom.k\Desktop\"/>
    </mc:Choice>
  </mc:AlternateContent>
  <xr:revisionPtr revIDLastSave="0" documentId="13_ncr:1_{CB81AF6E-2E34-4DA1-9102-9E79220BB58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note" sheetId="11" r:id="rId1"/>
    <sheet name="ตัวอย่าง" sheetId="12" r:id="rId2"/>
    <sheet name="VAN1" sheetId="1" r:id="rId3"/>
    <sheet name="VAN2" sheetId="2" r:id="rId4"/>
    <sheet name="VAN3" sheetId="3" r:id="rId5"/>
    <sheet name="VAN4" sheetId="4" r:id="rId6"/>
    <sheet name="VAN5" sheetId="5" r:id="rId7"/>
    <sheet name="VAN6" sheetId="6" r:id="rId8"/>
    <sheet name="VAN7" sheetId="7" r:id="rId9"/>
    <sheet name="VAN99" sheetId="15" r:id="rId10"/>
  </sheets>
  <definedNames>
    <definedName name="_xlnm.Print_Area" localSheetId="2">'VAN1'!$F:$N</definedName>
    <definedName name="_xlnm.Print_Area" localSheetId="1">ตัวอย่าง!$F:$N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0" i="3" l="1"/>
  <c r="L20" i="5"/>
  <c r="L20" i="6"/>
  <c r="L20" i="2"/>
  <c r="L20" i="7"/>
  <c r="L20" i="4"/>
  <c r="L19" i="4"/>
  <c r="L19" i="7" l="1"/>
  <c r="L19" i="3"/>
  <c r="L19" i="5"/>
  <c r="L19" i="2"/>
  <c r="L19" i="15"/>
  <c r="L19" i="6"/>
  <c r="L19" i="1"/>
  <c r="L18" i="5" l="1"/>
  <c r="L18" i="2"/>
  <c r="L18" i="6" l="1"/>
  <c r="L18" i="4"/>
  <c r="L18" i="3"/>
  <c r="L18" i="15"/>
  <c r="L18" i="7"/>
  <c r="L16" i="5" l="1"/>
  <c r="L16" i="6"/>
  <c r="L16" i="3"/>
  <c r="L16" i="4"/>
  <c r="L16" i="7"/>
  <c r="L16" i="15"/>
  <c r="L16" i="2" l="1"/>
  <c r="L15" i="7" l="1"/>
  <c r="L15" i="6"/>
  <c r="L15" i="5"/>
  <c r="L15" i="4"/>
  <c r="L15" i="3"/>
  <c r="Q12" i="1"/>
  <c r="Q15" i="1"/>
  <c r="L13" i="1"/>
  <c r="L15" i="2"/>
  <c r="L13" i="15"/>
  <c r="L15" i="15"/>
  <c r="L14" i="3"/>
  <c r="L14" i="4"/>
  <c r="L14" i="7"/>
  <c r="L14" i="6"/>
  <c r="L14" i="5"/>
  <c r="L12" i="15" l="1"/>
  <c r="L13" i="6"/>
  <c r="L13" i="5"/>
  <c r="L13" i="3"/>
  <c r="L13" i="7"/>
  <c r="L13" i="4"/>
  <c r="L12" i="5" l="1"/>
  <c r="L12" i="3"/>
  <c r="L12" i="7"/>
  <c r="L12" i="4"/>
  <c r="L12" i="6"/>
  <c r="L12" i="2"/>
  <c r="L11" i="5" l="1"/>
  <c r="L11" i="4" l="1"/>
  <c r="L11" i="2"/>
  <c r="L11" i="6"/>
  <c r="L11" i="15"/>
  <c r="L11" i="7"/>
  <c r="L10" i="15" l="1"/>
  <c r="L10" i="4"/>
  <c r="L10" i="2"/>
  <c r="L11" i="3"/>
  <c r="L10" i="3"/>
  <c r="L10" i="7"/>
  <c r="L10" i="5"/>
  <c r="L10" i="6"/>
  <c r="L9" i="15" l="1"/>
  <c r="L9" i="7"/>
  <c r="L9" i="6"/>
  <c r="L9" i="5"/>
  <c r="L9" i="4"/>
  <c r="L9" i="3"/>
  <c r="L9" i="2"/>
  <c r="L8" i="7" l="1"/>
  <c r="L8" i="2"/>
  <c r="L8" i="15"/>
  <c r="L8" i="5"/>
  <c r="L8" i="4"/>
  <c r="L8" i="3"/>
  <c r="L7" i="3" l="1"/>
  <c r="L7" i="4"/>
  <c r="L7" i="5"/>
  <c r="L7" i="7"/>
  <c r="L7" i="2"/>
  <c r="L8" i="6"/>
  <c r="L7" i="6"/>
  <c r="L7" i="15"/>
  <c r="Q5" i="2" l="1"/>
  <c r="Q6" i="2"/>
  <c r="L5" i="6"/>
  <c r="L36" i="15" l="1"/>
  <c r="N33" i="15"/>
  <c r="K33" i="15"/>
  <c r="J33" i="15"/>
  <c r="O32" i="15"/>
  <c r="Q32" i="15" s="1"/>
  <c r="O31" i="15"/>
  <c r="Q31" i="15" s="1"/>
  <c r="O30" i="15"/>
  <c r="Q30" i="15" s="1"/>
  <c r="O29" i="15"/>
  <c r="Q29" i="15" s="1"/>
  <c r="O28" i="15"/>
  <c r="Q28" i="15" s="1"/>
  <c r="O27" i="15"/>
  <c r="Q27" i="15" s="1"/>
  <c r="O26" i="15"/>
  <c r="Q26" i="15" s="1"/>
  <c r="O25" i="15"/>
  <c r="Q25" i="15" s="1"/>
  <c r="O24" i="15"/>
  <c r="Q24" i="15" s="1"/>
  <c r="O23" i="15"/>
  <c r="Q23" i="15" s="1"/>
  <c r="O22" i="15"/>
  <c r="Q22" i="15" s="1"/>
  <c r="O21" i="15"/>
  <c r="Q21" i="15" s="1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L6" i="15"/>
  <c r="Q5" i="15"/>
  <c r="L5" i="15"/>
  <c r="O4" i="15"/>
  <c r="Q4" i="15" s="1"/>
  <c r="Q3" i="15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L37" i="15" l="1"/>
  <c r="L33" i="15"/>
  <c r="L35" i="15" s="1"/>
  <c r="N33" i="2"/>
  <c r="N33" i="3"/>
  <c r="N33" i="4"/>
  <c r="N33" i="5"/>
  <c r="N33" i="6"/>
  <c r="N33" i="7"/>
  <c r="N33" i="1"/>
  <c r="K33" i="2"/>
  <c r="K33" i="3"/>
  <c r="K33" i="4"/>
  <c r="K33" i="5"/>
  <c r="K33" i="6"/>
  <c r="K33" i="7"/>
  <c r="K33" i="1"/>
  <c r="J33" i="2"/>
  <c r="J33" i="3"/>
  <c r="J33" i="4"/>
  <c r="J33" i="5"/>
  <c r="J33" i="6"/>
  <c r="J33" i="7"/>
  <c r="J33" i="1"/>
  <c r="O32" i="5"/>
  <c r="Q32" i="5" s="1"/>
  <c r="O31" i="5"/>
  <c r="Q31" i="5" s="1"/>
  <c r="O30" i="5"/>
  <c r="Q30" i="5" s="1"/>
  <c r="O29" i="5"/>
  <c r="Q29" i="5" s="1"/>
  <c r="O28" i="5"/>
  <c r="Q28" i="5" s="1"/>
  <c r="O27" i="5"/>
  <c r="Q27" i="5" s="1"/>
  <c r="O26" i="5"/>
  <c r="Q26" i="5" s="1"/>
  <c r="O25" i="5"/>
  <c r="Q25" i="5" s="1"/>
  <c r="O24" i="5"/>
  <c r="Q24" i="5" s="1"/>
  <c r="Q23" i="5"/>
  <c r="O23" i="5"/>
  <c r="O22" i="5"/>
  <c r="Q22" i="5" s="1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L6" i="5"/>
  <c r="Q5" i="5"/>
  <c r="L5" i="5"/>
  <c r="L33" i="5" s="1"/>
  <c r="L35" i="5" s="1"/>
  <c r="O4" i="5"/>
  <c r="Q4" i="5" s="1"/>
  <c r="Q3" i="5"/>
  <c r="O32" i="6"/>
  <c r="Q32" i="6" s="1"/>
  <c r="O31" i="6"/>
  <c r="Q31" i="6" s="1"/>
  <c r="O30" i="6"/>
  <c r="Q30" i="6" s="1"/>
  <c r="O29" i="6"/>
  <c r="Q29" i="6" s="1"/>
  <c r="O28" i="6"/>
  <c r="Q28" i="6" s="1"/>
  <c r="O27" i="6"/>
  <c r="Q27" i="6" s="1"/>
  <c r="O26" i="6"/>
  <c r="Q26" i="6" s="1"/>
  <c r="O25" i="6"/>
  <c r="Q25" i="6" s="1"/>
  <c r="O24" i="6"/>
  <c r="Q24" i="6" s="1"/>
  <c r="O23" i="6"/>
  <c r="Q23" i="6" s="1"/>
  <c r="O22" i="6"/>
  <c r="Q22" i="6" s="1"/>
  <c r="Q21" i="6"/>
  <c r="Q20" i="6"/>
  <c r="Q19" i="6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L6" i="6"/>
  <c r="Q5" i="6"/>
  <c r="L33" i="6"/>
  <c r="L35" i="6" s="1"/>
  <c r="O4" i="6"/>
  <c r="Q4" i="6" s="1"/>
  <c r="Q3" i="6"/>
  <c r="O32" i="7"/>
  <c r="Q32" i="7" s="1"/>
  <c r="O31" i="7"/>
  <c r="Q31" i="7" s="1"/>
  <c r="Q30" i="7"/>
  <c r="O30" i="7"/>
  <c r="O29" i="7"/>
  <c r="Q29" i="7" s="1"/>
  <c r="O28" i="7"/>
  <c r="Q28" i="7" s="1"/>
  <c r="O27" i="7"/>
  <c r="Q27" i="7" s="1"/>
  <c r="O26" i="7"/>
  <c r="Q26" i="7" s="1"/>
  <c r="O25" i="7"/>
  <c r="Q25" i="7" s="1"/>
  <c r="O24" i="7"/>
  <c r="Q24" i="7" s="1"/>
  <c r="O23" i="7"/>
  <c r="Q23" i="7" s="1"/>
  <c r="Q22" i="7"/>
  <c r="O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Q8" i="7"/>
  <c r="Q7" i="7"/>
  <c r="Q6" i="7"/>
  <c r="L6" i="7"/>
  <c r="Q5" i="7"/>
  <c r="L5" i="7"/>
  <c r="L33" i="7" s="1"/>
  <c r="L35" i="7" s="1"/>
  <c r="O4" i="7"/>
  <c r="Q4" i="7" s="1"/>
  <c r="Q3" i="7"/>
  <c r="O32" i="4"/>
  <c r="Q32" i="4" s="1"/>
  <c r="O31" i="4"/>
  <c r="Q31" i="4" s="1"/>
  <c r="O30" i="4"/>
  <c r="Q30" i="4" s="1"/>
  <c r="O29" i="4"/>
  <c r="Q29" i="4" s="1"/>
  <c r="O28" i="4"/>
  <c r="Q28" i="4" s="1"/>
  <c r="O27" i="4"/>
  <c r="Q27" i="4" s="1"/>
  <c r="O26" i="4"/>
  <c r="Q26" i="4" s="1"/>
  <c r="O25" i="4"/>
  <c r="Q25" i="4" s="1"/>
  <c r="O24" i="4"/>
  <c r="Q24" i="4" s="1"/>
  <c r="O23" i="4"/>
  <c r="Q23" i="4" s="1"/>
  <c r="O22" i="4"/>
  <c r="Q22" i="4" s="1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L6" i="4"/>
  <c r="Q5" i="4"/>
  <c r="L5" i="4"/>
  <c r="L33" i="4" s="1"/>
  <c r="L35" i="4" s="1"/>
  <c r="O4" i="4"/>
  <c r="Q4" i="4" s="1"/>
  <c r="Q3" i="4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" i="5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O32" i="3"/>
  <c r="Q32" i="3" s="1"/>
  <c r="O31" i="3"/>
  <c r="Q31" i="3" s="1"/>
  <c r="O30" i="3"/>
  <c r="Q30" i="3" s="1"/>
  <c r="O29" i="3"/>
  <c r="Q29" i="3" s="1"/>
  <c r="O28" i="3"/>
  <c r="Q28" i="3" s="1"/>
  <c r="O27" i="3"/>
  <c r="Q27" i="3" s="1"/>
  <c r="O26" i="3"/>
  <c r="Q26" i="3" s="1"/>
  <c r="O25" i="3"/>
  <c r="Q25" i="3" s="1"/>
  <c r="O24" i="3"/>
  <c r="Q24" i="3" s="1"/>
  <c r="O23" i="3"/>
  <c r="Q23" i="3" s="1"/>
  <c r="O22" i="3"/>
  <c r="Q22" i="3" s="1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L6" i="3"/>
  <c r="Q5" i="3"/>
  <c r="L5" i="3"/>
  <c r="L33" i="3" s="1"/>
  <c r="L35" i="3" s="1"/>
  <c r="O4" i="3"/>
  <c r="Q4" i="3" s="1"/>
  <c r="Q3" i="3"/>
  <c r="L10" i="12"/>
  <c r="N10" i="12" s="1"/>
  <c r="N33" i="12" s="1"/>
  <c r="Q21" i="1"/>
  <c r="Q20" i="1"/>
  <c r="Q18" i="1"/>
  <c r="Q11" i="1"/>
  <c r="Q7" i="1"/>
  <c r="O32" i="1"/>
  <c r="Q32" i="1" s="1"/>
  <c r="O31" i="1"/>
  <c r="Q31" i="1" s="1"/>
  <c r="O30" i="1"/>
  <c r="Q30" i="1" s="1"/>
  <c r="O29" i="1"/>
  <c r="Q29" i="1" s="1"/>
  <c r="O28" i="1"/>
  <c r="Q28" i="1" s="1"/>
  <c r="O27" i="1"/>
  <c r="Q27" i="1" s="1"/>
  <c r="O26" i="1"/>
  <c r="Q26" i="1" s="1"/>
  <c r="O25" i="1"/>
  <c r="Q25" i="1" s="1"/>
  <c r="O24" i="1"/>
  <c r="Q24" i="1" s="1"/>
  <c r="O23" i="1"/>
  <c r="Q23" i="1" s="1"/>
  <c r="O22" i="1"/>
  <c r="Q22" i="1" s="1"/>
  <c r="Q19" i="1"/>
  <c r="Q17" i="1"/>
  <c r="Q16" i="1"/>
  <c r="Q13" i="1"/>
  <c r="O10" i="1"/>
  <c r="Q10" i="1" s="1"/>
  <c r="O9" i="1"/>
  <c r="Q9" i="1" s="1"/>
  <c r="O8" i="1"/>
  <c r="Q8" i="1" s="1"/>
  <c r="O7" i="1"/>
  <c r="O6" i="1"/>
  <c r="Q6" i="1" s="1"/>
  <c r="L6" i="2"/>
  <c r="L5" i="2"/>
  <c r="L33" i="2" s="1"/>
  <c r="L35" i="2" s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8" i="1"/>
  <c r="L17" i="1"/>
  <c r="L16" i="1"/>
  <c r="L15" i="1"/>
  <c r="L12" i="1"/>
  <c r="L11" i="1"/>
  <c r="L10" i="1"/>
  <c r="L9" i="1"/>
  <c r="L8" i="1"/>
  <c r="L7" i="1"/>
  <c r="L6" i="1"/>
  <c r="L5" i="1"/>
  <c r="L4" i="1"/>
  <c r="L36" i="2"/>
  <c r="O32" i="2"/>
  <c r="Q32" i="2" s="1"/>
  <c r="O31" i="2"/>
  <c r="Q31" i="2" s="1"/>
  <c r="O30" i="2"/>
  <c r="Q30" i="2" s="1"/>
  <c r="Q29" i="2"/>
  <c r="O29" i="2"/>
  <c r="O28" i="2"/>
  <c r="Q28" i="2" s="1"/>
  <c r="O27" i="2"/>
  <c r="Q27" i="2" s="1"/>
  <c r="Q26" i="2"/>
  <c r="O26" i="2"/>
  <c r="O25" i="2"/>
  <c r="Q25" i="2" s="1"/>
  <c r="O24" i="2"/>
  <c r="Q24" i="2" s="1"/>
  <c r="O23" i="2"/>
  <c r="Q23" i="2" s="1"/>
  <c r="O22" i="2"/>
  <c r="Q22" i="2" s="1"/>
  <c r="Q21" i="2"/>
  <c r="Q20" i="2"/>
  <c r="Q19" i="2"/>
  <c r="Q18" i="2"/>
  <c r="Q17" i="2"/>
  <c r="Q16" i="2"/>
  <c r="Q15" i="2"/>
  <c r="O14" i="2"/>
  <c r="Q14" i="2" s="1"/>
  <c r="Q13" i="2"/>
  <c r="Q12" i="2"/>
  <c r="Q11" i="2"/>
  <c r="Q10" i="2"/>
  <c r="Q9" i="2"/>
  <c r="Q8" i="2"/>
  <c r="Q7" i="2"/>
  <c r="O4" i="2"/>
  <c r="Q4" i="2" s="1"/>
  <c r="Q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L36" i="12"/>
  <c r="K33" i="12"/>
  <c r="J33" i="12"/>
  <c r="O32" i="12"/>
  <c r="Q32" i="12" s="1"/>
  <c r="L32" i="12"/>
  <c r="O31" i="12"/>
  <c r="Q31" i="12" s="1"/>
  <c r="L31" i="12"/>
  <c r="O30" i="12"/>
  <c r="Q30" i="12" s="1"/>
  <c r="O29" i="12"/>
  <c r="Q29" i="12" s="1"/>
  <c r="O28" i="12"/>
  <c r="Q28" i="12" s="1"/>
  <c r="O27" i="12"/>
  <c r="Q27" i="12" s="1"/>
  <c r="L27" i="12"/>
  <c r="O26" i="12"/>
  <c r="Q26" i="12" s="1"/>
  <c r="Q25" i="12"/>
  <c r="O25" i="12"/>
  <c r="L25" i="12"/>
  <c r="O24" i="12"/>
  <c r="Q24" i="12" s="1"/>
  <c r="O23" i="12"/>
  <c r="Q23" i="12" s="1"/>
  <c r="O22" i="12"/>
  <c r="Q22" i="12" s="1"/>
  <c r="L22" i="12"/>
  <c r="O21" i="12"/>
  <c r="Q21" i="12" s="1"/>
  <c r="O20" i="12"/>
  <c r="Q20" i="12" s="1"/>
  <c r="L20" i="12"/>
  <c r="O19" i="12"/>
  <c r="Q19" i="12" s="1"/>
  <c r="P17" i="12"/>
  <c r="O18" i="12" s="1"/>
  <c r="Q18" i="12" s="1"/>
  <c r="O17" i="12"/>
  <c r="O16" i="12"/>
  <c r="Q16" i="12" s="1"/>
  <c r="L16" i="12"/>
  <c r="O15" i="12"/>
  <c r="Q15" i="12" s="1"/>
  <c r="O14" i="12"/>
  <c r="Q14" i="12" s="1"/>
  <c r="O13" i="12"/>
  <c r="Q13" i="12" s="1"/>
  <c r="O12" i="12"/>
  <c r="Q12" i="12" s="1"/>
  <c r="O11" i="12"/>
  <c r="Q11" i="12" s="1"/>
  <c r="L11" i="12"/>
  <c r="O10" i="12"/>
  <c r="Q10" i="12" s="1"/>
  <c r="O9" i="12"/>
  <c r="Q9" i="12" s="1"/>
  <c r="L9" i="12"/>
  <c r="O8" i="12"/>
  <c r="Q8" i="12" s="1"/>
  <c r="O7" i="12"/>
  <c r="Q7" i="12" s="1"/>
  <c r="L6" i="12"/>
  <c r="O4" i="12"/>
  <c r="P4" i="12" s="1"/>
  <c r="Q3" i="12"/>
  <c r="L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L33" i="12" l="1"/>
  <c r="L35" i="12" s="1"/>
  <c r="L37" i="12"/>
  <c r="L37" i="2"/>
  <c r="O5" i="12"/>
  <c r="P5" i="12" s="1"/>
  <c r="Q4" i="12"/>
  <c r="Q17" i="12"/>
  <c r="O6" i="12" l="1"/>
  <c r="Q6" i="12" s="1"/>
  <c r="Q5" i="12"/>
  <c r="L36" i="7"/>
  <c r="L36" i="6"/>
  <c r="L36" i="5"/>
  <c r="L37" i="5" s="1"/>
  <c r="L36" i="4"/>
  <c r="L37" i="4" s="1"/>
  <c r="L37" i="6" l="1"/>
  <c r="L37" i="7"/>
  <c r="O5" i="1"/>
  <c r="Q5" i="1" s="1"/>
  <c r="O4" i="1"/>
  <c r="Q4" i="1" s="1"/>
  <c r="L3" i="1" l="1"/>
  <c r="L33" i="1" s="1"/>
  <c r="L35" i="1" s="1"/>
  <c r="L36" i="3" l="1"/>
  <c r="L37" i="3" l="1"/>
  <c r="Q3" i="1" l="1"/>
  <c r="A3" i="1" l="1"/>
  <c r="L36" i="1"/>
  <c r="L37" i="1" s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</calcChain>
</file>

<file path=xl/sharedStrings.xml><?xml version="1.0" encoding="utf-8"?>
<sst xmlns="http://schemas.openxmlformats.org/spreadsheetml/2006/main" count="1802" uniqueCount="191">
  <si>
    <t>สิ้นสุด</t>
  </si>
  <si>
    <t>เริ่ม</t>
  </si>
  <si>
    <t>ยอดคงเหลือ</t>
  </si>
  <si>
    <t>ยอดรวม</t>
  </si>
  <si>
    <t>00000</t>
  </si>
  <si>
    <t>บ.ก.กิจปิโตรเลียม จำกัด</t>
  </si>
  <si>
    <t>0845530000170</t>
  </si>
  <si>
    <t>513300003683</t>
  </si>
  <si>
    <t>513300003681</t>
  </si>
  <si>
    <t>513300003679</t>
  </si>
  <si>
    <t>513300003676</t>
  </si>
  <si>
    <t>513300003670</t>
  </si>
  <si>
    <t>5133000003621</t>
  </si>
  <si>
    <t>0994000568703</t>
  </si>
  <si>
    <t>513300003657</t>
  </si>
  <si>
    <t>จำนวนลิตร</t>
  </si>
  <si>
    <t>ราคา/ลิตร</t>
  </si>
  <si>
    <t>จำนวนเงินรวม</t>
  </si>
  <si>
    <t>จำนวนเงินภาษีมูลค่าเพิ่ม</t>
  </si>
  <si>
    <t>มูลค่าสินค้า
หรือบริการ</t>
  </si>
  <si>
    <t>สถานประกอบการ</t>
  </si>
  <si>
    <t>ชื่อผู้ให้บริการ</t>
  </si>
  <si>
    <t>เลขประจำตัว
ผู้เสียภาษี</t>
  </si>
  <si>
    <t>เล่มที่/เลขที่</t>
  </si>
  <si>
    <t>xxxxxxxxxx5000</t>
  </si>
  <si>
    <t>FLEET GARD NO.</t>
  </si>
  <si>
    <t>2ฒย1146</t>
  </si>
  <si>
    <t>ทะเบียนรถ</t>
  </si>
  <si>
    <t>ศูนย์</t>
  </si>
  <si>
    <t>Van</t>
  </si>
  <si>
    <t>VAN1</t>
  </si>
  <si>
    <t>วันที่</t>
  </si>
  <si>
    <t>ไมล์ เริ่มต้น</t>
  </si>
  <si>
    <t>เลขไมล์เติมน้ำมัน</t>
  </si>
  <si>
    <t>จำนวนไมล์ใช้งาน</t>
  </si>
  <si>
    <t>ไมล์ สิ้นสุด</t>
  </si>
  <si>
    <t>VANID</t>
  </si>
  <si>
    <t>VAN2</t>
  </si>
  <si>
    <t>VAN3</t>
  </si>
  <si>
    <t>VAN4</t>
  </si>
  <si>
    <t>VAN5</t>
  </si>
  <si>
    <t>VAN6</t>
  </si>
  <si>
    <t>VAN7</t>
  </si>
  <si>
    <t>หมายเหตุ</t>
  </si>
  <si>
    <t>FLEET CARD NO.</t>
  </si>
  <si>
    <t>1. ห้ามตั้งชื่อไฟล์ excel ด้วยอักขระพิเศษใด ๆ ทั้ง สิ้น เช่น (!,@,#,$,%,^,&amp;,*,-,_,+,=,'',',/,?,&lt;,&gt;)</t>
  </si>
  <si>
    <t>3. ต้องบันทึกไฟล์ excel เป็น นามสกุล .xlsx (Excel Workbook) เท่านั้น</t>
  </si>
  <si>
    <t>2. ห้ามแก้ไขชื่อ sheet ใน file ฟอร์ม-ค่าน้ำมัน-505  คือ ต้องเป็นชื่อ VAN+เลขที่รถ เช่น VAN1 เท่านั้น</t>
  </si>
  <si>
    <t>เติม 2 ครั้ง</t>
  </si>
  <si>
    <t>513300003652 , 51330004000</t>
  </si>
  <si>
    <t>ในกรณีเติมน้ำมัน มากกว่า 1 ครั้งใน 1 วัน ให้ระบุในหมายเหตุ  / จำนวนเงินใส่ผลรวมของบิลทั้งหมด / เลขที่ใบกำกับภาษี ใส่เคื่องหมาย , สำหรับเลขที่ใบกำกับภาษีที่ 2</t>
  </si>
  <si>
    <t>เงินสด</t>
  </si>
  <si>
    <t>ในกรณีเติมเงินสด</t>
  </si>
  <si>
    <t>ในกรณีเติมน้ำมัน ใน 1 วัน มีทั้งเติมด้วยการ์ด และเงินสด  ให้ระบุในหมายเหตุ  ว่าเป็นเงินสด / จำนวนเงินใส่ผลรวมของบิลทั้งหมด / เลขที่ใบกำกับภาษี ใส่เคื่องหมาย , สำหรับเลขที่ใบกำกับภาษีที่ 2</t>
  </si>
  <si>
    <t>5133000003600</t>
  </si>
  <si>
    <t>VAN99</t>
  </si>
  <si>
    <t>VAN -AUDIT</t>
  </si>
  <si>
    <t xml:space="preserve">คือ </t>
  </si>
  <si>
    <t>เมื่อเปลี่ยนเดือน ให้ทำการเพิ่มวันที่ในตารางโดยเริมจากวันที่ 1 ถึง วันที่สุดท้ายของเดือน เช่น 1 - 31</t>
  </si>
  <si>
    <t>สุราษฎร์ธานี</t>
  </si>
  <si>
    <t>513480014050</t>
  </si>
  <si>
    <t>09940005687</t>
  </si>
  <si>
    <t>สถานีบริการน้ำมันสหกรณ์สุราษฎร์ธานี</t>
  </si>
  <si>
    <t>00002</t>
  </si>
  <si>
    <t>526800007354</t>
  </si>
  <si>
    <t>2ฒย1143</t>
  </si>
  <si>
    <t>van1</t>
  </si>
  <si>
    <t>2ฒย4844</t>
  </si>
  <si>
    <t>513480014047</t>
  </si>
  <si>
    <t>513480014051</t>
  </si>
  <si>
    <t>2ฒย4843</t>
  </si>
  <si>
    <t>513480014048</t>
  </si>
  <si>
    <t>513480014056</t>
  </si>
  <si>
    <t>513480014049</t>
  </si>
  <si>
    <t>513480014055</t>
  </si>
  <si>
    <t>2ฒย4841</t>
  </si>
  <si>
    <t>2ฒย4838</t>
  </si>
  <si>
    <t>526800007352</t>
  </si>
  <si>
    <t>513480014053</t>
  </si>
  <si>
    <t>2ฒย4829</t>
  </si>
  <si>
    <t>526800007350</t>
  </si>
  <si>
    <t>513480014052</t>
  </si>
  <si>
    <t>526800007351</t>
  </si>
  <si>
    <t>513480014054</t>
  </si>
  <si>
    <t>2ฒย1149</t>
  </si>
  <si>
    <t>6000001247625000</t>
  </si>
  <si>
    <t>6000001247626000</t>
  </si>
  <si>
    <t>6000001247627000</t>
  </si>
  <si>
    <t>6000001247624005</t>
  </si>
  <si>
    <t>6000001247623007</t>
  </si>
  <si>
    <t>6000001247624003</t>
  </si>
  <si>
    <t>6000001247626008</t>
  </si>
  <si>
    <t>526800007357</t>
  </si>
  <si>
    <t>513480014058</t>
  </si>
  <si>
    <t>513500004768</t>
  </si>
  <si>
    <t>513290006919</t>
  </si>
  <si>
    <t>526800007355</t>
  </si>
  <si>
    <t>526800007356</t>
  </si>
  <si>
    <t>513480014061</t>
  </si>
  <si>
    <t>513480014063</t>
  </si>
  <si>
    <t>513480014064</t>
  </si>
  <si>
    <t>513480014062</t>
  </si>
  <si>
    <t>526800007360</t>
  </si>
  <si>
    <t>513480014065</t>
  </si>
  <si>
    <t>513290006922</t>
  </si>
  <si>
    <t>รอซ่อม</t>
  </si>
  <si>
    <t>526800007365</t>
  </si>
  <si>
    <t>513480014068</t>
  </si>
  <si>
    <t>513480014059</t>
  </si>
  <si>
    <t>513480014067</t>
  </si>
  <si>
    <t>526800007363</t>
  </si>
  <si>
    <t>526800007364</t>
  </si>
  <si>
    <t>513290006925</t>
  </si>
  <si>
    <t>513480014069</t>
  </si>
  <si>
    <t>526800007368</t>
  </si>
  <si>
    <t>526800007396</t>
  </si>
  <si>
    <t>513290006928</t>
  </si>
  <si>
    <t>526800007367</t>
  </si>
  <si>
    <t>513500004783</t>
  </si>
  <si>
    <t>526800007366</t>
  </si>
  <si>
    <t>513290006929</t>
  </si>
  <si>
    <t>513290006933</t>
  </si>
  <si>
    <t>513290006932</t>
  </si>
  <si>
    <t>513290006934</t>
  </si>
  <si>
    <t>513480014074</t>
  </si>
  <si>
    <t>513480014073</t>
  </si>
  <si>
    <t>513480014072</t>
  </si>
  <si>
    <t>526800007372</t>
  </si>
  <si>
    <t>513500004792</t>
  </si>
  <si>
    <t>526800007376</t>
  </si>
  <si>
    <t>526800007375</t>
  </si>
  <si>
    <t>513290006937</t>
  </si>
  <si>
    <t>513290006938</t>
  </si>
  <si>
    <t>513290006939</t>
  </si>
  <si>
    <t>526800007377</t>
  </si>
  <si>
    <t>526800007379</t>
  </si>
  <si>
    <t>513290006941</t>
  </si>
  <si>
    <t>513500004796</t>
  </si>
  <si>
    <t>593970000111</t>
  </si>
  <si>
    <t>513290006942</t>
  </si>
  <si>
    <t>526800007380</t>
  </si>
  <si>
    <t>526800007381</t>
  </si>
  <si>
    <t>van2</t>
  </si>
  <si>
    <t>เข้าศูนย์</t>
  </si>
  <si>
    <t>513290006954</t>
  </si>
  <si>
    <t>513290006952</t>
  </si>
  <si>
    <t>513290006949</t>
  </si>
  <si>
    <t>เติมน้ำมันผิดเป็น B7</t>
  </si>
  <si>
    <t>593970000118</t>
  </si>
  <si>
    <t>513290006950</t>
  </si>
  <si>
    <t>513290006951</t>
  </si>
  <si>
    <t>513500004804</t>
  </si>
  <si>
    <t>526800007382</t>
  </si>
  <si>
    <t>Audit</t>
  </si>
  <si>
    <t>513290006958</t>
  </si>
  <si>
    <t>513500004814</t>
  </si>
  <si>
    <t>513290006959</t>
  </si>
  <si>
    <t>593970000121</t>
  </si>
  <si>
    <t>0843542000151</t>
  </si>
  <si>
    <t>บ.มนิดา ออยล์ แอนด์ เซอร์ส</t>
  </si>
  <si>
    <t>00005</t>
  </si>
  <si>
    <t>513290006963</t>
  </si>
  <si>
    <t>513290006961</t>
  </si>
  <si>
    <t>513290006960</t>
  </si>
  <si>
    <t>513290006962</t>
  </si>
  <si>
    <t>513290006970</t>
  </si>
  <si>
    <t>513290006969</t>
  </si>
  <si>
    <t>513500004817</t>
  </si>
  <si>
    <t>513290006971</t>
  </si>
  <si>
    <t>593970000136</t>
  </si>
  <si>
    <t>513290006972</t>
  </si>
  <si>
    <t>513290006967</t>
  </si>
  <si>
    <t>513290006973</t>
  </si>
  <si>
    <t>513290009379</t>
  </si>
  <si>
    <t>513290006981</t>
  </si>
  <si>
    <t>513290006980</t>
  </si>
  <si>
    <t>van4</t>
  </si>
  <si>
    <t>513500004822</t>
  </si>
  <si>
    <t>0845535000623</t>
  </si>
  <si>
    <t>บ.ทักษินปาล์ม</t>
  </si>
  <si>
    <t>513290006978</t>
  </si>
  <si>
    <t>513290006977</t>
  </si>
  <si>
    <t>513290006976</t>
  </si>
  <si>
    <t>เข้าศูนย์ฯ</t>
  </si>
  <si>
    <t>513290006990</t>
  </si>
  <si>
    <t>513290006986</t>
  </si>
  <si>
    <t>513290006987</t>
  </si>
  <si>
    <t>513290006988</t>
  </si>
  <si>
    <t>513290006989</t>
  </si>
  <si>
    <t>513290006991</t>
  </si>
  <si>
    <t>513290006992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</si>
</sst>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\ \ก\ม\ต\่\อ\ล\ิ\ต\ร.;[Red]\-#,##0.00\ \ก\ม."/>
    <numFmt numFmtId="165" formatCode="#,##0\ \ก\ม.;[Red]\-#,##0\ \ก\ม."/>
    <numFmt numFmtId="166" formatCode="d/mm/yyyy;@"/>
  </numFmts>
  <fonts count="1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charset val="22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165" fontId="2" fillId="0" borderId="0" xfId="0" applyNumberFormat="1" applyFont="1"/>
    <xf numFmtId="0" fontId="2" fillId="2" borderId="0" xfId="0" applyFont="1" applyFill="1" applyAlignment="1"/>
    <xf numFmtId="0" fontId="2" fillId="3" borderId="0" xfId="0" applyFont="1" applyFill="1"/>
    <xf numFmtId="0" fontId="2" fillId="0" borderId="0" xfId="0" applyFont="1" applyFill="1" applyAlignment="1"/>
    <xf numFmtId="43" fontId="2" fillId="0" borderId="0" xfId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Fill="1"/>
    <xf numFmtId="0" fontId="4" fillId="0" borderId="0" xfId="0" applyFont="1" applyAlignment="1">
      <alignment vertical="center" wrapText="1"/>
    </xf>
    <xf numFmtId="14" fontId="2" fillId="0" borderId="0" xfId="0" applyNumberFormat="1" applyFont="1"/>
    <xf numFmtId="43" fontId="2" fillId="4" borderId="2" xfId="0" applyNumberFormat="1" applyFont="1" applyFill="1" applyBorder="1" applyAlignment="1">
      <alignment horizontal="center"/>
    </xf>
    <xf numFmtId="43" fontId="2" fillId="4" borderId="3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14" fontId="2" fillId="0" borderId="1" xfId="0" applyNumberFormat="1" applyFont="1" applyFill="1" applyBorder="1"/>
    <xf numFmtId="0" fontId="2" fillId="0" borderId="1" xfId="0" applyFont="1" applyFill="1" applyBorder="1"/>
    <xf numFmtId="0" fontId="2" fillId="0" borderId="1" xfId="0" quotePrefix="1" applyNumberFormat="1" applyFont="1" applyFill="1" applyBorder="1" applyAlignment="1">
      <alignment horizontal="center"/>
    </xf>
    <xf numFmtId="166" fontId="2" fillId="0" borderId="1" xfId="0" quotePrefix="1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14" fontId="2" fillId="0" borderId="1" xfId="0" applyNumberFormat="1" applyFont="1" applyBorder="1"/>
    <xf numFmtId="0" fontId="2" fillId="0" borderId="1" xfId="0" quotePrefix="1" applyNumberFormat="1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1" xfId="0" applyFont="1" applyBorder="1"/>
    <xf numFmtId="1" fontId="2" fillId="0" borderId="1" xfId="0" quotePrefix="1" applyNumberFormat="1" applyFont="1" applyBorder="1" applyAlignment="1">
      <alignment horizontal="center"/>
    </xf>
    <xf numFmtId="49" fontId="2" fillId="0" borderId="1" xfId="0" quotePrefix="1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/>
    <xf numFmtId="0" fontId="5" fillId="4" borderId="1" xfId="0" applyFont="1" applyFill="1" applyBorder="1" applyAlignment="1">
      <alignment vertical="center" wrapText="1"/>
    </xf>
    <xf numFmtId="0" fontId="6" fillId="0" borderId="1" xfId="0" applyFont="1" applyFill="1" applyBorder="1"/>
    <xf numFmtId="0" fontId="6" fillId="0" borderId="1" xfId="0" applyFont="1" applyBorder="1"/>
    <xf numFmtId="0" fontId="6" fillId="0" borderId="0" xfId="0" applyFont="1"/>
    <xf numFmtId="0" fontId="2" fillId="5" borderId="1" xfId="0" applyFont="1" applyFill="1" applyBorder="1"/>
    <xf numFmtId="0" fontId="6" fillId="5" borderId="1" xfId="0" applyFont="1" applyFill="1" applyBorder="1"/>
    <xf numFmtId="14" fontId="2" fillId="5" borderId="1" xfId="0" applyNumberFormat="1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2" fillId="5" borderId="1" xfId="0" quotePrefix="1" applyNumberFormat="1" applyFont="1" applyFill="1" applyBorder="1" applyAlignment="1">
      <alignment horizontal="center" vertical="top" wrapText="1"/>
    </xf>
    <xf numFmtId="166" fontId="2" fillId="5" borderId="1" xfId="0" quotePrefix="1" applyNumberFormat="1" applyFont="1" applyFill="1" applyBorder="1" applyAlignment="1">
      <alignment horizontal="center" vertical="top" wrapText="1"/>
    </xf>
    <xf numFmtId="166" fontId="2" fillId="5" borderId="1" xfId="0" applyNumberFormat="1" applyFont="1" applyFill="1" applyBorder="1" applyAlignment="1">
      <alignment horizontal="center" vertical="top" wrapText="1"/>
    </xf>
    <xf numFmtId="43" fontId="2" fillId="5" borderId="1" xfId="1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vertical="top" wrapText="1"/>
    </xf>
    <xf numFmtId="0" fontId="2" fillId="5" borderId="0" xfId="0" applyFont="1" applyFill="1" applyAlignment="1">
      <alignment vertical="top" wrapText="1"/>
    </xf>
    <xf numFmtId="14" fontId="2" fillId="6" borderId="1" xfId="0" applyNumberFormat="1" applyFont="1" applyFill="1" applyBorder="1"/>
    <xf numFmtId="0" fontId="2" fillId="6" borderId="1" xfId="0" applyFont="1" applyFill="1" applyBorder="1"/>
    <xf numFmtId="0" fontId="4" fillId="6" borderId="1" xfId="0" applyFont="1" applyFill="1" applyBorder="1"/>
    <xf numFmtId="0" fontId="2" fillId="6" borderId="1" xfId="0" quotePrefix="1" applyNumberFormat="1" applyFont="1" applyFill="1" applyBorder="1" applyAlignment="1">
      <alignment horizontal="center"/>
    </xf>
    <xf numFmtId="166" fontId="2" fillId="6" borderId="1" xfId="0" quotePrefix="1" applyNumberFormat="1" applyFont="1" applyFill="1" applyBorder="1" applyAlignment="1">
      <alignment horizontal="center"/>
    </xf>
    <xf numFmtId="166" fontId="2" fillId="6" borderId="1" xfId="0" applyNumberFormat="1" applyFont="1" applyFill="1" applyBorder="1" applyAlignment="1">
      <alignment horizontal="center"/>
    </xf>
    <xf numFmtId="43" fontId="2" fillId="6" borderId="1" xfId="1" applyFont="1" applyFill="1" applyBorder="1" applyAlignment="1">
      <alignment horizontal="center"/>
    </xf>
    <xf numFmtId="0" fontId="6" fillId="6" borderId="1" xfId="0" applyFont="1" applyFill="1" applyBorder="1"/>
    <xf numFmtId="0" fontId="2" fillId="6" borderId="0" xfId="0" applyFont="1" applyFill="1"/>
    <xf numFmtId="14" fontId="2" fillId="7" borderId="1" xfId="0" applyNumberFormat="1" applyFont="1" applyFill="1" applyBorder="1"/>
    <xf numFmtId="0" fontId="2" fillId="7" borderId="1" xfId="0" applyFont="1" applyFill="1" applyBorder="1"/>
    <xf numFmtId="0" fontId="4" fillId="7" borderId="1" xfId="0" applyFont="1" applyFill="1" applyBorder="1"/>
    <xf numFmtId="0" fontId="6" fillId="7" borderId="1" xfId="0" applyFont="1" applyFill="1" applyBorder="1"/>
    <xf numFmtId="0" fontId="2" fillId="7" borderId="0" xfId="0" applyFont="1" applyFill="1"/>
    <xf numFmtId="0" fontId="2" fillId="7" borderId="0" xfId="0" applyFont="1" applyFill="1" applyAlignment="1">
      <alignment vertical="top" wrapText="1"/>
    </xf>
    <xf numFmtId="0" fontId="2" fillId="7" borderId="1" xfId="0" quotePrefix="1" applyNumberFormat="1" applyFont="1" applyFill="1" applyBorder="1" applyAlignment="1">
      <alignment horizontal="center"/>
    </xf>
    <xf numFmtId="166" fontId="2" fillId="7" borderId="1" xfId="0" quotePrefix="1" applyNumberFormat="1" applyFont="1" applyFill="1" applyBorder="1" applyAlignment="1">
      <alignment horizontal="center"/>
    </xf>
    <xf numFmtId="43" fontId="2" fillId="7" borderId="1" xfId="1" applyFont="1" applyFill="1" applyBorder="1"/>
    <xf numFmtId="166" fontId="2" fillId="7" borderId="1" xfId="0" applyNumberFormat="1" applyFont="1" applyFill="1" applyBorder="1" applyAlignment="1">
      <alignment horizontal="center"/>
    </xf>
    <xf numFmtId="0" fontId="6" fillId="8" borderId="1" xfId="0" applyFont="1" applyFill="1" applyBorder="1"/>
    <xf numFmtId="0" fontId="2" fillId="8" borderId="1" xfId="0" applyFont="1" applyFill="1" applyBorder="1"/>
    <xf numFmtId="14" fontId="9" fillId="5" borderId="0" xfId="0" applyNumberFormat="1" applyFont="1" applyFill="1"/>
    <xf numFmtId="0" fontId="2" fillId="5" borderId="0" xfId="0" applyFont="1" applyFill="1"/>
    <xf numFmtId="0" fontId="8" fillId="0" borderId="0" xfId="0" applyFont="1"/>
    <xf numFmtId="14" fontId="10" fillId="5" borderId="0" xfId="0" applyNumberFormat="1" applyFont="1" applyFill="1"/>
    <xf numFmtId="0" fontId="8" fillId="5" borderId="0" xfId="0" applyFont="1" applyFill="1"/>
    <xf numFmtId="0" fontId="11" fillId="0" borderId="1" xfId="0" applyFont="1" applyBorder="1" applyAlignment="1">
      <alignment vertical="center"/>
    </xf>
    <xf numFmtId="166" fontId="2" fillId="0" borderId="1" xfId="0" quotePrefix="1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left"/>
    </xf>
    <xf numFmtId="0" fontId="2" fillId="0" borderId="1" xfId="0" quotePrefix="1" applyFont="1" applyBorder="1"/>
    <xf numFmtId="3" fontId="2" fillId="0" borderId="1" xfId="0" quotePrefix="1" applyNumberFormat="1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2" fillId="0" borderId="0" xfId="0" applyNumberFormat="1" applyFont="1" applyAlignment="1">
      <alignment horizontal="right"/>
    </xf>
    <xf numFmtId="0" fontId="4" fillId="0" borderId="1" xfId="0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2:E10"/>
  <sheetViews>
    <sheetView workbookViewId="0">
      <selection activeCell="D24" sqref="D24"/>
    </sheetView>
  </sheetViews>
  <sheetFormatPr defaultRowHeight="15"/>
  <sheetData>
    <row r="2" spans="1:5">
      <c r="A2" t="s">
        <v>45</v>
      </c>
    </row>
    <row r="3" spans="1:5">
      <c r="A3" t="s">
        <v>47</v>
      </c>
    </row>
    <row r="4" spans="1:5">
      <c r="A4" t="s">
        <v>46</v>
      </c>
    </row>
    <row r="7" spans="1:5" ht="18.75">
      <c r="A7" s="72" t="s">
        <v>55</v>
      </c>
      <c r="B7" s="72" t="s">
        <v>57</v>
      </c>
      <c r="C7" s="73" t="s">
        <v>56</v>
      </c>
      <c r="D7" s="74"/>
      <c r="E7" s="72"/>
    </row>
    <row r="10" spans="1:5">
      <c r="A1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  <pageSetUpPr fitToPage="1"/>
  </sheetPr>
  <dimension ref="A1:T44"/>
  <sheetViews>
    <sheetView zoomScale="75" zoomScaleNormal="75" workbookViewId="0">
      <pane xSplit="9" ySplit="1" topLeftCell="J2" activePane="bottomRight" state="frozen"/>
      <selection activeCell="F36" sqref="F36"/>
      <selection pane="topRight" activeCell="F36" sqref="F36"/>
      <selection pane="bottomLeft" activeCell="F36" sqref="F36"/>
      <selection pane="bottomRight" activeCell="F8" sqref="F8"/>
    </sheetView>
  </sheetViews>
  <sheetFormatPr defaultColWidth="9" defaultRowHeight="15"/>
  <cols>
    <col min="1" max="1" width="10.85546875" style="1" bestFit="1" customWidth="1"/>
    <col min="2" max="2" width="11.28515625" style="1" bestFit="1" customWidth="1"/>
    <col min="3" max="3" width="9" style="1"/>
    <col min="4" max="4" width="11.5703125" style="1" customWidth="1"/>
    <col min="5" max="5" width="16.7109375" style="1" bestFit="1" customWidth="1"/>
    <col min="6" max="6" width="26" style="1" bestFit="1" customWidth="1"/>
    <col min="7" max="7" width="17" style="1" customWidth="1"/>
    <col min="8" max="8" width="36.42578125" style="1" customWidth="1"/>
    <col min="9" max="9" width="12.85546875" style="1" customWidth="1"/>
    <col min="10" max="10" width="13.42578125" style="1" customWidth="1"/>
    <col min="11" max="11" width="14.5703125" style="1" customWidth="1"/>
    <col min="12" max="12" width="16.5703125" style="1" bestFit="1" customWidth="1"/>
    <col min="13" max="13" width="9.42578125" style="1" bestFit="1" customWidth="1"/>
    <col min="14" max="14" width="11.7109375" style="1" bestFit="1" customWidth="1"/>
    <col min="15" max="15" width="12.140625" style="37" customWidth="1"/>
    <col min="16" max="16" width="12.5703125" style="37" customWidth="1"/>
    <col min="17" max="18" width="9" style="37"/>
    <col min="19" max="19" width="9" style="1"/>
    <col min="20" max="20" width="41.42578125" style="1" customWidth="1"/>
    <col min="21" max="23" width="9" style="1"/>
    <col min="24" max="24" width="35.7109375" style="1" customWidth="1"/>
    <col min="25" max="16384" width="9" style="1"/>
  </cols>
  <sheetData>
    <row r="1" spans="1:20" s="13" customFormat="1" ht="63">
      <c r="A1" s="32" t="s">
        <v>31</v>
      </c>
      <c r="B1" s="32" t="s">
        <v>28</v>
      </c>
      <c r="C1" s="17" t="s">
        <v>29</v>
      </c>
      <c r="D1" s="33" t="s">
        <v>27</v>
      </c>
      <c r="E1" s="33" t="s">
        <v>44</v>
      </c>
      <c r="F1" s="17" t="s">
        <v>23</v>
      </c>
      <c r="G1" s="17" t="s">
        <v>22</v>
      </c>
      <c r="H1" s="17" t="s">
        <v>21</v>
      </c>
      <c r="I1" s="17" t="s">
        <v>20</v>
      </c>
      <c r="J1" s="17" t="s">
        <v>19</v>
      </c>
      <c r="K1" s="17" t="s">
        <v>18</v>
      </c>
      <c r="L1" s="17" t="s">
        <v>17</v>
      </c>
      <c r="M1" s="17" t="s">
        <v>16</v>
      </c>
      <c r="N1" s="17" t="s">
        <v>15</v>
      </c>
      <c r="O1" s="34" t="s">
        <v>32</v>
      </c>
      <c r="P1" s="34" t="s">
        <v>35</v>
      </c>
      <c r="Q1" s="34" t="s">
        <v>34</v>
      </c>
      <c r="R1" s="34" t="s">
        <v>33</v>
      </c>
      <c r="S1" s="34" t="s">
        <v>43</v>
      </c>
    </row>
    <row r="2" spans="1:20" s="12" customFormat="1" ht="15" customHeight="1">
      <c r="A2" s="19">
        <v>44013</v>
      </c>
      <c r="B2" s="20" t="s">
        <v>59</v>
      </c>
      <c r="C2" s="20" t="s">
        <v>30</v>
      </c>
      <c r="D2" s="18" t="s">
        <v>26</v>
      </c>
      <c r="E2" s="18" t="s">
        <v>24</v>
      </c>
      <c r="F2" s="20"/>
      <c r="G2" s="20"/>
      <c r="H2" s="20"/>
      <c r="I2" s="20"/>
      <c r="J2" s="20"/>
      <c r="K2" s="20"/>
      <c r="L2" s="20"/>
      <c r="M2" s="20"/>
      <c r="N2" s="20"/>
      <c r="O2" s="35"/>
      <c r="P2" s="35"/>
      <c r="Q2" s="35"/>
      <c r="R2" s="35"/>
      <c r="S2" s="20"/>
    </row>
    <row r="3" spans="1:20" s="48" customFormat="1" ht="60">
      <c r="A3" s="40">
        <f>+A2+1</f>
        <v>44014</v>
      </c>
      <c r="B3" s="38" t="s">
        <v>59</v>
      </c>
      <c r="C3" s="41" t="s">
        <v>30</v>
      </c>
      <c r="D3" s="42" t="s">
        <v>26</v>
      </c>
      <c r="E3" s="42" t="s">
        <v>24</v>
      </c>
      <c r="F3" s="43" t="s">
        <v>49</v>
      </c>
      <c r="G3" s="44" t="s">
        <v>13</v>
      </c>
      <c r="H3" s="45" t="s">
        <v>5</v>
      </c>
      <c r="I3" s="44" t="s">
        <v>4</v>
      </c>
      <c r="J3" s="46">
        <v>7000</v>
      </c>
      <c r="K3" s="46">
        <v>71.959999999999994</v>
      </c>
      <c r="L3" s="46">
        <f>J3+K3</f>
        <v>7071.96</v>
      </c>
      <c r="M3" s="46">
        <v>19.04</v>
      </c>
      <c r="N3" s="46">
        <v>57.77</v>
      </c>
      <c r="O3" s="47">
        <v>155265</v>
      </c>
      <c r="P3" s="47">
        <v>155338</v>
      </c>
      <c r="Q3" s="47">
        <f>+P3-O3</f>
        <v>73</v>
      </c>
      <c r="R3" s="47">
        <v>155300</v>
      </c>
      <c r="S3" s="41" t="s">
        <v>48</v>
      </c>
      <c r="T3" s="48" t="s">
        <v>50</v>
      </c>
    </row>
    <row r="4" spans="1:20" ht="15" customHeight="1">
      <c r="A4" s="25">
        <f t="shared" ref="A4:A32" si="0">+A3+1</f>
        <v>44015</v>
      </c>
      <c r="B4" s="20" t="s">
        <v>59</v>
      </c>
      <c r="C4" s="20" t="s">
        <v>30</v>
      </c>
      <c r="D4" s="18" t="s">
        <v>26</v>
      </c>
      <c r="E4" s="18" t="s">
        <v>24</v>
      </c>
      <c r="F4" s="28"/>
      <c r="G4" s="28"/>
      <c r="H4" s="28"/>
      <c r="I4" s="28"/>
      <c r="J4" s="28"/>
      <c r="K4" s="28"/>
      <c r="L4" s="28"/>
      <c r="M4" s="28"/>
      <c r="N4" s="28"/>
      <c r="O4" s="36">
        <f t="shared" ref="O4:O14" si="1">+P3</f>
        <v>155338</v>
      </c>
      <c r="P4" s="36">
        <f>+O4</f>
        <v>155338</v>
      </c>
      <c r="Q4" s="35">
        <f t="shared" ref="Q4:Q32" si="2">+P4-O4</f>
        <v>0</v>
      </c>
      <c r="R4" s="36"/>
      <c r="S4" s="28"/>
    </row>
    <row r="5" spans="1:20" ht="15" customHeight="1">
      <c r="A5" s="25">
        <f t="shared" si="0"/>
        <v>44016</v>
      </c>
      <c r="B5" s="20" t="s">
        <v>59</v>
      </c>
      <c r="C5" s="20" t="s">
        <v>30</v>
      </c>
      <c r="D5" s="18" t="s">
        <v>26</v>
      </c>
      <c r="E5" s="18" t="s">
        <v>24</v>
      </c>
      <c r="F5" s="28"/>
      <c r="G5" s="28"/>
      <c r="H5" s="28"/>
      <c r="I5" s="28"/>
      <c r="J5" s="28"/>
      <c r="K5" s="28"/>
      <c r="L5" s="28"/>
      <c r="M5" s="28"/>
      <c r="N5" s="28"/>
      <c r="O5" s="36">
        <f t="shared" si="1"/>
        <v>155338</v>
      </c>
      <c r="P5" s="36">
        <f>+O5</f>
        <v>155338</v>
      </c>
      <c r="Q5" s="35">
        <f t="shared" si="2"/>
        <v>0</v>
      </c>
      <c r="R5" s="36"/>
      <c r="S5" s="28"/>
    </row>
    <row r="6" spans="1:20" s="57" customFormat="1" ht="15" customHeight="1">
      <c r="A6" s="49">
        <f t="shared" si="0"/>
        <v>44017</v>
      </c>
      <c r="B6" s="50" t="s">
        <v>59</v>
      </c>
      <c r="C6" s="50" t="s">
        <v>30</v>
      </c>
      <c r="D6" s="51" t="s">
        <v>26</v>
      </c>
      <c r="E6" s="51" t="s">
        <v>51</v>
      </c>
      <c r="F6" s="52" t="s">
        <v>14</v>
      </c>
      <c r="G6" s="53" t="s">
        <v>13</v>
      </c>
      <c r="H6" s="54" t="s">
        <v>5</v>
      </c>
      <c r="I6" s="53" t="s">
        <v>4</v>
      </c>
      <c r="J6" s="55">
        <v>7001</v>
      </c>
      <c r="K6" s="55">
        <v>85.7</v>
      </c>
      <c r="L6" s="55">
        <f>J6+K6</f>
        <v>7086.7</v>
      </c>
      <c r="M6" s="55">
        <v>19.54</v>
      </c>
      <c r="N6" s="55">
        <v>67.040000000000006</v>
      </c>
      <c r="O6" s="56">
        <f t="shared" si="1"/>
        <v>155338</v>
      </c>
      <c r="P6" s="56">
        <v>155395</v>
      </c>
      <c r="Q6" s="56">
        <f t="shared" si="2"/>
        <v>57</v>
      </c>
      <c r="R6" s="56">
        <v>155350</v>
      </c>
      <c r="S6" s="50"/>
      <c r="T6" s="57" t="s">
        <v>52</v>
      </c>
    </row>
    <row r="7" spans="1:20" ht="15" customHeight="1">
      <c r="A7" s="25">
        <f t="shared" si="0"/>
        <v>44018</v>
      </c>
      <c r="B7" s="20" t="s">
        <v>59</v>
      </c>
      <c r="C7" s="20" t="s">
        <v>30</v>
      </c>
      <c r="D7" s="18" t="s">
        <v>26</v>
      </c>
      <c r="E7" s="18" t="s">
        <v>24</v>
      </c>
      <c r="F7" s="28" t="s">
        <v>36</v>
      </c>
      <c r="G7" s="28"/>
      <c r="H7" s="28"/>
      <c r="I7" s="28"/>
      <c r="J7" s="28"/>
      <c r="K7" s="28"/>
      <c r="L7" s="28"/>
      <c r="M7" s="28"/>
      <c r="N7" s="28"/>
      <c r="O7" s="36">
        <f t="shared" si="1"/>
        <v>155395</v>
      </c>
      <c r="P7" s="36">
        <v>155395</v>
      </c>
      <c r="Q7" s="35">
        <f t="shared" si="2"/>
        <v>0</v>
      </c>
      <c r="R7" s="36"/>
      <c r="S7" s="28"/>
    </row>
    <row r="8" spans="1:20" ht="15" customHeight="1">
      <c r="A8" s="25">
        <f t="shared" si="0"/>
        <v>44019</v>
      </c>
      <c r="B8" s="20" t="s">
        <v>59</v>
      </c>
      <c r="C8" s="20" t="s">
        <v>30</v>
      </c>
      <c r="D8" s="18" t="s">
        <v>26</v>
      </c>
      <c r="E8" s="18" t="s">
        <v>24</v>
      </c>
      <c r="F8" s="28"/>
      <c r="G8" s="28"/>
      <c r="H8" s="28"/>
      <c r="I8" s="28"/>
      <c r="J8" s="28"/>
      <c r="K8" s="28"/>
      <c r="L8" s="28"/>
      <c r="M8" s="28"/>
      <c r="N8" s="28"/>
      <c r="O8" s="36">
        <f t="shared" si="1"/>
        <v>155395</v>
      </c>
      <c r="P8" s="36">
        <v>155470</v>
      </c>
      <c r="Q8" s="35">
        <f t="shared" si="2"/>
        <v>75</v>
      </c>
      <c r="R8" s="36"/>
      <c r="S8" s="28"/>
    </row>
    <row r="9" spans="1:20" ht="15" customHeight="1">
      <c r="A9" s="25">
        <f t="shared" si="0"/>
        <v>44020</v>
      </c>
      <c r="B9" s="20" t="s">
        <v>59</v>
      </c>
      <c r="C9" s="20" t="s">
        <v>30</v>
      </c>
      <c r="D9" s="18" t="s">
        <v>26</v>
      </c>
      <c r="E9" s="18" t="s">
        <v>24</v>
      </c>
      <c r="F9" s="26">
        <v>513300003659</v>
      </c>
      <c r="G9" s="26">
        <v>994000568703</v>
      </c>
      <c r="H9" s="23" t="s">
        <v>5</v>
      </c>
      <c r="I9" s="22" t="s">
        <v>4</v>
      </c>
      <c r="J9" s="27">
        <v>7002</v>
      </c>
      <c r="K9" s="27">
        <v>77.2</v>
      </c>
      <c r="L9" s="27">
        <f>J9+K9</f>
        <v>7079.2</v>
      </c>
      <c r="M9" s="27">
        <v>19.54</v>
      </c>
      <c r="N9" s="27">
        <v>60.39</v>
      </c>
      <c r="O9" s="36">
        <f t="shared" si="1"/>
        <v>155470</v>
      </c>
      <c r="P9" s="36">
        <v>155551</v>
      </c>
      <c r="Q9" s="35">
        <f t="shared" si="2"/>
        <v>81</v>
      </c>
      <c r="R9" s="36">
        <v>155520</v>
      </c>
      <c r="S9" s="28"/>
    </row>
    <row r="10" spans="1:20" s="62" customFormat="1" ht="75">
      <c r="A10" s="58">
        <f t="shared" si="0"/>
        <v>44021</v>
      </c>
      <c r="B10" s="59" t="s">
        <v>59</v>
      </c>
      <c r="C10" s="59" t="s">
        <v>30</v>
      </c>
      <c r="D10" s="60" t="s">
        <v>26</v>
      </c>
      <c r="E10" s="60" t="s">
        <v>24</v>
      </c>
      <c r="F10" s="64" t="s">
        <v>54</v>
      </c>
      <c r="G10" s="65" t="s">
        <v>6</v>
      </c>
      <c r="H10" s="67" t="s">
        <v>5</v>
      </c>
      <c r="I10" s="65" t="s">
        <v>4</v>
      </c>
      <c r="J10" s="59">
        <v>1401.87</v>
      </c>
      <c r="K10" s="59">
        <v>98.13</v>
      </c>
      <c r="L10" s="59">
        <f>+J10+K10</f>
        <v>1500</v>
      </c>
      <c r="M10" s="59">
        <v>19.54</v>
      </c>
      <c r="N10" s="66">
        <f>+L10/M10</f>
        <v>76.765609007164798</v>
      </c>
      <c r="O10" s="61">
        <f t="shared" si="1"/>
        <v>155551</v>
      </c>
      <c r="P10" s="61">
        <v>155617</v>
      </c>
      <c r="Q10" s="61">
        <f t="shared" si="2"/>
        <v>66</v>
      </c>
      <c r="R10" s="61"/>
      <c r="S10" s="59" t="s">
        <v>51</v>
      </c>
      <c r="T10" s="63" t="s">
        <v>53</v>
      </c>
    </row>
    <row r="11" spans="1:20" ht="15" customHeight="1">
      <c r="A11" s="25">
        <f t="shared" si="0"/>
        <v>44022</v>
      </c>
      <c r="B11" s="20" t="s">
        <v>59</v>
      </c>
      <c r="C11" s="20" t="s">
        <v>30</v>
      </c>
      <c r="D11" s="18" t="s">
        <v>26</v>
      </c>
      <c r="E11" s="18" t="s">
        <v>24</v>
      </c>
      <c r="F11" s="26" t="s">
        <v>12</v>
      </c>
      <c r="G11" s="22" t="s">
        <v>6</v>
      </c>
      <c r="H11" s="23" t="s">
        <v>5</v>
      </c>
      <c r="I11" s="22" t="s">
        <v>4</v>
      </c>
      <c r="J11" s="27">
        <v>7003</v>
      </c>
      <c r="K11" s="27">
        <v>88.32</v>
      </c>
      <c r="L11" s="27">
        <f>J11+K11</f>
        <v>7091.32</v>
      </c>
      <c r="M11" s="27">
        <v>19.54</v>
      </c>
      <c r="N11" s="27">
        <v>69.09</v>
      </c>
      <c r="O11" s="36">
        <f t="shared" si="1"/>
        <v>155617</v>
      </c>
      <c r="P11" s="36">
        <v>155684</v>
      </c>
      <c r="Q11" s="36">
        <f t="shared" si="2"/>
        <v>67</v>
      </c>
      <c r="R11" s="36">
        <v>155675</v>
      </c>
      <c r="S11" s="28"/>
    </row>
    <row r="12" spans="1:20" ht="15" customHeight="1">
      <c r="A12" s="25">
        <f t="shared" si="0"/>
        <v>44023</v>
      </c>
      <c r="B12" s="20" t="s">
        <v>59</v>
      </c>
      <c r="C12" s="20" t="s">
        <v>30</v>
      </c>
      <c r="D12" s="18" t="s">
        <v>26</v>
      </c>
      <c r="E12" s="18" t="s">
        <v>24</v>
      </c>
      <c r="F12" s="28"/>
      <c r="G12" s="28"/>
      <c r="H12" s="28"/>
      <c r="I12" s="28"/>
      <c r="J12" s="28"/>
      <c r="K12" s="28"/>
      <c r="L12" s="28"/>
      <c r="M12" s="28"/>
      <c r="N12" s="28"/>
      <c r="O12" s="36">
        <f t="shared" si="1"/>
        <v>155684</v>
      </c>
      <c r="P12" s="36">
        <v>155767</v>
      </c>
      <c r="Q12" s="36">
        <f t="shared" si="2"/>
        <v>83</v>
      </c>
      <c r="R12" s="36"/>
      <c r="S12" s="28"/>
    </row>
    <row r="13" spans="1:20" ht="15" customHeight="1">
      <c r="A13" s="25">
        <f t="shared" si="0"/>
        <v>44024</v>
      </c>
      <c r="B13" s="20" t="s">
        <v>59</v>
      </c>
      <c r="C13" s="20" t="s">
        <v>30</v>
      </c>
      <c r="D13" s="18" t="s">
        <v>26</v>
      </c>
      <c r="E13" s="18" t="s">
        <v>24</v>
      </c>
      <c r="F13" s="28"/>
      <c r="G13" s="28"/>
      <c r="H13" s="28"/>
      <c r="I13" s="28"/>
      <c r="J13" s="28"/>
      <c r="K13" s="28"/>
      <c r="L13" s="28"/>
      <c r="M13" s="28"/>
      <c r="N13" s="28"/>
      <c r="O13" s="36">
        <f t="shared" si="1"/>
        <v>155767</v>
      </c>
      <c r="P13" s="36">
        <v>155831</v>
      </c>
      <c r="Q13" s="36">
        <f t="shared" si="2"/>
        <v>64</v>
      </c>
      <c r="R13" s="36"/>
      <c r="S13" s="28"/>
    </row>
    <row r="14" spans="1:20" ht="15" customHeight="1">
      <c r="A14" s="25">
        <f t="shared" si="0"/>
        <v>44025</v>
      </c>
      <c r="B14" s="20" t="s">
        <v>59</v>
      </c>
      <c r="C14" s="20" t="s">
        <v>30</v>
      </c>
      <c r="D14" s="18" t="s">
        <v>26</v>
      </c>
      <c r="E14" s="18" t="s">
        <v>24</v>
      </c>
      <c r="F14" s="28"/>
      <c r="G14" s="28"/>
      <c r="H14" s="28"/>
      <c r="I14" s="28"/>
      <c r="J14" s="28"/>
      <c r="K14" s="28"/>
      <c r="L14" s="28"/>
      <c r="M14" s="28"/>
      <c r="N14" s="28"/>
      <c r="O14" s="36">
        <f t="shared" si="1"/>
        <v>155831</v>
      </c>
      <c r="P14" s="36">
        <v>155900</v>
      </c>
      <c r="Q14" s="36">
        <f t="shared" si="2"/>
        <v>69</v>
      </c>
      <c r="R14" s="36"/>
      <c r="S14" s="28"/>
    </row>
    <row r="15" spans="1:20" ht="15" customHeight="1">
      <c r="A15" s="25">
        <f t="shared" si="0"/>
        <v>44026</v>
      </c>
      <c r="B15" s="20" t="s">
        <v>59</v>
      </c>
      <c r="C15" s="20" t="s">
        <v>30</v>
      </c>
      <c r="D15" s="18" t="s">
        <v>26</v>
      </c>
      <c r="E15" s="18" t="s">
        <v>24</v>
      </c>
      <c r="F15" s="28"/>
      <c r="G15" s="28"/>
      <c r="H15" s="28"/>
      <c r="I15" s="28"/>
      <c r="J15" s="28"/>
      <c r="K15" s="28"/>
      <c r="L15" s="28"/>
      <c r="M15" s="28"/>
      <c r="N15" s="28"/>
      <c r="O15" s="36">
        <f>+P14</f>
        <v>155900</v>
      </c>
      <c r="P15" s="36">
        <v>155970</v>
      </c>
      <c r="Q15" s="36">
        <f t="shared" si="2"/>
        <v>70</v>
      </c>
      <c r="R15" s="36"/>
      <c r="S15" s="28"/>
    </row>
    <row r="16" spans="1:20" ht="15" customHeight="1">
      <c r="A16" s="25">
        <f t="shared" si="0"/>
        <v>44027</v>
      </c>
      <c r="B16" s="20" t="s">
        <v>59</v>
      </c>
      <c r="C16" s="20" t="s">
        <v>30</v>
      </c>
      <c r="D16" s="18" t="s">
        <v>26</v>
      </c>
      <c r="E16" s="18" t="s">
        <v>24</v>
      </c>
      <c r="F16" s="26" t="s">
        <v>11</v>
      </c>
      <c r="G16" s="22" t="s">
        <v>6</v>
      </c>
      <c r="H16" s="23" t="s">
        <v>5</v>
      </c>
      <c r="I16" s="22" t="s">
        <v>4</v>
      </c>
      <c r="J16" s="27">
        <v>7004</v>
      </c>
      <c r="K16" s="27">
        <v>82.43</v>
      </c>
      <c r="L16" s="27">
        <f>J16+K16</f>
        <v>7086.43</v>
      </c>
      <c r="M16" s="27">
        <v>19.84</v>
      </c>
      <c r="N16" s="27">
        <v>63.51</v>
      </c>
      <c r="O16" s="36">
        <f>+P15</f>
        <v>155970</v>
      </c>
      <c r="P16" s="36">
        <v>156025</v>
      </c>
      <c r="Q16" s="36">
        <f t="shared" si="2"/>
        <v>55</v>
      </c>
      <c r="R16" s="36">
        <v>156000</v>
      </c>
      <c r="S16" s="28"/>
    </row>
    <row r="17" spans="1:19" ht="15" customHeight="1">
      <c r="A17" s="25">
        <f t="shared" si="0"/>
        <v>44028</v>
      </c>
      <c r="B17" s="20" t="s">
        <v>59</v>
      </c>
      <c r="C17" s="20" t="s">
        <v>30</v>
      </c>
      <c r="D17" s="18" t="s">
        <v>26</v>
      </c>
      <c r="E17" s="18" t="s">
        <v>24</v>
      </c>
      <c r="F17" s="28"/>
      <c r="G17" s="28"/>
      <c r="H17" s="28"/>
      <c r="I17" s="28"/>
      <c r="J17" s="28"/>
      <c r="K17" s="28"/>
      <c r="L17" s="28"/>
      <c r="M17" s="28"/>
      <c r="N17" s="28"/>
      <c r="O17" s="36">
        <f>+P16</f>
        <v>156025</v>
      </c>
      <c r="P17" s="36">
        <f>+O17</f>
        <v>156025</v>
      </c>
      <c r="Q17" s="36">
        <f t="shared" si="2"/>
        <v>0</v>
      </c>
      <c r="R17" s="36"/>
      <c r="S17" s="28"/>
    </row>
    <row r="18" spans="1:19" ht="15" customHeight="1">
      <c r="A18" s="25">
        <f t="shared" si="0"/>
        <v>44029</v>
      </c>
      <c r="B18" s="20" t="s">
        <v>59</v>
      </c>
      <c r="C18" s="20" t="s">
        <v>30</v>
      </c>
      <c r="D18" s="18" t="s">
        <v>26</v>
      </c>
      <c r="E18" s="18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36">
        <f>+P17</f>
        <v>156025</v>
      </c>
      <c r="P18" s="36">
        <v>156079</v>
      </c>
      <c r="Q18" s="36">
        <f t="shared" si="2"/>
        <v>54</v>
      </c>
      <c r="R18" s="36"/>
      <c r="S18" s="28"/>
    </row>
    <row r="19" spans="1:19" ht="15" customHeight="1">
      <c r="A19" s="25">
        <f t="shared" si="0"/>
        <v>44030</v>
      </c>
      <c r="B19" s="20" t="s">
        <v>59</v>
      </c>
      <c r="C19" s="20" t="s">
        <v>30</v>
      </c>
      <c r="D19" s="18" t="s">
        <v>26</v>
      </c>
      <c r="E19" s="18" t="s">
        <v>24</v>
      </c>
      <c r="F19" s="28"/>
      <c r="G19" s="28"/>
      <c r="H19" s="28"/>
      <c r="I19" s="28"/>
      <c r="J19" s="28"/>
      <c r="K19" s="28"/>
      <c r="L19" s="28"/>
      <c r="M19" s="28"/>
      <c r="N19" s="28"/>
      <c r="O19" s="36">
        <f>+P18</f>
        <v>156079</v>
      </c>
      <c r="P19" s="36">
        <v>156152</v>
      </c>
      <c r="Q19" s="36">
        <f t="shared" si="2"/>
        <v>73</v>
      </c>
      <c r="R19" s="36"/>
      <c r="S19" s="28"/>
    </row>
    <row r="20" spans="1:19" ht="15" customHeight="1">
      <c r="A20" s="25">
        <f t="shared" si="0"/>
        <v>44031</v>
      </c>
      <c r="B20" s="20" t="s">
        <v>59</v>
      </c>
      <c r="C20" s="20" t="s">
        <v>30</v>
      </c>
      <c r="D20" s="18" t="s">
        <v>26</v>
      </c>
      <c r="E20" s="18" t="s">
        <v>24</v>
      </c>
      <c r="F20" s="26" t="s">
        <v>10</v>
      </c>
      <c r="G20" s="22" t="s">
        <v>6</v>
      </c>
      <c r="H20" s="23" t="s">
        <v>5</v>
      </c>
      <c r="I20" s="22" t="s">
        <v>4</v>
      </c>
      <c r="J20" s="27">
        <v>7005</v>
      </c>
      <c r="K20" s="27">
        <v>70</v>
      </c>
      <c r="L20" s="27">
        <f>J20+K20</f>
        <v>7075</v>
      </c>
      <c r="M20" s="27">
        <v>19.54</v>
      </c>
      <c r="N20" s="27">
        <v>54.76</v>
      </c>
      <c r="O20" s="36">
        <f t="shared" ref="O20:O32" si="3">+P19</f>
        <v>156152</v>
      </c>
      <c r="P20" s="36">
        <v>156220</v>
      </c>
      <c r="Q20" s="36">
        <f t="shared" si="2"/>
        <v>68</v>
      </c>
      <c r="R20" s="36">
        <v>156200</v>
      </c>
      <c r="S20" s="28"/>
    </row>
    <row r="21" spans="1:19" ht="15" customHeight="1">
      <c r="A21" s="25">
        <f t="shared" si="0"/>
        <v>44032</v>
      </c>
      <c r="B21" s="20" t="s">
        <v>59</v>
      </c>
      <c r="C21" s="20" t="s">
        <v>30</v>
      </c>
      <c r="D21" s="18" t="s">
        <v>26</v>
      </c>
      <c r="E21" s="18" t="s">
        <v>24</v>
      </c>
      <c r="F21" s="28"/>
      <c r="G21" s="28"/>
      <c r="H21" s="28"/>
      <c r="I21" s="28"/>
      <c r="J21" s="28"/>
      <c r="K21" s="28"/>
      <c r="L21" s="28"/>
      <c r="M21" s="28"/>
      <c r="N21" s="28"/>
      <c r="O21" s="36">
        <f t="shared" si="3"/>
        <v>156220</v>
      </c>
      <c r="P21" s="36">
        <v>156295</v>
      </c>
      <c r="Q21" s="36">
        <f t="shared" si="2"/>
        <v>75</v>
      </c>
      <c r="R21" s="36"/>
      <c r="S21" s="28"/>
    </row>
    <row r="22" spans="1:19" ht="15" customHeight="1">
      <c r="A22" s="25">
        <f t="shared" si="0"/>
        <v>44033</v>
      </c>
      <c r="B22" s="20" t="s">
        <v>59</v>
      </c>
      <c r="C22" s="20" t="s">
        <v>30</v>
      </c>
      <c r="D22" s="18" t="s">
        <v>26</v>
      </c>
      <c r="E22" s="18" t="s">
        <v>24</v>
      </c>
      <c r="F22" s="26" t="s">
        <v>9</v>
      </c>
      <c r="G22" s="22" t="s">
        <v>6</v>
      </c>
      <c r="H22" s="23" t="s">
        <v>5</v>
      </c>
      <c r="I22" s="22" t="s">
        <v>4</v>
      </c>
      <c r="J22" s="27">
        <v>7006</v>
      </c>
      <c r="K22" s="27">
        <v>88.97</v>
      </c>
      <c r="L22" s="27">
        <f>J22+K22</f>
        <v>7094.97</v>
      </c>
      <c r="M22" s="27">
        <v>19.54</v>
      </c>
      <c r="N22" s="27">
        <v>69.599999999999994</v>
      </c>
      <c r="O22" s="36">
        <f t="shared" si="3"/>
        <v>156295</v>
      </c>
      <c r="P22" s="36">
        <v>156356</v>
      </c>
      <c r="Q22" s="36">
        <f t="shared" si="2"/>
        <v>61</v>
      </c>
      <c r="R22" s="36">
        <v>156316</v>
      </c>
      <c r="S22" s="28"/>
    </row>
    <row r="23" spans="1:19" ht="15" customHeight="1">
      <c r="A23" s="25">
        <f t="shared" si="0"/>
        <v>44034</v>
      </c>
      <c r="B23" s="20" t="s">
        <v>59</v>
      </c>
      <c r="C23" s="20" t="s">
        <v>30</v>
      </c>
      <c r="D23" s="18" t="s">
        <v>26</v>
      </c>
      <c r="E23" s="18" t="s">
        <v>24</v>
      </c>
      <c r="F23" s="28"/>
      <c r="G23" s="28"/>
      <c r="H23" s="28"/>
      <c r="I23" s="28"/>
      <c r="J23" s="28"/>
      <c r="K23" s="28"/>
      <c r="L23" s="28"/>
      <c r="M23" s="28"/>
      <c r="N23" s="28"/>
      <c r="O23" s="36">
        <f t="shared" si="3"/>
        <v>156356</v>
      </c>
      <c r="P23" s="36">
        <v>156422</v>
      </c>
      <c r="Q23" s="36">
        <f t="shared" si="2"/>
        <v>66</v>
      </c>
      <c r="R23" s="36"/>
      <c r="S23" s="28"/>
    </row>
    <row r="24" spans="1:19" ht="15" customHeight="1">
      <c r="A24" s="25">
        <f t="shared" si="0"/>
        <v>44035</v>
      </c>
      <c r="B24" s="20" t="s">
        <v>59</v>
      </c>
      <c r="C24" s="20" t="s">
        <v>30</v>
      </c>
      <c r="D24" s="18" t="s">
        <v>26</v>
      </c>
      <c r="E24" s="18" t="s">
        <v>24</v>
      </c>
      <c r="F24" s="28"/>
      <c r="G24" s="28"/>
      <c r="H24" s="28"/>
      <c r="I24" s="28"/>
      <c r="J24" s="28"/>
      <c r="K24" s="28"/>
      <c r="L24" s="28"/>
      <c r="M24" s="28"/>
      <c r="N24" s="28"/>
      <c r="O24" s="36">
        <f t="shared" si="3"/>
        <v>156422</v>
      </c>
      <c r="P24" s="36">
        <v>156497</v>
      </c>
      <c r="Q24" s="36">
        <f t="shared" si="2"/>
        <v>75</v>
      </c>
      <c r="R24" s="36"/>
      <c r="S24" s="28"/>
    </row>
    <row r="25" spans="1:19" ht="15" customHeight="1">
      <c r="A25" s="25">
        <f t="shared" si="0"/>
        <v>44036</v>
      </c>
      <c r="B25" s="20" t="s">
        <v>59</v>
      </c>
      <c r="C25" s="20" t="s">
        <v>30</v>
      </c>
      <c r="D25" s="18" t="s">
        <v>26</v>
      </c>
      <c r="E25" s="18" t="s">
        <v>24</v>
      </c>
      <c r="F25" s="26" t="s">
        <v>8</v>
      </c>
      <c r="G25" s="22" t="s">
        <v>6</v>
      </c>
      <c r="H25" s="23" t="s">
        <v>5</v>
      </c>
      <c r="I25" s="22" t="s">
        <v>4</v>
      </c>
      <c r="J25" s="27">
        <v>7007</v>
      </c>
      <c r="K25" s="27">
        <v>95.51</v>
      </c>
      <c r="L25" s="27">
        <f>J25+K25</f>
        <v>7102.51</v>
      </c>
      <c r="M25" s="27">
        <v>19.940000000000001</v>
      </c>
      <c r="N25" s="27">
        <v>73.22</v>
      </c>
      <c r="O25" s="36">
        <f t="shared" si="3"/>
        <v>156497</v>
      </c>
      <c r="P25" s="36">
        <v>156556</v>
      </c>
      <c r="Q25" s="36">
        <f t="shared" si="2"/>
        <v>59</v>
      </c>
      <c r="R25" s="36">
        <v>156550</v>
      </c>
      <c r="S25" s="28"/>
    </row>
    <row r="26" spans="1:19" ht="15" customHeight="1">
      <c r="A26" s="25">
        <f t="shared" si="0"/>
        <v>44037</v>
      </c>
      <c r="B26" s="20" t="s">
        <v>59</v>
      </c>
      <c r="C26" s="20" t="s">
        <v>30</v>
      </c>
      <c r="D26" s="18" t="s">
        <v>26</v>
      </c>
      <c r="E26" s="18" t="s">
        <v>24</v>
      </c>
      <c r="F26" s="28"/>
      <c r="G26" s="28"/>
      <c r="H26" s="28"/>
      <c r="I26" s="28"/>
      <c r="J26" s="28"/>
      <c r="K26" s="28"/>
      <c r="L26" s="28"/>
      <c r="M26" s="28"/>
      <c r="N26" s="28"/>
      <c r="O26" s="36">
        <f t="shared" si="3"/>
        <v>156556</v>
      </c>
      <c r="P26" s="36">
        <v>156630</v>
      </c>
      <c r="Q26" s="36">
        <f t="shared" si="2"/>
        <v>74</v>
      </c>
      <c r="R26" s="36"/>
      <c r="S26" s="28"/>
    </row>
    <row r="27" spans="1:19" ht="15" customHeight="1">
      <c r="A27" s="25">
        <f t="shared" si="0"/>
        <v>44038</v>
      </c>
      <c r="B27" s="20" t="s">
        <v>59</v>
      </c>
      <c r="C27" s="20" t="s">
        <v>30</v>
      </c>
      <c r="D27" s="18" t="s">
        <v>26</v>
      </c>
      <c r="E27" s="18" t="s">
        <v>24</v>
      </c>
      <c r="F27" s="26" t="s">
        <v>7</v>
      </c>
      <c r="G27" s="22" t="s">
        <v>6</v>
      </c>
      <c r="H27" s="23" t="s">
        <v>5</v>
      </c>
      <c r="I27" s="22" t="s">
        <v>4</v>
      </c>
      <c r="J27" s="27">
        <v>7008</v>
      </c>
      <c r="K27" s="27">
        <v>84.39</v>
      </c>
      <c r="L27" s="27">
        <f>J27+K27</f>
        <v>7092.39</v>
      </c>
      <c r="M27" s="27">
        <v>19.940000000000001</v>
      </c>
      <c r="N27" s="27">
        <v>64.7</v>
      </c>
      <c r="O27" s="36">
        <f t="shared" si="3"/>
        <v>156630</v>
      </c>
      <c r="P27" s="36">
        <v>156680</v>
      </c>
      <c r="Q27" s="36">
        <f t="shared" si="2"/>
        <v>50</v>
      </c>
      <c r="R27" s="36">
        <v>156680</v>
      </c>
      <c r="S27" s="28"/>
    </row>
    <row r="28" spans="1:19" ht="15" customHeight="1">
      <c r="A28" s="25">
        <f t="shared" si="0"/>
        <v>44039</v>
      </c>
      <c r="B28" s="20" t="s">
        <v>59</v>
      </c>
      <c r="C28" s="20" t="s">
        <v>30</v>
      </c>
      <c r="D28" s="18" t="s">
        <v>26</v>
      </c>
      <c r="E28" s="18" t="s">
        <v>24</v>
      </c>
      <c r="F28" s="29"/>
      <c r="G28" s="22"/>
      <c r="H28" s="23"/>
      <c r="I28" s="22"/>
      <c r="J28" s="27"/>
      <c r="K28" s="27"/>
      <c r="L28" s="27"/>
      <c r="M28" s="27"/>
      <c r="N28" s="27"/>
      <c r="O28" s="36">
        <f t="shared" si="3"/>
        <v>156680</v>
      </c>
      <c r="P28" s="36">
        <v>156752</v>
      </c>
      <c r="Q28" s="36">
        <f t="shared" si="2"/>
        <v>72</v>
      </c>
      <c r="R28" s="36"/>
      <c r="S28" s="28"/>
    </row>
    <row r="29" spans="1:19" ht="15.75">
      <c r="A29" s="25">
        <f t="shared" si="0"/>
        <v>44040</v>
      </c>
      <c r="B29" s="20" t="s">
        <v>59</v>
      </c>
      <c r="C29" s="20" t="s">
        <v>30</v>
      </c>
      <c r="D29" s="18" t="s">
        <v>26</v>
      </c>
      <c r="E29" s="18" t="s">
        <v>24</v>
      </c>
      <c r="F29" s="29"/>
      <c r="G29" s="22"/>
      <c r="H29" s="23"/>
      <c r="I29" s="22"/>
      <c r="J29" s="27"/>
      <c r="K29" s="27"/>
      <c r="L29" s="27"/>
      <c r="M29" s="27"/>
      <c r="N29" s="27"/>
      <c r="O29" s="36">
        <f t="shared" si="3"/>
        <v>156752</v>
      </c>
      <c r="P29" s="36">
        <v>156809</v>
      </c>
      <c r="Q29" s="36">
        <f t="shared" si="2"/>
        <v>57</v>
      </c>
      <c r="R29" s="36"/>
      <c r="S29" s="28"/>
    </row>
    <row r="30" spans="1:19" ht="15.75">
      <c r="A30" s="25">
        <f t="shared" si="0"/>
        <v>44041</v>
      </c>
      <c r="B30" s="20" t="s">
        <v>59</v>
      </c>
      <c r="C30" s="20" t="s">
        <v>30</v>
      </c>
      <c r="D30" s="18" t="s">
        <v>26</v>
      </c>
      <c r="E30" s="18" t="s">
        <v>24</v>
      </c>
      <c r="F30" s="26"/>
      <c r="G30" s="29"/>
      <c r="H30" s="23"/>
      <c r="I30" s="30"/>
      <c r="J30" s="27"/>
      <c r="K30" s="27"/>
      <c r="L30" s="27"/>
      <c r="M30" s="27"/>
      <c r="N30" s="27"/>
      <c r="O30" s="36">
        <f t="shared" si="3"/>
        <v>156809</v>
      </c>
      <c r="P30" s="36">
        <v>156876</v>
      </c>
      <c r="Q30" s="36">
        <f t="shared" si="2"/>
        <v>67</v>
      </c>
      <c r="R30" s="36"/>
      <c r="S30" s="28"/>
    </row>
    <row r="31" spans="1:19" ht="15.75">
      <c r="A31" s="25">
        <f t="shared" si="0"/>
        <v>44042</v>
      </c>
      <c r="B31" s="20" t="s">
        <v>59</v>
      </c>
      <c r="C31" s="20" t="s">
        <v>30</v>
      </c>
      <c r="D31" s="18" t="s">
        <v>26</v>
      </c>
      <c r="E31" s="18" t="s">
        <v>24</v>
      </c>
      <c r="F31" s="31"/>
      <c r="G31" s="22"/>
      <c r="H31" s="23"/>
      <c r="I31" s="22"/>
      <c r="J31" s="27"/>
      <c r="K31" s="27"/>
      <c r="L31" s="27">
        <f>J31+K31</f>
        <v>0</v>
      </c>
      <c r="M31" s="27"/>
      <c r="N31" s="27"/>
      <c r="O31" s="36">
        <f t="shared" si="3"/>
        <v>156876</v>
      </c>
      <c r="P31" s="36">
        <v>156953</v>
      </c>
      <c r="Q31" s="36">
        <f t="shared" si="2"/>
        <v>77</v>
      </c>
      <c r="R31" s="36"/>
      <c r="S31" s="28"/>
    </row>
    <row r="32" spans="1:19" ht="15.75">
      <c r="A32" s="25">
        <f t="shared" si="0"/>
        <v>44043</v>
      </c>
      <c r="B32" s="20" t="s">
        <v>59</v>
      </c>
      <c r="C32" s="20" t="s">
        <v>30</v>
      </c>
      <c r="D32" s="18" t="s">
        <v>26</v>
      </c>
      <c r="E32" s="18" t="s">
        <v>24</v>
      </c>
      <c r="F32" s="31"/>
      <c r="G32" s="22"/>
      <c r="H32" s="23"/>
      <c r="I32" s="22"/>
      <c r="J32" s="27"/>
      <c r="K32" s="27"/>
      <c r="L32" s="27">
        <f>J32+K32</f>
        <v>0</v>
      </c>
      <c r="M32" s="27"/>
      <c r="N32" s="27"/>
      <c r="O32" s="36">
        <f t="shared" si="3"/>
        <v>156953</v>
      </c>
      <c r="P32" s="36">
        <v>157011</v>
      </c>
      <c r="Q32" s="36">
        <f t="shared" si="2"/>
        <v>58</v>
      </c>
      <c r="R32" s="36"/>
      <c r="S32" s="28"/>
    </row>
    <row r="33" spans="1:14" ht="15.75" thickBot="1">
      <c r="A33" s="14"/>
      <c r="F33" s="15" t="s">
        <v>3</v>
      </c>
      <c r="G33" s="15"/>
      <c r="H33" s="15"/>
      <c r="I33" s="15"/>
      <c r="J33" s="16">
        <f>SUM(J3:J19)</f>
        <v>36411.869999999995</v>
      </c>
      <c r="K33" s="16">
        <f>SUM(K3:K19)</f>
        <v>503.74</v>
      </c>
      <c r="L33" s="16">
        <f>SUM(L3:L19)</f>
        <v>36915.61</v>
      </c>
      <c r="M33" s="15"/>
      <c r="N33" s="16">
        <f>SUM(N3:N19)</f>
        <v>394.56560900716477</v>
      </c>
    </row>
    <row r="34" spans="1:14">
      <c r="A34" s="14"/>
    </row>
    <row r="35" spans="1:14">
      <c r="A35" s="14"/>
      <c r="G35" s="10"/>
      <c r="H35" s="11" t="s">
        <v>2</v>
      </c>
      <c r="I35" s="10"/>
      <c r="L35" s="9" t="e">
        <f>#REF!-L33</f>
        <v>#REF!</v>
      </c>
    </row>
    <row r="36" spans="1:14">
      <c r="A36" s="14"/>
      <c r="G36" s="8"/>
      <c r="I36" s="7">
        <v>24968</v>
      </c>
      <c r="J36" s="6">
        <v>29830</v>
      </c>
      <c r="L36" s="5">
        <f>J36-I36</f>
        <v>4862</v>
      </c>
    </row>
    <row r="37" spans="1:14">
      <c r="A37" s="14"/>
      <c r="G37" s="4"/>
      <c r="I37" s="3" t="s">
        <v>1</v>
      </c>
      <c r="J37" s="3" t="s">
        <v>0</v>
      </c>
      <c r="L37" s="2">
        <f>L36/N33</f>
        <v>12.322412012121697</v>
      </c>
    </row>
    <row r="38" spans="1:14">
      <c r="A38" s="14"/>
    </row>
    <row r="39" spans="1:14">
      <c r="A39" s="14"/>
    </row>
    <row r="40" spans="1:14">
      <c r="A40" s="14"/>
    </row>
    <row r="41" spans="1:14">
      <c r="A41" s="14"/>
    </row>
    <row r="42" spans="1:14">
      <c r="A42" s="14"/>
    </row>
    <row r="43" spans="1:14">
      <c r="A43" s="14"/>
    </row>
    <row r="44" spans="1:14">
      <c r="A44" s="14"/>
    </row>
  </sheetData>
  <pageMargins left="0.66" right="0.45" top="0.75" bottom="0.19" header="0.3" footer="0.3"/>
  <pageSetup paperSize="9" scale="8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44"/>
  <sheetViews>
    <sheetView tabSelected="1" zoomScaleNormal="100" workbookViewId="0">
      <pane xSplit="9" ySplit="1" topLeftCell="J2" activePane="bottomRight" state="frozen"/>
      <selection activeCell="F36" sqref="F36"/>
      <selection pane="topRight" activeCell="F36" sqref="F36"/>
      <selection pane="bottomLeft" activeCell="F36" sqref="F36"/>
      <selection pane="bottomRight" activeCell="A3" sqref="A3"/>
    </sheetView>
  </sheetViews>
  <sheetFormatPr defaultColWidth="9" defaultRowHeight="15"/>
  <cols>
    <col min="1" max="1" width="13.5703125" style="1" customWidth="1"/>
    <col min="2" max="2" width="11.28515625" style="1" bestFit="1" customWidth="1"/>
    <col min="3" max="3" width="9" style="1"/>
    <col min="4" max="4" width="11.5703125" style="1" customWidth="1"/>
    <col min="5" max="5" width="16.7109375" style="1" bestFit="1" customWidth="1"/>
    <col min="6" max="6" width="13" style="1" customWidth="1"/>
    <col min="7" max="7" width="17" style="1" customWidth="1"/>
    <col min="8" max="8" width="36.42578125" style="1" customWidth="1"/>
    <col min="9" max="9" width="12.85546875" style="1" customWidth="1"/>
    <col min="10" max="10" width="13.42578125" style="1" customWidth="1"/>
    <col min="11" max="11" width="14.5703125" style="1" customWidth="1"/>
    <col min="12" max="12" width="15.28515625" style="1" bestFit="1" customWidth="1"/>
    <col min="13" max="13" width="9.42578125" style="1" bestFit="1" customWidth="1"/>
    <col min="14" max="14" width="11.7109375" style="1" bestFit="1" customWidth="1"/>
    <col min="15" max="15" width="12.140625" style="37" customWidth="1"/>
    <col min="16" max="16" width="12.5703125" style="37" customWidth="1"/>
    <col min="17" max="18" width="9" style="37"/>
    <col min="19" max="16384" width="9" style="1"/>
  </cols>
  <sheetData>
    <row r="1" spans="1:19" s="13" customFormat="1" ht="63">
      <c r="A1" s="32" t="s">
        <v>31</v>
      </c>
      <c r="B1" s="32" t="s">
        <v>28</v>
      </c>
      <c r="C1" s="17" t="s">
        <v>29</v>
      </c>
      <c r="D1" s="33" t="s">
        <v>27</v>
      </c>
      <c r="E1" s="33" t="s">
        <v>44</v>
      </c>
      <c r="F1" s="17" t="s">
        <v>23</v>
      </c>
      <c r="G1" s="17" t="s">
        <v>22</v>
      </c>
      <c r="H1" s="17" t="s">
        <v>21</v>
      </c>
      <c r="I1" s="17" t="s">
        <v>20</v>
      </c>
      <c r="J1" s="17" t="s">
        <v>19</v>
      </c>
      <c r="K1" s="17" t="s">
        <v>18</v>
      </c>
      <c r="L1" s="17" t="s">
        <v>17</v>
      </c>
      <c r="M1" s="17" t="s">
        <v>16</v>
      </c>
      <c r="N1" s="17" t="s">
        <v>15</v>
      </c>
      <c r="O1" s="34" t="s">
        <v>32</v>
      </c>
      <c r="P1" s="34" t="s">
        <v>35</v>
      </c>
      <c r="Q1" s="34" t="s">
        <v>34</v>
      </c>
      <c r="R1" s="34" t="s">
        <v>33</v>
      </c>
      <c r="S1" s="34" t="s">
        <v>43</v>
      </c>
    </row>
    <row r="2" spans="1:19" s="12" customFormat="1" ht="15" customHeight="1">
      <c r="A2" s="19">
        <v>44105</v>
      </c>
      <c r="B2" s="75" t="s">
        <v>59</v>
      </c>
      <c r="C2" s="20" t="s">
        <v>30</v>
      </c>
      <c r="D2" s="18" t="s">
        <v>26</v>
      </c>
      <c r="E2" s="78" t="s">
        <v>85</v>
      </c>
      <c r="F2" s="20"/>
      <c r="G2" s="20"/>
      <c r="H2" s="20"/>
      <c r="I2" s="20"/>
      <c r="J2" s="20"/>
      <c r="K2" s="20"/>
      <c r="L2" s="20"/>
      <c r="M2" s="20"/>
      <c r="N2" s="20"/>
      <c r="O2" s="68"/>
      <c r="P2" s="68"/>
      <c r="Q2" s="68"/>
      <c r="R2" s="68"/>
      <c r="S2" s="69"/>
    </row>
    <row r="3" spans="1:19" ht="15" customHeight="1">
      <c r="A3" s="25">
        <f>+A2+1</f>
        <v>44106</v>
      </c>
      <c r="B3" s="75" t="s">
        <v>59</v>
      </c>
      <c r="C3" s="20" t="s">
        <v>30</v>
      </c>
      <c r="D3" s="18" t="s">
        <v>26</v>
      </c>
      <c r="E3" s="78" t="s">
        <v>85</v>
      </c>
      <c r="F3" s="21"/>
      <c r="G3" s="22"/>
      <c r="H3" s="23"/>
      <c r="I3" s="22"/>
      <c r="J3" s="24"/>
      <c r="K3" s="24"/>
      <c r="L3" s="27">
        <f>J3+K3</f>
        <v>0</v>
      </c>
      <c r="M3" s="24"/>
      <c r="N3" s="24"/>
      <c r="O3" s="39">
        <v>0</v>
      </c>
      <c r="P3" s="35"/>
      <c r="Q3" s="35">
        <f>+P3-O3</f>
        <v>0</v>
      </c>
      <c r="R3" s="36"/>
      <c r="S3" s="28"/>
    </row>
    <row r="4" spans="1:19" ht="16.5" customHeight="1">
      <c r="A4" s="25">
        <f>+A3+1</f>
        <v>44107</v>
      </c>
      <c r="B4" s="75" t="s">
        <v>59</v>
      </c>
      <c r="C4" s="20" t="s">
        <v>30</v>
      </c>
      <c r="D4" s="18" t="s">
        <v>26</v>
      </c>
      <c r="E4" s="78" t="s">
        <v>85</v>
      </c>
      <c r="F4" s="28"/>
      <c r="G4" s="28"/>
      <c r="H4" s="28"/>
      <c r="I4" s="28"/>
      <c r="J4" s="28"/>
      <c r="K4" s="28"/>
      <c r="L4" s="27">
        <f t="shared" ref="L4:L32" si="0">J4+K4</f>
        <v>0</v>
      </c>
      <c r="M4" s="28"/>
      <c r="N4" s="28"/>
      <c r="O4" s="36">
        <f t="shared" ref="O4:O32" si="1">+P3</f>
        <v>0</v>
      </c>
      <c r="P4" s="36"/>
      <c r="Q4" s="35">
        <f t="shared" ref="Q4:Q32" si="2">+P4-O4</f>
        <v>0</v>
      </c>
      <c r="R4" s="36"/>
      <c r="S4" s="28"/>
    </row>
    <row r="5" spans="1:19" ht="15" customHeight="1">
      <c r="A5" s="25">
        <f>+A4+1</f>
        <v>44108</v>
      </c>
      <c r="B5" s="75" t="s">
        <v>59</v>
      </c>
      <c r="C5" s="20" t="s">
        <v>30</v>
      </c>
      <c r="D5" s="18" t="s">
        <v>26</v>
      </c>
      <c r="E5" s="78" t="s">
        <v>85</v>
      </c>
      <c r="F5" s="28"/>
      <c r="G5" s="28"/>
      <c r="H5" s="28"/>
      <c r="I5" s="28"/>
      <c r="J5" s="28"/>
      <c r="K5" s="28"/>
      <c r="L5" s="27">
        <f t="shared" si="0"/>
        <v>0</v>
      </c>
      <c r="M5" s="28"/>
      <c r="N5" s="28"/>
      <c r="O5" s="36">
        <f>+P4</f>
        <v>0</v>
      </c>
      <c r="P5" s="36"/>
      <c r="Q5" s="35">
        <f t="shared" si="2"/>
        <v>0</v>
      </c>
      <c r="R5" s="36"/>
      <c r="S5" s="28" t="s">
        <v>105</v>
      </c>
    </row>
    <row r="6" spans="1:19" ht="15" customHeight="1">
      <c r="A6" s="25">
        <f t="shared" ref="A6:A32" si="3">+A5+1</f>
        <v>44109</v>
      </c>
      <c r="B6" s="75" t="s">
        <v>59</v>
      </c>
      <c r="C6" s="20" t="s">
        <v>30</v>
      </c>
      <c r="D6" s="18" t="s">
        <v>26</v>
      </c>
      <c r="E6" s="78" t="s">
        <v>85</v>
      </c>
      <c r="F6" s="26"/>
      <c r="G6" s="22"/>
      <c r="H6" s="23"/>
      <c r="I6" s="22"/>
      <c r="J6" s="27"/>
      <c r="K6" s="27"/>
      <c r="L6" s="27">
        <f t="shared" si="0"/>
        <v>0</v>
      </c>
      <c r="M6" s="27"/>
      <c r="N6" s="27"/>
      <c r="O6" s="36">
        <f t="shared" si="1"/>
        <v>0</v>
      </c>
      <c r="P6" s="36"/>
      <c r="Q6" s="35">
        <f t="shared" si="2"/>
        <v>0</v>
      </c>
      <c r="R6" s="36"/>
      <c r="S6" s="28" t="s">
        <v>105</v>
      </c>
    </row>
    <row r="7" spans="1:19" ht="15" customHeight="1">
      <c r="A7" s="25">
        <f t="shared" si="3"/>
        <v>44110</v>
      </c>
      <c r="B7" s="75" t="s">
        <v>59</v>
      </c>
      <c r="C7" s="20" t="s">
        <v>30</v>
      </c>
      <c r="D7" s="18" t="s">
        <v>26</v>
      </c>
      <c r="E7" s="78" t="s">
        <v>85</v>
      </c>
      <c r="F7" s="28"/>
      <c r="G7" s="28"/>
      <c r="H7" s="28"/>
      <c r="I7" s="28"/>
      <c r="J7" s="28"/>
      <c r="K7" s="28"/>
      <c r="L7" s="27">
        <f t="shared" si="0"/>
        <v>0</v>
      </c>
      <c r="M7" s="28"/>
      <c r="N7" s="28"/>
      <c r="O7" s="36">
        <f t="shared" si="1"/>
        <v>0</v>
      </c>
      <c r="P7" s="36"/>
      <c r="Q7" s="35">
        <f t="shared" si="2"/>
        <v>0</v>
      </c>
      <c r="R7" s="36"/>
      <c r="S7" s="28" t="s">
        <v>105</v>
      </c>
    </row>
    <row r="8" spans="1:19" ht="15" customHeight="1">
      <c r="A8" s="25">
        <f t="shared" si="3"/>
        <v>44111</v>
      </c>
      <c r="B8" s="75" t="s">
        <v>59</v>
      </c>
      <c r="C8" s="20" t="s">
        <v>30</v>
      </c>
      <c r="D8" s="18" t="s">
        <v>26</v>
      </c>
      <c r="E8" s="78" t="s">
        <v>85</v>
      </c>
      <c r="F8" s="28"/>
      <c r="G8" s="28"/>
      <c r="H8" s="28"/>
      <c r="I8" s="28"/>
      <c r="J8" s="28"/>
      <c r="K8" s="28"/>
      <c r="L8" s="27">
        <f t="shared" si="0"/>
        <v>0</v>
      </c>
      <c r="M8" s="28"/>
      <c r="N8" s="28"/>
      <c r="O8" s="36">
        <f t="shared" si="1"/>
        <v>0</v>
      </c>
      <c r="P8" s="36"/>
      <c r="Q8" s="35">
        <f t="shared" si="2"/>
        <v>0</v>
      </c>
      <c r="R8" s="36"/>
      <c r="S8" s="28" t="s">
        <v>105</v>
      </c>
    </row>
    <row r="9" spans="1:19" ht="15" customHeight="1">
      <c r="A9" s="25">
        <f t="shared" si="3"/>
        <v>44112</v>
      </c>
      <c r="B9" s="75" t="s">
        <v>59</v>
      </c>
      <c r="C9" s="20" t="s">
        <v>30</v>
      </c>
      <c r="D9" s="18" t="s">
        <v>26</v>
      </c>
      <c r="E9" s="78" t="s">
        <v>85</v>
      </c>
      <c r="F9" s="26"/>
      <c r="G9" s="22"/>
      <c r="H9" s="23"/>
      <c r="I9" s="22"/>
      <c r="J9" s="27"/>
      <c r="K9" s="27"/>
      <c r="L9" s="27">
        <f t="shared" si="0"/>
        <v>0</v>
      </c>
      <c r="M9" s="27"/>
      <c r="N9" s="27"/>
      <c r="O9" s="36">
        <f t="shared" si="1"/>
        <v>0</v>
      </c>
      <c r="P9" s="36"/>
      <c r="Q9" s="35">
        <f t="shared" si="2"/>
        <v>0</v>
      </c>
      <c r="R9" s="36"/>
      <c r="S9" s="28" t="s">
        <v>105</v>
      </c>
    </row>
    <row r="10" spans="1:19" ht="15" customHeight="1">
      <c r="A10" s="25">
        <f t="shared" si="3"/>
        <v>44113</v>
      </c>
      <c r="B10" s="75" t="s">
        <v>59</v>
      </c>
      <c r="C10" s="20" t="s">
        <v>30</v>
      </c>
      <c r="D10" s="18" t="s">
        <v>26</v>
      </c>
      <c r="E10" s="78" t="s">
        <v>85</v>
      </c>
      <c r="F10" s="28"/>
      <c r="G10" s="28"/>
      <c r="H10" s="28"/>
      <c r="I10" s="28"/>
      <c r="J10" s="28"/>
      <c r="K10" s="28"/>
      <c r="L10" s="27">
        <f t="shared" si="0"/>
        <v>0</v>
      </c>
      <c r="M10" s="28"/>
      <c r="N10" s="28"/>
      <c r="O10" s="36">
        <f t="shared" si="1"/>
        <v>0</v>
      </c>
      <c r="P10" s="36"/>
      <c r="Q10" s="35">
        <f t="shared" si="2"/>
        <v>0</v>
      </c>
      <c r="R10" s="36"/>
      <c r="S10" s="28" t="s">
        <v>105</v>
      </c>
    </row>
    <row r="11" spans="1:19" ht="15" customHeight="1">
      <c r="A11" s="25">
        <f t="shared" si="3"/>
        <v>44114</v>
      </c>
      <c r="B11" s="75" t="s">
        <v>59</v>
      </c>
      <c r="C11" s="20" t="s">
        <v>30</v>
      </c>
      <c r="D11" s="18" t="s">
        <v>26</v>
      </c>
      <c r="E11" s="78" t="s">
        <v>85</v>
      </c>
      <c r="F11" s="26"/>
      <c r="G11" s="80"/>
      <c r="H11" s="77"/>
      <c r="I11" s="78"/>
      <c r="J11" s="27"/>
      <c r="K11" s="27"/>
      <c r="L11" s="27">
        <f t="shared" si="0"/>
        <v>0</v>
      </c>
      <c r="M11" s="27"/>
      <c r="N11" s="27"/>
      <c r="O11" s="36">
        <v>0</v>
      </c>
      <c r="P11" s="36"/>
      <c r="Q11" s="35">
        <f t="shared" si="2"/>
        <v>0</v>
      </c>
      <c r="R11" s="36"/>
      <c r="S11" s="28" t="s">
        <v>105</v>
      </c>
    </row>
    <row r="12" spans="1:19" ht="15" customHeight="1">
      <c r="A12" s="25">
        <f t="shared" si="3"/>
        <v>44115</v>
      </c>
      <c r="B12" s="75" t="s">
        <v>59</v>
      </c>
      <c r="C12" s="20" t="s">
        <v>30</v>
      </c>
      <c r="D12" s="18" t="s">
        <v>26</v>
      </c>
      <c r="E12" s="78" t="s">
        <v>85</v>
      </c>
      <c r="F12" s="26" t="s">
        <v>133</v>
      </c>
      <c r="G12" s="80" t="s">
        <v>61</v>
      </c>
      <c r="H12" s="77" t="s">
        <v>62</v>
      </c>
      <c r="I12" s="78" t="s">
        <v>63</v>
      </c>
      <c r="J12" s="27">
        <v>476.64</v>
      </c>
      <c r="K12" s="27">
        <v>33.36</v>
      </c>
      <c r="L12" s="27">
        <f t="shared" si="0"/>
        <v>510</v>
      </c>
      <c r="M12" s="28">
        <v>19.239999999999998</v>
      </c>
      <c r="N12" s="27">
        <v>26.507000000000001</v>
      </c>
      <c r="O12" s="36">
        <v>39979</v>
      </c>
      <c r="P12" s="36">
        <v>40150</v>
      </c>
      <c r="Q12" s="35">
        <f>+P12-O12</f>
        <v>171</v>
      </c>
      <c r="R12" s="36">
        <v>40148</v>
      </c>
      <c r="S12" s="28"/>
    </row>
    <row r="13" spans="1:19" ht="15" customHeight="1">
      <c r="A13" s="25">
        <f t="shared" si="3"/>
        <v>44116</v>
      </c>
      <c r="B13" s="75" t="s">
        <v>59</v>
      </c>
      <c r="C13" s="20" t="s">
        <v>30</v>
      </c>
      <c r="D13" s="18" t="s">
        <v>26</v>
      </c>
      <c r="E13" s="78" t="s">
        <v>85</v>
      </c>
      <c r="F13" s="78" t="s">
        <v>150</v>
      </c>
      <c r="G13" s="80" t="s">
        <v>61</v>
      </c>
      <c r="H13" s="77" t="s">
        <v>62</v>
      </c>
      <c r="I13" s="78" t="s">
        <v>63</v>
      </c>
      <c r="J13" s="28">
        <v>338.88</v>
      </c>
      <c r="K13" s="28">
        <v>23.72</v>
      </c>
      <c r="L13" s="27">
        <f t="shared" si="0"/>
        <v>362.6</v>
      </c>
      <c r="M13" s="28">
        <v>19.239999999999998</v>
      </c>
      <c r="N13" s="28">
        <v>18.847000000000001</v>
      </c>
      <c r="O13" s="36">
        <v>40150</v>
      </c>
      <c r="P13" s="36">
        <v>40299</v>
      </c>
      <c r="Q13" s="35">
        <f t="shared" si="2"/>
        <v>149</v>
      </c>
      <c r="R13" s="36">
        <v>40297</v>
      </c>
      <c r="S13" s="28"/>
    </row>
    <row r="14" spans="1:19" ht="15" customHeight="1">
      <c r="A14" s="25">
        <f t="shared" si="3"/>
        <v>44117</v>
      </c>
      <c r="B14" s="75" t="s">
        <v>59</v>
      </c>
      <c r="C14" s="20" t="s">
        <v>30</v>
      </c>
      <c r="D14" s="18" t="s">
        <v>26</v>
      </c>
      <c r="E14" s="78" t="s">
        <v>85</v>
      </c>
      <c r="F14" s="78"/>
      <c r="G14" s="80"/>
      <c r="H14" s="77"/>
      <c r="I14" s="78"/>
      <c r="J14" s="28"/>
      <c r="K14" s="28"/>
      <c r="L14" s="27"/>
      <c r="M14" s="28"/>
      <c r="N14" s="28"/>
      <c r="O14" s="36"/>
      <c r="P14" s="36"/>
      <c r="Q14" s="35"/>
      <c r="R14" s="36"/>
      <c r="S14" s="28"/>
    </row>
    <row r="15" spans="1:19" ht="15" customHeight="1">
      <c r="A15" s="25">
        <f t="shared" si="3"/>
        <v>44118</v>
      </c>
      <c r="B15" s="75" t="s">
        <v>59</v>
      </c>
      <c r="C15" s="20" t="s">
        <v>30</v>
      </c>
      <c r="D15" s="18" t="s">
        <v>26</v>
      </c>
      <c r="E15" s="78" t="s">
        <v>85</v>
      </c>
      <c r="F15" s="78" t="s">
        <v>139</v>
      </c>
      <c r="G15" s="80" t="s">
        <v>61</v>
      </c>
      <c r="H15" s="77" t="s">
        <v>62</v>
      </c>
      <c r="I15" s="78" t="s">
        <v>63</v>
      </c>
      <c r="J15" s="28">
        <v>257.48</v>
      </c>
      <c r="K15" s="28">
        <v>18.02</v>
      </c>
      <c r="L15" s="27">
        <f t="shared" si="0"/>
        <v>275.5</v>
      </c>
      <c r="M15" s="28">
        <v>19.239999999999998</v>
      </c>
      <c r="N15" s="28">
        <v>14.317</v>
      </c>
      <c r="O15" s="36">
        <v>40299</v>
      </c>
      <c r="P15" s="36">
        <v>40418</v>
      </c>
      <c r="Q15" s="35">
        <f t="shared" si="2"/>
        <v>119</v>
      </c>
      <c r="R15" s="36">
        <v>40417</v>
      </c>
      <c r="S15" s="28"/>
    </row>
    <row r="16" spans="1:19" ht="15" customHeight="1">
      <c r="A16" s="25">
        <f t="shared" si="3"/>
        <v>44119</v>
      </c>
      <c r="B16" s="75" t="s">
        <v>59</v>
      </c>
      <c r="C16" s="20" t="s">
        <v>30</v>
      </c>
      <c r="D16" s="18" t="s">
        <v>26</v>
      </c>
      <c r="E16" s="78" t="s">
        <v>85</v>
      </c>
      <c r="F16" s="26" t="s">
        <v>164</v>
      </c>
      <c r="G16" s="76" t="s">
        <v>6</v>
      </c>
      <c r="H16" s="23" t="s">
        <v>5</v>
      </c>
      <c r="I16" s="78" t="s">
        <v>4</v>
      </c>
      <c r="J16" s="27">
        <v>278.5</v>
      </c>
      <c r="K16" s="27">
        <v>19.5</v>
      </c>
      <c r="L16" s="27">
        <f t="shared" si="0"/>
        <v>298</v>
      </c>
      <c r="M16" s="27">
        <v>19.239999999999998</v>
      </c>
      <c r="N16" s="27">
        <v>15.486000000000001</v>
      </c>
      <c r="O16" s="36">
        <v>40418</v>
      </c>
      <c r="P16" s="36">
        <v>40566</v>
      </c>
      <c r="Q16" s="35">
        <f t="shared" si="2"/>
        <v>148</v>
      </c>
      <c r="R16" s="36">
        <v>40564</v>
      </c>
      <c r="S16" s="28"/>
    </row>
    <row r="17" spans="1:19" ht="15" customHeight="1">
      <c r="A17" s="25">
        <f t="shared" si="3"/>
        <v>44120</v>
      </c>
      <c r="B17" s="75" t="s">
        <v>59</v>
      </c>
      <c r="C17" s="20" t="s">
        <v>30</v>
      </c>
      <c r="D17" s="18" t="s">
        <v>26</v>
      </c>
      <c r="E17" s="78" t="s">
        <v>85</v>
      </c>
      <c r="F17" s="28"/>
      <c r="G17" s="28"/>
      <c r="H17" s="28"/>
      <c r="I17" s="28"/>
      <c r="J17" s="28"/>
      <c r="K17" s="28"/>
      <c r="L17" s="27">
        <f t="shared" si="0"/>
        <v>0</v>
      </c>
      <c r="M17" s="28"/>
      <c r="N17" s="28"/>
      <c r="O17" s="36">
        <v>0</v>
      </c>
      <c r="P17" s="36"/>
      <c r="Q17" s="35">
        <f t="shared" si="2"/>
        <v>0</v>
      </c>
      <c r="R17" s="36"/>
      <c r="S17" s="28"/>
    </row>
    <row r="18" spans="1:19" ht="15" customHeight="1">
      <c r="A18" s="25">
        <f t="shared" si="3"/>
        <v>44121</v>
      </c>
      <c r="B18" s="75" t="s">
        <v>59</v>
      </c>
      <c r="C18" s="20" t="s">
        <v>30</v>
      </c>
      <c r="D18" s="18" t="s">
        <v>26</v>
      </c>
      <c r="E18" s="78" t="s">
        <v>85</v>
      </c>
      <c r="F18" s="78" t="s">
        <v>165</v>
      </c>
      <c r="G18" s="76" t="s">
        <v>6</v>
      </c>
      <c r="H18" s="23" t="s">
        <v>5</v>
      </c>
      <c r="I18" s="78" t="s">
        <v>4</v>
      </c>
      <c r="J18" s="28">
        <v>397.38</v>
      </c>
      <c r="K18" s="28">
        <v>27.82</v>
      </c>
      <c r="L18" s="27">
        <f t="shared" si="0"/>
        <v>425.2</v>
      </c>
      <c r="M18" s="28">
        <v>18.940000000000001</v>
      </c>
      <c r="N18" s="28">
        <v>22.449000000000002</v>
      </c>
      <c r="O18" s="36">
        <v>40566</v>
      </c>
      <c r="P18" s="36">
        <v>40753</v>
      </c>
      <c r="Q18" s="35">
        <f t="shared" si="2"/>
        <v>187</v>
      </c>
      <c r="R18" s="36">
        <v>40751</v>
      </c>
      <c r="S18" s="28"/>
    </row>
    <row r="19" spans="1:19" ht="15" customHeight="1">
      <c r="A19" s="25">
        <f t="shared" si="3"/>
        <v>44122</v>
      </c>
      <c r="B19" s="75" t="s">
        <v>59</v>
      </c>
      <c r="C19" s="20" t="s">
        <v>30</v>
      </c>
      <c r="D19" s="18" t="s">
        <v>26</v>
      </c>
      <c r="E19" s="78" t="s">
        <v>85</v>
      </c>
      <c r="F19" s="78" t="s">
        <v>173</v>
      </c>
      <c r="G19" s="76" t="s">
        <v>6</v>
      </c>
      <c r="H19" s="23" t="s">
        <v>5</v>
      </c>
      <c r="I19" s="78" t="s">
        <v>4</v>
      </c>
      <c r="J19" s="28">
        <v>374.21</v>
      </c>
      <c r="K19" s="28">
        <v>26.19</v>
      </c>
      <c r="L19" s="27">
        <f t="shared" si="0"/>
        <v>400.4</v>
      </c>
      <c r="M19" s="28">
        <v>18.940000000000001</v>
      </c>
      <c r="N19" s="28">
        <v>21.141999999999999</v>
      </c>
      <c r="O19" s="36">
        <v>40753</v>
      </c>
      <c r="P19" s="36">
        <v>40946</v>
      </c>
      <c r="Q19" s="35">
        <f t="shared" si="2"/>
        <v>193</v>
      </c>
      <c r="R19" s="36">
        <v>40944</v>
      </c>
      <c r="S19" s="28"/>
    </row>
    <row r="20" spans="1:19" ht="15" customHeight="1">
      <c r="A20" s="25">
        <f t="shared" si="3"/>
        <v>44123</v>
      </c>
      <c r="B20" s="75" t="s">
        <v>59</v>
      </c>
      <c r="C20" s="20" t="s">
        <v>30</v>
      </c>
      <c r="D20" s="18" t="s">
        <v>26</v>
      </c>
      <c r="E20" s="78" t="s">
        <v>85</v>
      </c>
      <c r="F20" s="26" t="s">
        <v>190</v>
      </c>
      <c r="G20" s="76" t="s">
        <v>6</v>
      </c>
      <c r="H20" s="23" t="s">
        <v>5</v>
      </c>
      <c r="I20" s="78" t="s">
        <v>4</v>
      </c>
      <c r="J20" s="27">
        <v>672.15</v>
      </c>
      <c r="K20" s="27">
        <v>47.05</v>
      </c>
      <c r="L20" s="27">
        <f t="shared" si="0"/>
        <v>719.19999999999993</v>
      </c>
      <c r="M20" s="27">
        <v>18.940000000000001</v>
      </c>
      <c r="N20" s="27">
        <v>37.97</v>
      </c>
      <c r="O20" s="36">
        <v>40946</v>
      </c>
      <c r="P20" s="36">
        <v>41259</v>
      </c>
      <c r="Q20" s="35">
        <f t="shared" si="2"/>
        <v>313</v>
      </c>
      <c r="R20" s="36">
        <v>41259</v>
      </c>
      <c r="S20" s="28"/>
    </row>
    <row r="21" spans="1:19" ht="15" customHeight="1">
      <c r="A21" s="25">
        <f t="shared" si="3"/>
        <v>44124</v>
      </c>
      <c r="B21" s="75" t="s">
        <v>59</v>
      </c>
      <c r="C21" s="20" t="s">
        <v>30</v>
      </c>
      <c r="D21" s="18" t="s">
        <v>26</v>
      </c>
      <c r="E21" s="78" t="s">
        <v>85</v>
      </c>
      <c r="F21" s="28"/>
      <c r="G21" s="28"/>
      <c r="H21" s="28"/>
      <c r="I21" s="28"/>
      <c r="J21" s="28"/>
      <c r="K21" s="28"/>
      <c r="L21" s="27">
        <f t="shared" si="0"/>
        <v>0</v>
      </c>
      <c r="M21" s="28"/>
      <c r="N21" s="28"/>
      <c r="O21" s="36">
        <v>0</v>
      </c>
      <c r="P21" s="36"/>
      <c r="Q21" s="35">
        <f t="shared" si="2"/>
        <v>0</v>
      </c>
      <c r="R21" s="36"/>
      <c r="S21" s="28"/>
    </row>
    <row r="22" spans="1:19" ht="15" customHeight="1">
      <c r="A22" s="25">
        <f t="shared" si="3"/>
        <v>44125</v>
      </c>
      <c r="B22" s="75" t="s">
        <v>59</v>
      </c>
      <c r="C22" s="20" t="s">
        <v>30</v>
      </c>
      <c r="D22" s="18" t="s">
        <v>26</v>
      </c>
      <c r="E22" s="78" t="s">
        <v>85</v>
      </c>
      <c r="F22" s="26"/>
      <c r="G22" s="22"/>
      <c r="H22" s="23"/>
      <c r="I22" s="22"/>
      <c r="J22" s="27"/>
      <c r="K22" s="27"/>
      <c r="L22" s="27">
        <f t="shared" si="0"/>
        <v>0</v>
      </c>
      <c r="M22" s="27"/>
      <c r="N22" s="27"/>
      <c r="O22" s="36">
        <f t="shared" si="1"/>
        <v>0</v>
      </c>
      <c r="P22" s="36"/>
      <c r="Q22" s="35">
        <f t="shared" si="2"/>
        <v>0</v>
      </c>
      <c r="R22" s="36"/>
      <c r="S22" s="28"/>
    </row>
    <row r="23" spans="1:19" ht="15" customHeight="1">
      <c r="A23" s="25">
        <f t="shared" si="3"/>
        <v>44126</v>
      </c>
      <c r="B23" s="75" t="s">
        <v>59</v>
      </c>
      <c r="C23" s="20" t="s">
        <v>30</v>
      </c>
      <c r="D23" s="18" t="s">
        <v>26</v>
      </c>
      <c r="E23" s="78" t="s">
        <v>85</v>
      </c>
      <c r="F23" s="28"/>
      <c r="G23" s="28"/>
      <c r="H23" s="28"/>
      <c r="I23" s="28"/>
      <c r="J23" s="28"/>
      <c r="K23" s="28"/>
      <c r="L23" s="27">
        <f t="shared" si="0"/>
        <v>0</v>
      </c>
      <c r="M23" s="28"/>
      <c r="N23" s="28"/>
      <c r="O23" s="36">
        <f t="shared" si="1"/>
        <v>0</v>
      </c>
      <c r="P23" s="36"/>
      <c r="Q23" s="35">
        <f t="shared" si="2"/>
        <v>0</v>
      </c>
      <c r="R23" s="36"/>
      <c r="S23" s="28"/>
    </row>
    <row r="24" spans="1:19" ht="15" customHeight="1">
      <c r="A24" s="25">
        <f t="shared" si="3"/>
        <v>44127</v>
      </c>
      <c r="B24" s="75" t="s">
        <v>59</v>
      </c>
      <c r="C24" s="20" t="s">
        <v>30</v>
      </c>
      <c r="D24" s="18" t="s">
        <v>26</v>
      </c>
      <c r="E24" s="78" t="s">
        <v>85</v>
      </c>
      <c r="F24" s="28"/>
      <c r="G24" s="28"/>
      <c r="H24" s="28"/>
      <c r="I24" s="28"/>
      <c r="J24" s="28"/>
      <c r="K24" s="28"/>
      <c r="L24" s="27">
        <f t="shared" si="0"/>
        <v>0</v>
      </c>
      <c r="M24" s="28"/>
      <c r="N24" s="28"/>
      <c r="O24" s="36">
        <f t="shared" si="1"/>
        <v>0</v>
      </c>
      <c r="P24" s="36"/>
      <c r="Q24" s="35">
        <f t="shared" si="2"/>
        <v>0</v>
      </c>
      <c r="R24" s="36"/>
      <c r="S24" s="28"/>
    </row>
    <row r="25" spans="1:19" ht="15" customHeight="1">
      <c r="A25" s="25">
        <f t="shared" si="3"/>
        <v>44128</v>
      </c>
      <c r="B25" s="75" t="s">
        <v>59</v>
      </c>
      <c r="C25" s="20" t="s">
        <v>30</v>
      </c>
      <c r="D25" s="18" t="s">
        <v>26</v>
      </c>
      <c r="E25" s="78" t="s">
        <v>85</v>
      </c>
      <c r="F25" s="26"/>
      <c r="G25" s="22"/>
      <c r="H25" s="23"/>
      <c r="I25" s="22"/>
      <c r="J25" s="27"/>
      <c r="K25" s="27"/>
      <c r="L25" s="27">
        <f t="shared" si="0"/>
        <v>0</v>
      </c>
      <c r="M25" s="27"/>
      <c r="N25" s="27"/>
      <c r="O25" s="36">
        <f t="shared" si="1"/>
        <v>0</v>
      </c>
      <c r="P25" s="36"/>
      <c r="Q25" s="35">
        <f t="shared" si="2"/>
        <v>0</v>
      </c>
      <c r="R25" s="36"/>
      <c r="S25" s="28"/>
    </row>
    <row r="26" spans="1:19" ht="15" customHeight="1">
      <c r="A26" s="25">
        <f t="shared" si="3"/>
        <v>44129</v>
      </c>
      <c r="B26" s="75" t="s">
        <v>59</v>
      </c>
      <c r="C26" s="20" t="s">
        <v>30</v>
      </c>
      <c r="D26" s="18" t="s">
        <v>26</v>
      </c>
      <c r="E26" s="78" t="s">
        <v>85</v>
      </c>
      <c r="F26" s="28"/>
      <c r="G26" s="28"/>
      <c r="H26" s="28"/>
      <c r="I26" s="28"/>
      <c r="J26" s="28"/>
      <c r="K26" s="28"/>
      <c r="L26" s="27">
        <f t="shared" si="0"/>
        <v>0</v>
      </c>
      <c r="M26" s="28"/>
      <c r="N26" s="28"/>
      <c r="O26" s="36">
        <f t="shared" si="1"/>
        <v>0</v>
      </c>
      <c r="P26" s="36"/>
      <c r="Q26" s="35">
        <f t="shared" si="2"/>
        <v>0</v>
      </c>
      <c r="R26" s="36"/>
      <c r="S26" s="28"/>
    </row>
    <row r="27" spans="1:19" ht="15" customHeight="1">
      <c r="A27" s="25">
        <f t="shared" si="3"/>
        <v>44130</v>
      </c>
      <c r="B27" s="75" t="s">
        <v>59</v>
      </c>
      <c r="C27" s="20" t="s">
        <v>30</v>
      </c>
      <c r="D27" s="18" t="s">
        <v>26</v>
      </c>
      <c r="E27" s="78" t="s">
        <v>85</v>
      </c>
      <c r="F27" s="26"/>
      <c r="G27" s="22"/>
      <c r="H27" s="23"/>
      <c r="I27" s="22"/>
      <c r="J27" s="27"/>
      <c r="K27" s="27"/>
      <c r="L27" s="27">
        <f t="shared" si="0"/>
        <v>0</v>
      </c>
      <c r="M27" s="27"/>
      <c r="N27" s="27"/>
      <c r="O27" s="36">
        <f t="shared" si="1"/>
        <v>0</v>
      </c>
      <c r="P27" s="36"/>
      <c r="Q27" s="35">
        <f t="shared" si="2"/>
        <v>0</v>
      </c>
      <c r="R27" s="36"/>
      <c r="S27" s="28"/>
    </row>
    <row r="28" spans="1:19" ht="15" customHeight="1">
      <c r="A28" s="25">
        <f t="shared" si="3"/>
        <v>44131</v>
      </c>
      <c r="B28" s="75" t="s">
        <v>59</v>
      </c>
      <c r="C28" s="20" t="s">
        <v>30</v>
      </c>
      <c r="D28" s="18" t="s">
        <v>26</v>
      </c>
      <c r="E28" s="78" t="s">
        <v>85</v>
      </c>
      <c r="F28" s="29"/>
      <c r="G28" s="22"/>
      <c r="H28" s="23"/>
      <c r="I28" s="22"/>
      <c r="J28" s="27"/>
      <c r="K28" s="27"/>
      <c r="L28" s="27">
        <f t="shared" si="0"/>
        <v>0</v>
      </c>
      <c r="M28" s="27"/>
      <c r="N28" s="27"/>
      <c r="O28" s="36">
        <f t="shared" si="1"/>
        <v>0</v>
      </c>
      <c r="P28" s="36"/>
      <c r="Q28" s="35">
        <f t="shared" si="2"/>
        <v>0</v>
      </c>
      <c r="R28" s="36"/>
      <c r="S28" s="28"/>
    </row>
    <row r="29" spans="1:19" ht="15.75">
      <c r="A29" s="25">
        <f t="shared" si="3"/>
        <v>44132</v>
      </c>
      <c r="B29" s="75" t="s">
        <v>59</v>
      </c>
      <c r="C29" s="20" t="s">
        <v>30</v>
      </c>
      <c r="D29" s="18" t="s">
        <v>26</v>
      </c>
      <c r="E29" s="78" t="s">
        <v>85</v>
      </c>
      <c r="F29" s="29"/>
      <c r="G29" s="22"/>
      <c r="H29" s="23"/>
      <c r="I29" s="22"/>
      <c r="J29" s="27"/>
      <c r="K29" s="27"/>
      <c r="L29" s="27">
        <f t="shared" si="0"/>
        <v>0</v>
      </c>
      <c r="M29" s="27"/>
      <c r="N29" s="27"/>
      <c r="O29" s="36">
        <f t="shared" si="1"/>
        <v>0</v>
      </c>
      <c r="P29" s="36"/>
      <c r="Q29" s="35">
        <f t="shared" si="2"/>
        <v>0</v>
      </c>
      <c r="R29" s="36"/>
      <c r="S29" s="28"/>
    </row>
    <row r="30" spans="1:19" ht="15.75">
      <c r="A30" s="25">
        <f t="shared" si="3"/>
        <v>44133</v>
      </c>
      <c r="B30" s="75" t="s">
        <v>59</v>
      </c>
      <c r="C30" s="20" t="s">
        <v>30</v>
      </c>
      <c r="D30" s="18" t="s">
        <v>26</v>
      </c>
      <c r="E30" s="78" t="s">
        <v>85</v>
      </c>
      <c r="F30" s="26"/>
      <c r="G30" s="29"/>
      <c r="H30" s="23"/>
      <c r="I30" s="30"/>
      <c r="J30" s="27"/>
      <c r="K30" s="27"/>
      <c r="L30" s="27">
        <f t="shared" si="0"/>
        <v>0</v>
      </c>
      <c r="M30" s="27"/>
      <c r="N30" s="27"/>
      <c r="O30" s="36">
        <f t="shared" si="1"/>
        <v>0</v>
      </c>
      <c r="P30" s="36"/>
      <c r="Q30" s="35">
        <f t="shared" si="2"/>
        <v>0</v>
      </c>
      <c r="R30" s="36"/>
      <c r="S30" s="28"/>
    </row>
    <row r="31" spans="1:19" ht="15.75">
      <c r="A31" s="25">
        <f t="shared" si="3"/>
        <v>44134</v>
      </c>
      <c r="B31" s="75" t="s">
        <v>59</v>
      </c>
      <c r="C31" s="20" t="s">
        <v>30</v>
      </c>
      <c r="D31" s="18" t="s">
        <v>26</v>
      </c>
      <c r="E31" s="78" t="s">
        <v>85</v>
      </c>
      <c r="F31" s="31"/>
      <c r="G31" s="22"/>
      <c r="H31" s="23"/>
      <c r="I31" s="22"/>
      <c r="J31" s="27"/>
      <c r="K31" s="27"/>
      <c r="L31" s="27">
        <f t="shared" si="0"/>
        <v>0</v>
      </c>
      <c r="M31" s="27"/>
      <c r="N31" s="27"/>
      <c r="O31" s="36">
        <f t="shared" si="1"/>
        <v>0</v>
      </c>
      <c r="P31" s="36"/>
      <c r="Q31" s="35">
        <f t="shared" si="2"/>
        <v>0</v>
      </c>
      <c r="R31" s="36"/>
      <c r="S31" s="28"/>
    </row>
    <row r="32" spans="1:19" ht="15.75">
      <c r="A32" s="25">
        <f t="shared" si="3"/>
        <v>44135</v>
      </c>
      <c r="B32" s="75" t="s">
        <v>59</v>
      </c>
      <c r="C32" s="20" t="s">
        <v>30</v>
      </c>
      <c r="D32" s="18" t="s">
        <v>26</v>
      </c>
      <c r="E32" s="78" t="s">
        <v>85</v>
      </c>
      <c r="F32" s="31"/>
      <c r="G32" s="22"/>
      <c r="H32" s="23"/>
      <c r="I32" s="22"/>
      <c r="J32" s="27"/>
      <c r="K32" s="27"/>
      <c r="L32" s="27">
        <f t="shared" si="0"/>
        <v>0</v>
      </c>
      <c r="M32" s="27"/>
      <c r="N32" s="27"/>
      <c r="O32" s="36">
        <f t="shared" si="1"/>
        <v>0</v>
      </c>
      <c r="P32" s="36"/>
      <c r="Q32" s="39">
        <f t="shared" si="2"/>
        <v>0</v>
      </c>
      <c r="R32" s="36"/>
      <c r="S32" s="28"/>
    </row>
    <row r="33" spans="1:14" ht="15.75" thickBot="1">
      <c r="A33" s="14"/>
      <c r="F33" s="15"/>
      <c r="G33" s="15"/>
      <c r="H33" s="15"/>
      <c r="I33" s="15"/>
      <c r="J33" s="16">
        <f>SUM(J2:J32)</f>
        <v>2795.2400000000002</v>
      </c>
      <c r="K33" s="16">
        <f t="shared" ref="K33:N33" si="4">SUM(K2:K32)</f>
        <v>195.65999999999997</v>
      </c>
      <c r="L33" s="16">
        <f t="shared" si="4"/>
        <v>2990.8999999999996</v>
      </c>
      <c r="M33" s="15"/>
      <c r="N33" s="16">
        <f t="shared" si="4"/>
        <v>156.71799999999999</v>
      </c>
    </row>
    <row r="34" spans="1:14">
      <c r="A34" s="14"/>
    </row>
    <row r="35" spans="1:14">
      <c r="A35" s="14"/>
      <c r="G35" s="10"/>
      <c r="H35" s="11" t="s">
        <v>2</v>
      </c>
      <c r="I35" s="10"/>
      <c r="L35" s="9">
        <f>20000-L33</f>
        <v>17009.099999999999</v>
      </c>
    </row>
    <row r="36" spans="1:14">
      <c r="A36" s="14"/>
      <c r="G36" s="8"/>
      <c r="I36" s="7">
        <v>0</v>
      </c>
      <c r="J36" s="6"/>
      <c r="L36" s="5">
        <f>J36-I36</f>
        <v>0</v>
      </c>
    </row>
    <row r="37" spans="1:14">
      <c r="A37" s="14"/>
      <c r="G37" s="4"/>
      <c r="I37" s="3" t="s">
        <v>1</v>
      </c>
      <c r="J37" s="3" t="s">
        <v>0</v>
      </c>
      <c r="L37" s="82">
        <f>L36/N33</f>
        <v>0</v>
      </c>
    </row>
    <row r="38" spans="1:14">
      <c r="A38" s="14"/>
    </row>
    <row r="39" spans="1:14">
      <c r="A39" s="14"/>
    </row>
    <row r="40" spans="1:14">
      <c r="A40" s="14"/>
    </row>
    <row r="41" spans="1:14">
      <c r="A41" s="14"/>
    </row>
    <row r="42" spans="1:14">
      <c r="A42" s="14"/>
    </row>
    <row r="43" spans="1:14">
      <c r="A43" s="14"/>
    </row>
    <row r="44" spans="1:14">
      <c r="A44" s="14"/>
    </row>
  </sheetData>
  <pageMargins left="0.66" right="0.45" top="0.75" bottom="0.19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4"/>
  <sheetViews>
    <sheetView topLeftCell="C4" workbookViewId="0">
      <selection activeCell="O22" sqref="O22"/>
    </sheetView>
  </sheetViews>
  <sheetFormatPr defaultColWidth="9" defaultRowHeight="15"/>
  <cols>
    <col min="1" max="1" width="10.7109375" style="1" customWidth="1"/>
    <col min="2" max="2" width="11.28515625" style="1" bestFit="1" customWidth="1"/>
    <col min="3" max="3" width="9" style="1"/>
    <col min="4" max="4" width="11.5703125" style="1" customWidth="1"/>
    <col min="5" max="5" width="16.7109375" style="1" bestFit="1" customWidth="1"/>
    <col min="6" max="6" width="13" style="1" customWidth="1"/>
    <col min="7" max="7" width="17" style="1" customWidth="1"/>
    <col min="8" max="8" width="36.42578125" style="1" customWidth="1"/>
    <col min="9" max="9" width="12.85546875" style="1" customWidth="1"/>
    <col min="10" max="10" width="13.42578125" style="1" customWidth="1"/>
    <col min="11" max="11" width="14.5703125" style="1" customWidth="1"/>
    <col min="12" max="12" width="15.28515625" style="1" bestFit="1" customWidth="1"/>
    <col min="13" max="13" width="9.42578125" style="1" bestFit="1" customWidth="1"/>
    <col min="14" max="14" width="11.7109375" style="1" bestFit="1" customWidth="1"/>
    <col min="15" max="15" width="12.140625" style="37" customWidth="1"/>
    <col min="16" max="16" width="12.5703125" style="37" customWidth="1"/>
    <col min="17" max="18" width="9" style="37"/>
    <col min="19" max="16384" width="9" style="1"/>
  </cols>
  <sheetData>
    <row r="1" spans="1:19" s="13" customFormat="1" ht="63">
      <c r="A1" s="32" t="s">
        <v>31</v>
      </c>
      <c r="B1" s="32" t="s">
        <v>28</v>
      </c>
      <c r="C1" s="17" t="s">
        <v>29</v>
      </c>
      <c r="D1" s="33" t="s">
        <v>27</v>
      </c>
      <c r="E1" s="33" t="s">
        <v>44</v>
      </c>
      <c r="F1" s="17" t="s">
        <v>23</v>
      </c>
      <c r="G1" s="17" t="s">
        <v>22</v>
      </c>
      <c r="H1" s="17" t="s">
        <v>21</v>
      </c>
      <c r="I1" s="17" t="s">
        <v>20</v>
      </c>
      <c r="J1" s="17" t="s">
        <v>19</v>
      </c>
      <c r="K1" s="17" t="s">
        <v>18</v>
      </c>
      <c r="L1" s="17" t="s">
        <v>17</v>
      </c>
      <c r="M1" s="17" t="s">
        <v>16</v>
      </c>
      <c r="N1" s="17" t="s">
        <v>15</v>
      </c>
      <c r="O1" s="34" t="s">
        <v>32</v>
      </c>
      <c r="P1" s="34" t="s">
        <v>35</v>
      </c>
      <c r="Q1" s="34" t="s">
        <v>34</v>
      </c>
      <c r="R1" s="34" t="s">
        <v>33</v>
      </c>
      <c r="S1" s="34" t="s">
        <v>43</v>
      </c>
    </row>
    <row r="2" spans="1:19" s="12" customFormat="1" ht="15" customHeight="1">
      <c r="A2" s="19">
        <v>44105</v>
      </c>
      <c r="B2" s="75" t="s">
        <v>59</v>
      </c>
      <c r="C2" s="20" t="s">
        <v>37</v>
      </c>
      <c r="D2" s="18" t="s">
        <v>84</v>
      </c>
      <c r="E2" s="78" t="s">
        <v>90</v>
      </c>
      <c r="F2" s="20"/>
      <c r="G2" s="20"/>
      <c r="H2" s="20"/>
      <c r="I2" s="20"/>
      <c r="J2" s="20"/>
      <c r="K2" s="20"/>
      <c r="L2" s="20"/>
      <c r="M2" s="20"/>
      <c r="N2" s="20"/>
      <c r="O2" s="68"/>
      <c r="P2" s="68"/>
      <c r="Q2" s="68"/>
      <c r="R2" s="68"/>
      <c r="S2" s="69"/>
    </row>
    <row r="3" spans="1:19" ht="15" customHeight="1">
      <c r="A3" s="25">
        <f>+A2+1</f>
        <v>44106</v>
      </c>
      <c r="B3" s="75" t="s">
        <v>59</v>
      </c>
      <c r="C3" s="20" t="s">
        <v>37</v>
      </c>
      <c r="D3" s="18" t="s">
        <v>84</v>
      </c>
      <c r="E3" s="78" t="s">
        <v>90</v>
      </c>
      <c r="F3" s="21"/>
      <c r="G3" s="22"/>
      <c r="H3" s="23"/>
      <c r="I3" s="22"/>
      <c r="J3" s="24"/>
      <c r="K3" s="24"/>
      <c r="L3" s="27"/>
      <c r="M3" s="24"/>
      <c r="N3" s="24"/>
      <c r="O3" s="39">
        <v>0</v>
      </c>
      <c r="P3" s="35"/>
      <c r="Q3" s="35">
        <f>+P3-O3</f>
        <v>0</v>
      </c>
      <c r="R3" s="36"/>
      <c r="S3" s="28"/>
    </row>
    <row r="4" spans="1:19" ht="15" customHeight="1">
      <c r="A4" s="25">
        <f t="shared" ref="A4:A32" si="0">+A3+1</f>
        <v>44107</v>
      </c>
      <c r="B4" s="75" t="s">
        <v>59</v>
      </c>
      <c r="C4" s="20" t="s">
        <v>37</v>
      </c>
      <c r="D4" s="18" t="s">
        <v>84</v>
      </c>
      <c r="E4" s="78" t="s">
        <v>90</v>
      </c>
      <c r="F4" s="28"/>
      <c r="G4" s="28"/>
      <c r="H4" s="28"/>
      <c r="I4" s="28"/>
      <c r="J4" s="28"/>
      <c r="K4" s="28"/>
      <c r="L4" s="27"/>
      <c r="M4" s="28"/>
      <c r="N4" s="28"/>
      <c r="O4" s="36">
        <f t="shared" ref="O4:O14" si="1">+P3</f>
        <v>0</v>
      </c>
      <c r="P4" s="36"/>
      <c r="Q4" s="35">
        <f t="shared" ref="Q4:Q32" si="2">+P4-O4</f>
        <v>0</v>
      </c>
      <c r="R4" s="36"/>
      <c r="S4" s="28"/>
    </row>
    <row r="5" spans="1:19" ht="15" customHeight="1">
      <c r="A5" s="25">
        <f t="shared" si="0"/>
        <v>44108</v>
      </c>
      <c r="B5" s="75" t="s">
        <v>59</v>
      </c>
      <c r="C5" s="20" t="s">
        <v>37</v>
      </c>
      <c r="D5" s="18" t="s">
        <v>84</v>
      </c>
      <c r="E5" s="78" t="s">
        <v>90</v>
      </c>
      <c r="F5" s="26" t="s">
        <v>82</v>
      </c>
      <c r="G5" s="80" t="s">
        <v>61</v>
      </c>
      <c r="H5" s="77" t="s">
        <v>62</v>
      </c>
      <c r="I5" s="78" t="s">
        <v>63</v>
      </c>
      <c r="J5" s="27">
        <v>356.54</v>
      </c>
      <c r="K5" s="27">
        <v>24.96</v>
      </c>
      <c r="L5" s="27">
        <f t="shared" ref="L5:L20" si="3">J5+K5</f>
        <v>381.5</v>
      </c>
      <c r="M5" s="28">
        <v>18.940000000000001</v>
      </c>
      <c r="N5" s="27">
        <v>20.14</v>
      </c>
      <c r="O5" s="36">
        <v>37979</v>
      </c>
      <c r="P5" s="36">
        <v>38167</v>
      </c>
      <c r="Q5" s="35">
        <f>+P5-O5</f>
        <v>188</v>
      </c>
      <c r="R5" s="36">
        <v>38166</v>
      </c>
      <c r="S5" s="28"/>
    </row>
    <row r="6" spans="1:19" ht="15" customHeight="1">
      <c r="A6" s="25">
        <f t="shared" si="0"/>
        <v>44109</v>
      </c>
      <c r="B6" s="75" t="s">
        <v>59</v>
      </c>
      <c r="C6" s="20" t="s">
        <v>37</v>
      </c>
      <c r="D6" s="18" t="s">
        <v>84</v>
      </c>
      <c r="E6" s="78" t="s">
        <v>90</v>
      </c>
      <c r="F6" s="26" t="s">
        <v>83</v>
      </c>
      <c r="G6" s="80" t="s">
        <v>61</v>
      </c>
      <c r="H6" s="77" t="s">
        <v>62</v>
      </c>
      <c r="I6" s="78" t="s">
        <v>63</v>
      </c>
      <c r="J6" s="27">
        <v>196.26</v>
      </c>
      <c r="K6" s="27">
        <v>13.74</v>
      </c>
      <c r="L6" s="27">
        <f t="shared" si="3"/>
        <v>210</v>
      </c>
      <c r="M6" s="28">
        <v>18.940000000000001</v>
      </c>
      <c r="N6" s="27">
        <v>11.09</v>
      </c>
      <c r="O6" s="36">
        <v>38167</v>
      </c>
      <c r="P6" s="36">
        <v>38346</v>
      </c>
      <c r="Q6" s="35">
        <f t="shared" si="2"/>
        <v>179</v>
      </c>
      <c r="R6" s="36">
        <v>38345</v>
      </c>
      <c r="S6" s="28"/>
    </row>
    <row r="7" spans="1:19" ht="15" customHeight="1">
      <c r="A7" s="25">
        <f t="shared" si="0"/>
        <v>44110</v>
      </c>
      <c r="B7" s="75" t="s">
        <v>59</v>
      </c>
      <c r="C7" s="20" t="s">
        <v>37</v>
      </c>
      <c r="D7" s="18" t="s">
        <v>84</v>
      </c>
      <c r="E7" s="78" t="s">
        <v>90</v>
      </c>
      <c r="F7" s="78" t="s">
        <v>94</v>
      </c>
      <c r="G7" s="80" t="s">
        <v>61</v>
      </c>
      <c r="H7" s="77" t="s">
        <v>62</v>
      </c>
      <c r="I7" s="78" t="s">
        <v>63</v>
      </c>
      <c r="J7" s="28">
        <v>416.82</v>
      </c>
      <c r="K7" s="28">
        <v>29.18</v>
      </c>
      <c r="L7" s="27">
        <f t="shared" si="3"/>
        <v>446</v>
      </c>
      <c r="M7" s="28">
        <v>18.940000000000001</v>
      </c>
      <c r="N7" s="28">
        <v>23.55</v>
      </c>
      <c r="O7" s="36">
        <v>38346</v>
      </c>
      <c r="P7" s="36">
        <v>38537</v>
      </c>
      <c r="Q7" s="35">
        <f t="shared" si="2"/>
        <v>191</v>
      </c>
      <c r="R7" s="36">
        <v>38517</v>
      </c>
      <c r="S7" s="28"/>
    </row>
    <row r="8" spans="1:19" ht="15" customHeight="1">
      <c r="A8" s="25">
        <f t="shared" si="0"/>
        <v>44111</v>
      </c>
      <c r="B8" s="75" t="s">
        <v>59</v>
      </c>
      <c r="C8" s="20" t="s">
        <v>37</v>
      </c>
      <c r="D8" s="18" t="s">
        <v>84</v>
      </c>
      <c r="E8" s="78" t="s">
        <v>90</v>
      </c>
      <c r="F8" s="78" t="s">
        <v>103</v>
      </c>
      <c r="G8" s="80" t="s">
        <v>61</v>
      </c>
      <c r="H8" s="77" t="s">
        <v>62</v>
      </c>
      <c r="I8" s="78" t="s">
        <v>63</v>
      </c>
      <c r="J8" s="28">
        <v>464.67</v>
      </c>
      <c r="K8" s="28">
        <v>32.53</v>
      </c>
      <c r="L8" s="27">
        <f t="shared" si="3"/>
        <v>497.20000000000005</v>
      </c>
      <c r="M8" s="28">
        <v>18.940000000000001</v>
      </c>
      <c r="N8" s="28">
        <v>26.25</v>
      </c>
      <c r="O8" s="36">
        <v>38537</v>
      </c>
      <c r="P8" s="36">
        <v>38752</v>
      </c>
      <c r="Q8" s="35">
        <f t="shared" si="2"/>
        <v>215</v>
      </c>
      <c r="R8" s="36">
        <v>38750</v>
      </c>
      <c r="S8" s="28"/>
    </row>
    <row r="9" spans="1:19" ht="15" customHeight="1">
      <c r="A9" s="25">
        <f t="shared" si="0"/>
        <v>44112</v>
      </c>
      <c r="B9" s="75" t="s">
        <v>59</v>
      </c>
      <c r="C9" s="20" t="s">
        <v>37</v>
      </c>
      <c r="D9" s="18" t="s">
        <v>84</v>
      </c>
      <c r="E9" s="78" t="s">
        <v>90</v>
      </c>
      <c r="F9" s="26" t="s">
        <v>106</v>
      </c>
      <c r="G9" s="80" t="s">
        <v>61</v>
      </c>
      <c r="H9" s="77" t="s">
        <v>62</v>
      </c>
      <c r="I9" s="78" t="s">
        <v>63</v>
      </c>
      <c r="J9" s="27">
        <v>345.79</v>
      </c>
      <c r="K9" s="27">
        <v>24.21</v>
      </c>
      <c r="L9" s="27">
        <f t="shared" si="3"/>
        <v>370</v>
      </c>
      <c r="M9" s="27">
        <v>18.940000000000001</v>
      </c>
      <c r="N9" s="28">
        <v>28.95</v>
      </c>
      <c r="O9" s="36">
        <v>38752</v>
      </c>
      <c r="P9" s="36">
        <v>38924</v>
      </c>
      <c r="Q9" s="35">
        <f t="shared" si="2"/>
        <v>172</v>
      </c>
      <c r="R9" s="36">
        <v>38923</v>
      </c>
      <c r="S9" s="28"/>
    </row>
    <row r="10" spans="1:19" ht="15" customHeight="1">
      <c r="A10" s="25">
        <f t="shared" si="0"/>
        <v>44113</v>
      </c>
      <c r="B10" s="75" t="s">
        <v>59</v>
      </c>
      <c r="C10" s="20" t="s">
        <v>37</v>
      </c>
      <c r="D10" s="18" t="s">
        <v>84</v>
      </c>
      <c r="E10" s="78" t="s">
        <v>90</v>
      </c>
      <c r="F10" s="78" t="s">
        <v>118</v>
      </c>
      <c r="G10" s="80" t="s">
        <v>61</v>
      </c>
      <c r="H10" s="77" t="s">
        <v>62</v>
      </c>
      <c r="I10" s="78" t="s">
        <v>63</v>
      </c>
      <c r="J10" s="28">
        <v>261.68</v>
      </c>
      <c r="K10" s="28">
        <v>18.32</v>
      </c>
      <c r="L10" s="27">
        <f t="shared" si="3"/>
        <v>280</v>
      </c>
      <c r="M10" s="28">
        <v>18.940000000000001</v>
      </c>
      <c r="N10" s="28">
        <v>14.79</v>
      </c>
      <c r="O10" s="36">
        <v>38924</v>
      </c>
      <c r="P10" s="36">
        <v>39089</v>
      </c>
      <c r="Q10" s="35">
        <f t="shared" si="2"/>
        <v>165</v>
      </c>
      <c r="R10" s="36">
        <v>39074</v>
      </c>
      <c r="S10" s="28"/>
    </row>
    <row r="11" spans="1:19" ht="15" customHeight="1">
      <c r="A11" s="25">
        <f t="shared" si="0"/>
        <v>44114</v>
      </c>
      <c r="B11" s="75" t="s">
        <v>59</v>
      </c>
      <c r="C11" s="20" t="s">
        <v>37</v>
      </c>
      <c r="D11" s="18" t="s">
        <v>84</v>
      </c>
      <c r="E11" s="78" t="s">
        <v>90</v>
      </c>
      <c r="F11" s="26" t="s">
        <v>125</v>
      </c>
      <c r="G11" s="80" t="s">
        <v>61</v>
      </c>
      <c r="H11" s="77" t="s">
        <v>62</v>
      </c>
      <c r="I11" s="78" t="s">
        <v>63</v>
      </c>
      <c r="J11" s="27">
        <v>355.14</v>
      </c>
      <c r="K11" s="27">
        <v>24.86</v>
      </c>
      <c r="L11" s="27">
        <f t="shared" si="3"/>
        <v>380</v>
      </c>
      <c r="M11" s="27">
        <v>19.239999999999998</v>
      </c>
      <c r="N11" s="27">
        <v>19.75</v>
      </c>
      <c r="O11" s="36">
        <v>39089</v>
      </c>
      <c r="P11" s="36">
        <v>39264</v>
      </c>
      <c r="Q11" s="36">
        <f t="shared" si="2"/>
        <v>175</v>
      </c>
      <c r="R11" s="36">
        <v>39263</v>
      </c>
      <c r="S11" s="28"/>
    </row>
    <row r="12" spans="1:19" ht="15" customHeight="1">
      <c r="A12" s="25">
        <f t="shared" si="0"/>
        <v>44115</v>
      </c>
      <c r="B12" s="75" t="s">
        <v>59</v>
      </c>
      <c r="C12" s="20" t="s">
        <v>37</v>
      </c>
      <c r="D12" s="18" t="s">
        <v>84</v>
      </c>
      <c r="E12" s="78" t="s">
        <v>90</v>
      </c>
      <c r="F12" s="78" t="s">
        <v>128</v>
      </c>
      <c r="G12" s="80" t="s">
        <v>61</v>
      </c>
      <c r="H12" s="77" t="s">
        <v>62</v>
      </c>
      <c r="I12" s="78" t="s">
        <v>63</v>
      </c>
      <c r="J12" s="28">
        <v>336.45</v>
      </c>
      <c r="K12" s="28">
        <v>23.55</v>
      </c>
      <c r="L12" s="27">
        <f t="shared" si="3"/>
        <v>360</v>
      </c>
      <c r="M12" s="28">
        <v>19.239999999999998</v>
      </c>
      <c r="N12" s="28">
        <v>18.71</v>
      </c>
      <c r="O12" s="36">
        <v>39264</v>
      </c>
      <c r="P12" s="36">
        <v>39465</v>
      </c>
      <c r="Q12" s="36">
        <f t="shared" si="2"/>
        <v>201</v>
      </c>
      <c r="R12" s="36">
        <v>39448</v>
      </c>
      <c r="S12" s="28"/>
    </row>
    <row r="13" spans="1:19" ht="15" customHeight="1">
      <c r="A13" s="25">
        <f t="shared" si="0"/>
        <v>44116</v>
      </c>
      <c r="B13" s="75" t="s">
        <v>59</v>
      </c>
      <c r="C13" s="20" t="s">
        <v>37</v>
      </c>
      <c r="D13" s="18" t="s">
        <v>84</v>
      </c>
      <c r="E13" s="78" t="s">
        <v>90</v>
      </c>
      <c r="F13" s="78"/>
      <c r="G13" s="80"/>
      <c r="H13" s="77"/>
      <c r="I13" s="78"/>
      <c r="J13" s="28"/>
      <c r="K13" s="28"/>
      <c r="L13" s="27"/>
      <c r="M13" s="28"/>
      <c r="N13" s="28"/>
      <c r="O13" s="36">
        <v>0</v>
      </c>
      <c r="P13" s="36"/>
      <c r="Q13" s="36">
        <f t="shared" si="2"/>
        <v>0</v>
      </c>
      <c r="R13" s="36"/>
      <c r="S13" s="28" t="s">
        <v>143</v>
      </c>
    </row>
    <row r="14" spans="1:19" ht="15" customHeight="1">
      <c r="A14" s="25">
        <f t="shared" si="0"/>
        <v>44117</v>
      </c>
      <c r="B14" s="75" t="s">
        <v>59</v>
      </c>
      <c r="C14" s="20" t="s">
        <v>37</v>
      </c>
      <c r="D14" s="18" t="s">
        <v>84</v>
      </c>
      <c r="E14" s="78" t="s">
        <v>90</v>
      </c>
      <c r="F14" s="28"/>
      <c r="G14" s="28"/>
      <c r="H14" s="28"/>
      <c r="I14" s="28"/>
      <c r="J14" s="28"/>
      <c r="K14" s="28"/>
      <c r="L14" s="27"/>
      <c r="M14" s="28"/>
      <c r="N14" s="28"/>
      <c r="O14" s="36">
        <f t="shared" si="1"/>
        <v>0</v>
      </c>
      <c r="P14" s="36"/>
      <c r="Q14" s="36">
        <f t="shared" si="2"/>
        <v>0</v>
      </c>
      <c r="R14" s="36"/>
      <c r="S14" s="28"/>
    </row>
    <row r="15" spans="1:19" ht="15" customHeight="1">
      <c r="A15" s="25">
        <f t="shared" si="0"/>
        <v>44118</v>
      </c>
      <c r="B15" s="75" t="s">
        <v>59</v>
      </c>
      <c r="C15" s="20" t="s">
        <v>37</v>
      </c>
      <c r="D15" s="18" t="s">
        <v>84</v>
      </c>
      <c r="E15" s="78" t="s">
        <v>90</v>
      </c>
      <c r="F15" s="78" t="s">
        <v>152</v>
      </c>
      <c r="G15" s="80" t="s">
        <v>61</v>
      </c>
      <c r="H15" s="77" t="s">
        <v>62</v>
      </c>
      <c r="I15" s="78" t="s">
        <v>63</v>
      </c>
      <c r="J15" s="28">
        <v>428.13</v>
      </c>
      <c r="K15" s="28">
        <v>29.97</v>
      </c>
      <c r="L15" s="27">
        <f t="shared" si="3"/>
        <v>458.1</v>
      </c>
      <c r="M15" s="28">
        <v>19.239999999999998</v>
      </c>
      <c r="N15" s="28">
        <v>23.81</v>
      </c>
      <c r="O15" s="36">
        <v>39465</v>
      </c>
      <c r="P15" s="36">
        <v>39737</v>
      </c>
      <c r="Q15" s="36">
        <f t="shared" si="2"/>
        <v>272</v>
      </c>
      <c r="R15" s="36">
        <v>39763</v>
      </c>
      <c r="S15" s="28" t="s">
        <v>153</v>
      </c>
    </row>
    <row r="16" spans="1:19" ht="15" customHeight="1">
      <c r="A16" s="25">
        <f t="shared" si="0"/>
        <v>44119</v>
      </c>
      <c r="B16" s="75" t="s">
        <v>59</v>
      </c>
      <c r="C16" s="20" t="s">
        <v>37</v>
      </c>
      <c r="D16" s="18" t="s">
        <v>84</v>
      </c>
      <c r="E16" s="78" t="s">
        <v>90</v>
      </c>
      <c r="F16" s="26" t="s">
        <v>154</v>
      </c>
      <c r="G16" s="76" t="s">
        <v>6</v>
      </c>
      <c r="H16" s="23" t="s">
        <v>5</v>
      </c>
      <c r="I16" s="78" t="s">
        <v>4</v>
      </c>
      <c r="J16" s="27">
        <v>647.76</v>
      </c>
      <c r="K16" s="27">
        <v>45.34</v>
      </c>
      <c r="L16" s="27">
        <f t="shared" si="3"/>
        <v>693.1</v>
      </c>
      <c r="M16" s="27">
        <v>19.239999999999998</v>
      </c>
      <c r="N16" s="27">
        <v>36.026000000000003</v>
      </c>
      <c r="O16" s="36">
        <v>39737</v>
      </c>
      <c r="P16" s="36">
        <v>40094</v>
      </c>
      <c r="Q16" s="36">
        <f t="shared" si="2"/>
        <v>357</v>
      </c>
      <c r="R16" s="36">
        <v>40092</v>
      </c>
      <c r="S16" s="28" t="s">
        <v>153</v>
      </c>
    </row>
    <row r="17" spans="1:19" ht="15" customHeight="1">
      <c r="A17" s="25">
        <f t="shared" si="0"/>
        <v>44120</v>
      </c>
      <c r="B17" s="75" t="s">
        <v>59</v>
      </c>
      <c r="C17" s="20" t="s">
        <v>37</v>
      </c>
      <c r="D17" s="18" t="s">
        <v>84</v>
      </c>
      <c r="E17" s="78" t="s">
        <v>90</v>
      </c>
      <c r="F17" s="28"/>
      <c r="G17" s="28"/>
      <c r="H17" s="28"/>
      <c r="I17" s="28"/>
      <c r="J17" s="28"/>
      <c r="K17" s="28"/>
      <c r="L17" s="27"/>
      <c r="M17" s="28"/>
      <c r="N17" s="28"/>
      <c r="O17" s="36">
        <v>0</v>
      </c>
      <c r="P17" s="36"/>
      <c r="Q17" s="36">
        <f t="shared" si="2"/>
        <v>0</v>
      </c>
      <c r="R17" s="36"/>
      <c r="S17" s="28"/>
    </row>
    <row r="18" spans="1:19" ht="15" customHeight="1">
      <c r="A18" s="25">
        <f t="shared" si="0"/>
        <v>44121</v>
      </c>
      <c r="B18" s="75" t="s">
        <v>59</v>
      </c>
      <c r="C18" s="20" t="s">
        <v>37</v>
      </c>
      <c r="D18" s="18" t="s">
        <v>84</v>
      </c>
      <c r="E18" s="78" t="s">
        <v>90</v>
      </c>
      <c r="F18" s="78" t="s">
        <v>171</v>
      </c>
      <c r="G18" s="76" t="s">
        <v>6</v>
      </c>
      <c r="H18" s="23" t="s">
        <v>5</v>
      </c>
      <c r="I18" s="78" t="s">
        <v>4</v>
      </c>
      <c r="J18" s="28">
        <v>251.03</v>
      </c>
      <c r="K18" s="28">
        <v>17.57</v>
      </c>
      <c r="L18" s="27">
        <f t="shared" si="3"/>
        <v>268.60000000000002</v>
      </c>
      <c r="M18" s="28">
        <v>18.940000000000001</v>
      </c>
      <c r="N18" s="28">
        <v>14.18</v>
      </c>
      <c r="O18" s="36">
        <v>40094</v>
      </c>
      <c r="P18" s="36">
        <v>40232</v>
      </c>
      <c r="Q18" s="36">
        <f t="shared" si="2"/>
        <v>138</v>
      </c>
      <c r="R18" s="36">
        <v>40230</v>
      </c>
      <c r="S18" s="28" t="s">
        <v>153</v>
      </c>
    </row>
    <row r="19" spans="1:19" ht="15" customHeight="1">
      <c r="A19" s="25">
        <f t="shared" si="0"/>
        <v>44122</v>
      </c>
      <c r="B19" s="75" t="s">
        <v>59</v>
      </c>
      <c r="C19" s="20" t="s">
        <v>37</v>
      </c>
      <c r="D19" s="18" t="s">
        <v>84</v>
      </c>
      <c r="E19" s="78" t="s">
        <v>90</v>
      </c>
      <c r="F19" s="78" t="s">
        <v>177</v>
      </c>
      <c r="G19" s="78" t="s">
        <v>178</v>
      </c>
      <c r="H19" s="28" t="s">
        <v>179</v>
      </c>
      <c r="I19" s="78" t="s">
        <v>4</v>
      </c>
      <c r="J19" s="28">
        <v>252.34</v>
      </c>
      <c r="K19" s="28">
        <v>17.66</v>
      </c>
      <c r="L19" s="27">
        <f t="shared" si="3"/>
        <v>270</v>
      </c>
      <c r="M19" s="28">
        <v>18.940000000000001</v>
      </c>
      <c r="N19" s="28">
        <v>14.26</v>
      </c>
      <c r="O19" s="36">
        <v>40232</v>
      </c>
      <c r="P19" s="36">
        <v>40384</v>
      </c>
      <c r="Q19" s="36">
        <f t="shared" si="2"/>
        <v>152</v>
      </c>
      <c r="R19" s="36">
        <v>40367</v>
      </c>
      <c r="S19" s="28"/>
    </row>
    <row r="20" spans="1:19" ht="15" customHeight="1">
      <c r="A20" s="25">
        <f t="shared" si="0"/>
        <v>44123</v>
      </c>
      <c r="B20" s="75" t="s">
        <v>59</v>
      </c>
      <c r="C20" s="20" t="s">
        <v>37</v>
      </c>
      <c r="D20" s="18" t="s">
        <v>84</v>
      </c>
      <c r="E20" s="78" t="s">
        <v>90</v>
      </c>
      <c r="F20" s="26" t="s">
        <v>186</v>
      </c>
      <c r="G20" s="76" t="s">
        <v>6</v>
      </c>
      <c r="H20" s="23" t="s">
        <v>5</v>
      </c>
      <c r="I20" s="78" t="s">
        <v>4</v>
      </c>
      <c r="J20" s="27">
        <v>348.32</v>
      </c>
      <c r="K20" s="27">
        <v>24.38</v>
      </c>
      <c r="L20" s="27">
        <f t="shared" si="3"/>
        <v>372.7</v>
      </c>
      <c r="M20" s="27">
        <v>18.940000000000001</v>
      </c>
      <c r="N20" s="27">
        <v>19.677</v>
      </c>
      <c r="O20" s="36">
        <v>40384</v>
      </c>
      <c r="P20" s="36">
        <v>40549</v>
      </c>
      <c r="Q20" s="36">
        <f t="shared" si="2"/>
        <v>165</v>
      </c>
      <c r="R20" s="36">
        <v>40548</v>
      </c>
      <c r="S20" s="28"/>
    </row>
    <row r="21" spans="1:19" ht="15" customHeight="1">
      <c r="A21" s="25">
        <f t="shared" si="0"/>
        <v>44124</v>
      </c>
      <c r="B21" s="75" t="s">
        <v>59</v>
      </c>
      <c r="C21" s="20" t="s">
        <v>37</v>
      </c>
      <c r="D21" s="18" t="s">
        <v>84</v>
      </c>
      <c r="E21" s="78" t="s">
        <v>90</v>
      </c>
      <c r="F21" s="28"/>
      <c r="G21" s="28"/>
      <c r="H21" s="28"/>
      <c r="I21" s="28"/>
      <c r="J21" s="28"/>
      <c r="K21" s="28"/>
      <c r="L21" s="27"/>
      <c r="M21" s="28"/>
      <c r="N21" s="28"/>
      <c r="O21" s="36">
        <v>0</v>
      </c>
      <c r="P21" s="36"/>
      <c r="Q21" s="36">
        <f t="shared" si="2"/>
        <v>0</v>
      </c>
      <c r="R21" s="36"/>
      <c r="S21" s="28"/>
    </row>
    <row r="22" spans="1:19" ht="15" customHeight="1">
      <c r="A22" s="25">
        <f t="shared" si="0"/>
        <v>44125</v>
      </c>
      <c r="B22" s="75" t="s">
        <v>59</v>
      </c>
      <c r="C22" s="20" t="s">
        <v>37</v>
      </c>
      <c r="D22" s="18" t="s">
        <v>84</v>
      </c>
      <c r="E22" s="78" t="s">
        <v>90</v>
      </c>
      <c r="F22" s="26"/>
      <c r="G22" s="22"/>
      <c r="H22" s="23"/>
      <c r="I22" s="22"/>
      <c r="J22" s="27"/>
      <c r="K22" s="27"/>
      <c r="L22" s="27"/>
      <c r="M22" s="27"/>
      <c r="N22" s="27"/>
      <c r="O22" s="36">
        <f t="shared" ref="O22:O32" si="4">+P21</f>
        <v>0</v>
      </c>
      <c r="P22" s="36"/>
      <c r="Q22" s="36">
        <f t="shared" si="2"/>
        <v>0</v>
      </c>
      <c r="R22" s="36"/>
      <c r="S22" s="28"/>
    </row>
    <row r="23" spans="1:19" ht="15" customHeight="1">
      <c r="A23" s="25">
        <f t="shared" si="0"/>
        <v>44126</v>
      </c>
      <c r="B23" s="75" t="s">
        <v>59</v>
      </c>
      <c r="C23" s="20" t="s">
        <v>37</v>
      </c>
      <c r="D23" s="18" t="s">
        <v>84</v>
      </c>
      <c r="E23" s="78" t="s">
        <v>90</v>
      </c>
      <c r="F23" s="28"/>
      <c r="G23" s="28"/>
      <c r="H23" s="28"/>
      <c r="I23" s="28"/>
      <c r="J23" s="28"/>
      <c r="K23" s="28"/>
      <c r="L23" s="27"/>
      <c r="M23" s="28"/>
      <c r="N23" s="28"/>
      <c r="O23" s="36">
        <f t="shared" si="4"/>
        <v>0</v>
      </c>
      <c r="P23" s="36"/>
      <c r="Q23" s="36">
        <f t="shared" si="2"/>
        <v>0</v>
      </c>
      <c r="R23" s="36"/>
      <c r="S23" s="28"/>
    </row>
    <row r="24" spans="1:19" ht="15" customHeight="1">
      <c r="A24" s="25">
        <f t="shared" si="0"/>
        <v>44127</v>
      </c>
      <c r="B24" s="75" t="s">
        <v>59</v>
      </c>
      <c r="C24" s="20" t="s">
        <v>37</v>
      </c>
      <c r="D24" s="18" t="s">
        <v>84</v>
      </c>
      <c r="E24" s="78" t="s">
        <v>90</v>
      </c>
      <c r="F24" s="28"/>
      <c r="G24" s="28"/>
      <c r="H24" s="28"/>
      <c r="I24" s="28"/>
      <c r="J24" s="28"/>
      <c r="K24" s="28"/>
      <c r="L24" s="27"/>
      <c r="M24" s="28"/>
      <c r="N24" s="28"/>
      <c r="O24" s="36">
        <f t="shared" si="4"/>
        <v>0</v>
      </c>
      <c r="P24" s="36"/>
      <c r="Q24" s="36">
        <f t="shared" si="2"/>
        <v>0</v>
      </c>
      <c r="R24" s="36"/>
      <c r="S24" s="28"/>
    </row>
    <row r="25" spans="1:19" ht="15" customHeight="1">
      <c r="A25" s="25">
        <f t="shared" si="0"/>
        <v>44128</v>
      </c>
      <c r="B25" s="75" t="s">
        <v>59</v>
      </c>
      <c r="C25" s="20" t="s">
        <v>37</v>
      </c>
      <c r="D25" s="18" t="s">
        <v>84</v>
      </c>
      <c r="E25" s="78" t="s">
        <v>90</v>
      </c>
      <c r="F25" s="26"/>
      <c r="G25" s="22"/>
      <c r="H25" s="23"/>
      <c r="I25" s="22"/>
      <c r="J25" s="27"/>
      <c r="K25" s="27"/>
      <c r="L25" s="27"/>
      <c r="M25" s="27"/>
      <c r="N25" s="27"/>
      <c r="O25" s="36">
        <f t="shared" si="4"/>
        <v>0</v>
      </c>
      <c r="P25" s="36"/>
      <c r="Q25" s="36">
        <f t="shared" si="2"/>
        <v>0</v>
      </c>
      <c r="R25" s="36"/>
      <c r="S25" s="28"/>
    </row>
    <row r="26" spans="1:19" ht="15" customHeight="1">
      <c r="A26" s="25">
        <f t="shared" si="0"/>
        <v>44129</v>
      </c>
      <c r="B26" s="75" t="s">
        <v>59</v>
      </c>
      <c r="C26" s="20" t="s">
        <v>37</v>
      </c>
      <c r="D26" s="18" t="s">
        <v>84</v>
      </c>
      <c r="E26" s="78" t="s">
        <v>90</v>
      </c>
      <c r="F26" s="28"/>
      <c r="G26" s="28"/>
      <c r="H26" s="28"/>
      <c r="I26" s="28"/>
      <c r="J26" s="28"/>
      <c r="K26" s="28"/>
      <c r="L26" s="27"/>
      <c r="M26" s="28"/>
      <c r="N26" s="28"/>
      <c r="O26" s="36">
        <f t="shared" si="4"/>
        <v>0</v>
      </c>
      <c r="P26" s="36"/>
      <c r="Q26" s="36">
        <f t="shared" si="2"/>
        <v>0</v>
      </c>
      <c r="R26" s="36"/>
      <c r="S26" s="28"/>
    </row>
    <row r="27" spans="1:19" ht="15" customHeight="1">
      <c r="A27" s="25">
        <f t="shared" si="0"/>
        <v>44130</v>
      </c>
      <c r="B27" s="75" t="s">
        <v>59</v>
      </c>
      <c r="C27" s="20" t="s">
        <v>37</v>
      </c>
      <c r="D27" s="18" t="s">
        <v>84</v>
      </c>
      <c r="E27" s="78" t="s">
        <v>90</v>
      </c>
      <c r="F27" s="26"/>
      <c r="G27" s="22"/>
      <c r="H27" s="23"/>
      <c r="I27" s="22"/>
      <c r="J27" s="27"/>
      <c r="K27" s="27"/>
      <c r="L27" s="27"/>
      <c r="M27" s="27"/>
      <c r="N27" s="27"/>
      <c r="O27" s="36">
        <f t="shared" si="4"/>
        <v>0</v>
      </c>
      <c r="P27" s="36"/>
      <c r="Q27" s="36">
        <f t="shared" si="2"/>
        <v>0</v>
      </c>
      <c r="R27" s="36"/>
      <c r="S27" s="28"/>
    </row>
    <row r="28" spans="1:19" ht="15" customHeight="1">
      <c r="A28" s="25">
        <f t="shared" si="0"/>
        <v>44131</v>
      </c>
      <c r="B28" s="75" t="s">
        <v>59</v>
      </c>
      <c r="C28" s="20" t="s">
        <v>37</v>
      </c>
      <c r="D28" s="18" t="s">
        <v>84</v>
      </c>
      <c r="E28" s="78" t="s">
        <v>90</v>
      </c>
      <c r="F28" s="29"/>
      <c r="G28" s="22"/>
      <c r="H28" s="23"/>
      <c r="I28" s="22"/>
      <c r="J28" s="27"/>
      <c r="K28" s="27"/>
      <c r="L28" s="27"/>
      <c r="M28" s="27"/>
      <c r="N28" s="27"/>
      <c r="O28" s="36">
        <f t="shared" si="4"/>
        <v>0</v>
      </c>
      <c r="P28" s="36"/>
      <c r="Q28" s="36">
        <f t="shared" si="2"/>
        <v>0</v>
      </c>
      <c r="R28" s="36"/>
      <c r="S28" s="28"/>
    </row>
    <row r="29" spans="1:19" ht="15.75">
      <c r="A29" s="25">
        <f t="shared" si="0"/>
        <v>44132</v>
      </c>
      <c r="B29" s="75" t="s">
        <v>59</v>
      </c>
      <c r="C29" s="20" t="s">
        <v>37</v>
      </c>
      <c r="D29" s="18" t="s">
        <v>84</v>
      </c>
      <c r="E29" s="78" t="s">
        <v>90</v>
      </c>
      <c r="F29" s="29"/>
      <c r="G29" s="22"/>
      <c r="H29" s="23"/>
      <c r="I29" s="22"/>
      <c r="J29" s="27"/>
      <c r="K29" s="27"/>
      <c r="L29" s="27"/>
      <c r="M29" s="27"/>
      <c r="N29" s="27"/>
      <c r="O29" s="36">
        <f t="shared" si="4"/>
        <v>0</v>
      </c>
      <c r="P29" s="36"/>
      <c r="Q29" s="36">
        <f t="shared" si="2"/>
        <v>0</v>
      </c>
      <c r="R29" s="36"/>
      <c r="S29" s="28"/>
    </row>
    <row r="30" spans="1:19" ht="15.75">
      <c r="A30" s="25">
        <f t="shared" si="0"/>
        <v>44133</v>
      </c>
      <c r="B30" s="75" t="s">
        <v>59</v>
      </c>
      <c r="C30" s="20" t="s">
        <v>37</v>
      </c>
      <c r="D30" s="18" t="s">
        <v>84</v>
      </c>
      <c r="E30" s="78" t="s">
        <v>90</v>
      </c>
      <c r="F30" s="26"/>
      <c r="G30" s="29"/>
      <c r="H30" s="23"/>
      <c r="I30" s="30"/>
      <c r="J30" s="27"/>
      <c r="K30" s="27"/>
      <c r="L30" s="27"/>
      <c r="M30" s="27"/>
      <c r="N30" s="27"/>
      <c r="O30" s="36">
        <f t="shared" si="4"/>
        <v>0</v>
      </c>
      <c r="P30" s="36"/>
      <c r="Q30" s="36">
        <f t="shared" si="2"/>
        <v>0</v>
      </c>
      <c r="R30" s="36"/>
      <c r="S30" s="28"/>
    </row>
    <row r="31" spans="1:19" ht="15.75">
      <c r="A31" s="25">
        <f t="shared" si="0"/>
        <v>44134</v>
      </c>
      <c r="B31" s="75" t="s">
        <v>59</v>
      </c>
      <c r="C31" s="20" t="s">
        <v>37</v>
      </c>
      <c r="D31" s="18" t="s">
        <v>84</v>
      </c>
      <c r="E31" s="78" t="s">
        <v>90</v>
      </c>
      <c r="F31" s="31"/>
      <c r="G31" s="22"/>
      <c r="H31" s="23"/>
      <c r="I31" s="22"/>
      <c r="J31" s="27"/>
      <c r="K31" s="27"/>
      <c r="L31" s="27"/>
      <c r="M31" s="27"/>
      <c r="N31" s="27"/>
      <c r="O31" s="36">
        <f t="shared" si="4"/>
        <v>0</v>
      </c>
      <c r="P31" s="36"/>
      <c r="Q31" s="36">
        <f t="shared" si="2"/>
        <v>0</v>
      </c>
      <c r="R31" s="36"/>
      <c r="S31" s="28"/>
    </row>
    <row r="32" spans="1:19" ht="15.75">
      <c r="A32" s="25">
        <f t="shared" si="0"/>
        <v>44135</v>
      </c>
      <c r="B32" s="75" t="s">
        <v>59</v>
      </c>
      <c r="C32" s="20" t="s">
        <v>37</v>
      </c>
      <c r="D32" s="18" t="s">
        <v>84</v>
      </c>
      <c r="E32" s="78" t="s">
        <v>90</v>
      </c>
      <c r="F32" s="31"/>
      <c r="G32" s="22"/>
      <c r="H32" s="23"/>
      <c r="I32" s="22"/>
      <c r="J32" s="27"/>
      <c r="K32" s="27"/>
      <c r="L32" s="27"/>
      <c r="M32" s="27"/>
      <c r="N32" s="27"/>
      <c r="O32" s="36">
        <f t="shared" si="4"/>
        <v>0</v>
      </c>
      <c r="P32" s="36"/>
      <c r="Q32" s="39">
        <f t="shared" si="2"/>
        <v>0</v>
      </c>
      <c r="R32" s="36"/>
      <c r="S32" s="28"/>
    </row>
    <row r="33" spans="1:14" ht="15.75" thickBot="1">
      <c r="A33" s="14"/>
      <c r="F33" s="15"/>
      <c r="G33" s="15"/>
      <c r="H33" s="15"/>
      <c r="I33" s="15"/>
      <c r="J33" s="16">
        <f>SUM(J2:J32)</f>
        <v>4660.9299999999994</v>
      </c>
      <c r="K33" s="16">
        <f t="shared" ref="K33:N33" si="5">SUM(K2:K32)</f>
        <v>326.27000000000004</v>
      </c>
      <c r="L33" s="16">
        <f t="shared" si="5"/>
        <v>4987.2</v>
      </c>
      <c r="M33" s="15"/>
      <c r="N33" s="16">
        <f t="shared" si="5"/>
        <v>271.18300000000005</v>
      </c>
    </row>
    <row r="34" spans="1:14">
      <c r="A34" s="14"/>
    </row>
    <row r="35" spans="1:14">
      <c r="A35" s="14"/>
      <c r="G35" s="10"/>
      <c r="H35" s="11" t="s">
        <v>2</v>
      </c>
      <c r="I35" s="10"/>
      <c r="L35" s="9">
        <f>20000-L33</f>
        <v>15012.8</v>
      </c>
    </row>
    <row r="36" spans="1:14">
      <c r="A36" s="14"/>
      <c r="G36" s="8"/>
      <c r="I36" s="7">
        <v>24968</v>
      </c>
      <c r="J36" s="6">
        <v>29830</v>
      </c>
      <c r="L36" s="5">
        <f>J36-I36</f>
        <v>4862</v>
      </c>
    </row>
    <row r="37" spans="1:14">
      <c r="A37" s="14"/>
      <c r="G37" s="4"/>
      <c r="I37" s="3" t="s">
        <v>1</v>
      </c>
      <c r="J37" s="3" t="s">
        <v>0</v>
      </c>
      <c r="L37" s="2">
        <f>L36/N33</f>
        <v>17.928852472315739</v>
      </c>
    </row>
    <row r="38" spans="1:14">
      <c r="A38" s="14"/>
    </row>
    <row r="39" spans="1:14">
      <c r="A39" s="14"/>
    </row>
    <row r="40" spans="1:14">
      <c r="A40" s="14"/>
    </row>
    <row r="41" spans="1:14">
      <c r="A41" s="14"/>
    </row>
    <row r="42" spans="1:14">
      <c r="A42" s="14"/>
    </row>
    <row r="43" spans="1:14">
      <c r="A43" s="14"/>
    </row>
    <row r="44" spans="1:14">
      <c r="A44" s="14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4"/>
  <sheetViews>
    <sheetView topLeftCell="C1" workbookViewId="0">
      <selection activeCell="O22" sqref="O22"/>
    </sheetView>
  </sheetViews>
  <sheetFormatPr defaultColWidth="9" defaultRowHeight="15"/>
  <cols>
    <col min="1" max="1" width="11.5703125" style="1" customWidth="1"/>
    <col min="2" max="2" width="11.28515625" style="1" bestFit="1" customWidth="1"/>
    <col min="3" max="3" width="9" style="1"/>
    <col min="4" max="4" width="9.42578125" style="1" customWidth="1"/>
    <col min="5" max="5" width="16.7109375" style="1" bestFit="1" customWidth="1"/>
    <col min="6" max="6" width="13" style="1" customWidth="1"/>
    <col min="7" max="7" width="17" style="1" customWidth="1"/>
    <col min="8" max="8" width="36.42578125" style="1" customWidth="1"/>
    <col min="9" max="9" width="12.85546875" style="1" customWidth="1"/>
    <col min="10" max="10" width="13.42578125" style="1" customWidth="1"/>
    <col min="11" max="11" width="14.5703125" style="1" customWidth="1"/>
    <col min="12" max="12" width="15.28515625" style="1" bestFit="1" customWidth="1"/>
    <col min="13" max="13" width="9.42578125" style="1" bestFit="1" customWidth="1"/>
    <col min="14" max="14" width="11.7109375" style="1" bestFit="1" customWidth="1"/>
    <col min="15" max="15" width="12.140625" style="37" customWidth="1"/>
    <col min="16" max="16" width="12.5703125" style="37" customWidth="1"/>
    <col min="17" max="18" width="9" style="37"/>
    <col min="19" max="16384" width="9" style="1"/>
  </cols>
  <sheetData>
    <row r="1" spans="1:19" s="13" customFormat="1" ht="63">
      <c r="A1" s="32" t="s">
        <v>31</v>
      </c>
      <c r="B1" s="32" t="s">
        <v>28</v>
      </c>
      <c r="C1" s="17" t="s">
        <v>29</v>
      </c>
      <c r="D1" s="33" t="s">
        <v>27</v>
      </c>
      <c r="E1" s="33" t="s">
        <v>25</v>
      </c>
      <c r="F1" s="17" t="s">
        <v>23</v>
      </c>
      <c r="G1" s="17" t="s">
        <v>22</v>
      </c>
      <c r="H1" s="17" t="s">
        <v>21</v>
      </c>
      <c r="I1" s="17" t="s">
        <v>20</v>
      </c>
      <c r="J1" s="17" t="s">
        <v>19</v>
      </c>
      <c r="K1" s="17" t="s">
        <v>18</v>
      </c>
      <c r="L1" s="17" t="s">
        <v>17</v>
      </c>
      <c r="M1" s="17" t="s">
        <v>16</v>
      </c>
      <c r="N1" s="17" t="s">
        <v>15</v>
      </c>
      <c r="O1" s="34" t="s">
        <v>32</v>
      </c>
      <c r="P1" s="34" t="s">
        <v>35</v>
      </c>
      <c r="Q1" s="34" t="s">
        <v>34</v>
      </c>
      <c r="R1" s="34" t="s">
        <v>33</v>
      </c>
      <c r="S1" s="34" t="s">
        <v>43</v>
      </c>
    </row>
    <row r="2" spans="1:19" s="12" customFormat="1" ht="15" customHeight="1">
      <c r="A2" s="19">
        <v>44105</v>
      </c>
      <c r="B2" s="75" t="s">
        <v>59</v>
      </c>
      <c r="C2" s="20" t="s">
        <v>38</v>
      </c>
      <c r="D2" s="18" t="s">
        <v>79</v>
      </c>
      <c r="E2" s="78" t="s">
        <v>89</v>
      </c>
      <c r="F2" s="20"/>
      <c r="G2" s="20"/>
      <c r="H2" s="20"/>
      <c r="I2" s="20"/>
      <c r="J2" s="20"/>
      <c r="K2" s="20"/>
      <c r="L2" s="20"/>
      <c r="M2" s="20"/>
      <c r="N2" s="20"/>
      <c r="O2" s="68"/>
      <c r="P2" s="68"/>
      <c r="Q2" s="68"/>
      <c r="R2" s="68"/>
      <c r="S2" s="69"/>
    </row>
    <row r="3" spans="1:19" ht="15" customHeight="1">
      <c r="A3" s="25">
        <f>+A2+1</f>
        <v>44106</v>
      </c>
      <c r="B3" s="75" t="s">
        <v>59</v>
      </c>
      <c r="C3" s="20" t="s">
        <v>38</v>
      </c>
      <c r="D3" s="18" t="s">
        <v>79</v>
      </c>
      <c r="E3" s="78" t="s">
        <v>89</v>
      </c>
      <c r="F3" s="21"/>
      <c r="G3" s="22"/>
      <c r="H3" s="23"/>
      <c r="I3" s="22"/>
      <c r="J3" s="24"/>
      <c r="K3" s="24"/>
      <c r="L3" s="27"/>
      <c r="M3" s="24"/>
      <c r="N3" s="24"/>
      <c r="O3" s="39">
        <v>0</v>
      </c>
      <c r="P3" s="35"/>
      <c r="Q3" s="35">
        <f>+P3-O3</f>
        <v>0</v>
      </c>
      <c r="R3" s="36"/>
      <c r="S3" s="28"/>
    </row>
    <row r="4" spans="1:19" ht="15" customHeight="1">
      <c r="A4" s="25">
        <f t="shared" ref="A4:A32" si="0">+A3+1</f>
        <v>44107</v>
      </c>
      <c r="B4" s="75" t="s">
        <v>59</v>
      </c>
      <c r="C4" s="20" t="s">
        <v>38</v>
      </c>
      <c r="D4" s="18" t="s">
        <v>79</v>
      </c>
      <c r="E4" s="78" t="s">
        <v>89</v>
      </c>
      <c r="F4" s="28"/>
      <c r="G4" s="28"/>
      <c r="H4" s="28"/>
      <c r="I4" s="28"/>
      <c r="J4" s="28"/>
      <c r="K4" s="28"/>
      <c r="L4" s="27"/>
      <c r="M4" s="28"/>
      <c r="N4" s="28"/>
      <c r="O4" s="36">
        <f t="shared" ref="O4" si="1">+P3</f>
        <v>0</v>
      </c>
      <c r="P4" s="36"/>
      <c r="Q4" s="35">
        <f t="shared" ref="Q4:Q32" si="2">+P4-O4</f>
        <v>0</v>
      </c>
      <c r="R4" s="36"/>
      <c r="S4" s="28"/>
    </row>
    <row r="5" spans="1:19" ht="15" customHeight="1">
      <c r="A5" s="25">
        <f t="shared" si="0"/>
        <v>44108</v>
      </c>
      <c r="B5" s="75" t="s">
        <v>59</v>
      </c>
      <c r="C5" s="20" t="s">
        <v>38</v>
      </c>
      <c r="D5" s="18" t="s">
        <v>79</v>
      </c>
      <c r="E5" s="78" t="s">
        <v>89</v>
      </c>
      <c r="F5" s="78" t="s">
        <v>80</v>
      </c>
      <c r="G5" s="22" t="s">
        <v>13</v>
      </c>
      <c r="H5" s="23" t="s">
        <v>62</v>
      </c>
      <c r="I5" s="80" t="s">
        <v>63</v>
      </c>
      <c r="J5" s="28">
        <v>480.56</v>
      </c>
      <c r="K5" s="28">
        <v>33.64</v>
      </c>
      <c r="L5" s="27">
        <f t="shared" ref="L5:L20" si="3">J5+K5</f>
        <v>514.20000000000005</v>
      </c>
      <c r="M5" s="28">
        <v>18.940000000000001</v>
      </c>
      <c r="N5" s="28">
        <v>27.15</v>
      </c>
      <c r="O5" s="36">
        <v>46176</v>
      </c>
      <c r="P5" s="36">
        <v>46389</v>
      </c>
      <c r="Q5" s="35">
        <f t="shared" si="2"/>
        <v>213</v>
      </c>
      <c r="R5" s="36">
        <v>46388</v>
      </c>
      <c r="S5" s="28"/>
    </row>
    <row r="6" spans="1:19" ht="15" customHeight="1">
      <c r="A6" s="25">
        <f t="shared" si="0"/>
        <v>44109</v>
      </c>
      <c r="B6" s="75" t="s">
        <v>59</v>
      </c>
      <c r="C6" s="20" t="s">
        <v>38</v>
      </c>
      <c r="D6" s="18" t="s">
        <v>79</v>
      </c>
      <c r="E6" s="78" t="s">
        <v>89</v>
      </c>
      <c r="F6" s="26" t="s">
        <v>81</v>
      </c>
      <c r="G6" s="22" t="s">
        <v>13</v>
      </c>
      <c r="H6" s="23" t="s">
        <v>62</v>
      </c>
      <c r="I6" s="80" t="s">
        <v>63</v>
      </c>
      <c r="J6" s="27">
        <v>414.58</v>
      </c>
      <c r="K6" s="27">
        <v>29.02</v>
      </c>
      <c r="L6" s="27">
        <f t="shared" si="3"/>
        <v>443.59999999999997</v>
      </c>
      <c r="M6" s="27">
        <v>18.940000000000001</v>
      </c>
      <c r="N6" s="27">
        <v>23.42</v>
      </c>
      <c r="O6" s="36">
        <v>46389</v>
      </c>
      <c r="P6" s="36">
        <v>46591</v>
      </c>
      <c r="Q6" s="35">
        <f t="shared" si="2"/>
        <v>202</v>
      </c>
      <c r="R6" s="36">
        <v>46590</v>
      </c>
      <c r="S6" s="28"/>
    </row>
    <row r="7" spans="1:19" ht="15" customHeight="1">
      <c r="A7" s="25">
        <f t="shared" si="0"/>
        <v>44110</v>
      </c>
      <c r="B7" s="75" t="s">
        <v>59</v>
      </c>
      <c r="C7" s="20" t="s">
        <v>38</v>
      </c>
      <c r="D7" s="18" t="s">
        <v>79</v>
      </c>
      <c r="E7" s="78" t="s">
        <v>89</v>
      </c>
      <c r="F7" s="78" t="s">
        <v>97</v>
      </c>
      <c r="G7" s="22" t="s">
        <v>13</v>
      </c>
      <c r="H7" s="23" t="s">
        <v>62</v>
      </c>
      <c r="I7" s="80" t="s">
        <v>63</v>
      </c>
      <c r="J7" s="28">
        <v>559.53</v>
      </c>
      <c r="K7" s="28">
        <v>39.17</v>
      </c>
      <c r="L7" s="27">
        <f t="shared" si="3"/>
        <v>598.69999999999993</v>
      </c>
      <c r="M7" s="28">
        <v>18.940000000000001</v>
      </c>
      <c r="N7" s="28">
        <v>31.61</v>
      </c>
      <c r="O7" s="36">
        <v>46591</v>
      </c>
      <c r="P7" s="36">
        <v>46866</v>
      </c>
      <c r="Q7" s="35">
        <f t="shared" si="2"/>
        <v>275</v>
      </c>
      <c r="R7" s="36">
        <v>46865</v>
      </c>
      <c r="S7" s="28"/>
    </row>
    <row r="8" spans="1:19" ht="15" customHeight="1">
      <c r="A8" s="25">
        <f t="shared" si="0"/>
        <v>44111</v>
      </c>
      <c r="B8" s="75" t="s">
        <v>59</v>
      </c>
      <c r="C8" s="20" t="s">
        <v>38</v>
      </c>
      <c r="D8" s="18" t="s">
        <v>79</v>
      </c>
      <c r="E8" s="78" t="s">
        <v>89</v>
      </c>
      <c r="F8" s="78" t="s">
        <v>98</v>
      </c>
      <c r="G8" s="22" t="s">
        <v>13</v>
      </c>
      <c r="H8" s="23" t="s">
        <v>62</v>
      </c>
      <c r="I8" s="80" t="s">
        <v>63</v>
      </c>
      <c r="J8" s="28">
        <v>476.73</v>
      </c>
      <c r="K8" s="28">
        <v>33.369999999999997</v>
      </c>
      <c r="L8" s="27">
        <f t="shared" si="3"/>
        <v>510.1</v>
      </c>
      <c r="M8" s="28">
        <v>18.940000000000001</v>
      </c>
      <c r="N8" s="28">
        <v>26.93</v>
      </c>
      <c r="O8" s="36">
        <v>46866</v>
      </c>
      <c r="P8" s="36">
        <v>47096</v>
      </c>
      <c r="Q8" s="35">
        <f t="shared" si="2"/>
        <v>230</v>
      </c>
      <c r="R8" s="36">
        <v>47095</v>
      </c>
      <c r="S8" s="28"/>
    </row>
    <row r="9" spans="1:19" ht="15" customHeight="1">
      <c r="A9" s="25">
        <f t="shared" si="0"/>
        <v>44112</v>
      </c>
      <c r="B9" s="75" t="s">
        <v>59</v>
      </c>
      <c r="C9" s="20" t="s">
        <v>38</v>
      </c>
      <c r="D9" s="18" t="s">
        <v>79</v>
      </c>
      <c r="E9" s="78" t="s">
        <v>89</v>
      </c>
      <c r="F9" s="26" t="s">
        <v>107</v>
      </c>
      <c r="G9" s="22" t="s">
        <v>13</v>
      </c>
      <c r="H9" s="23" t="s">
        <v>62</v>
      </c>
      <c r="I9" s="80" t="s">
        <v>63</v>
      </c>
      <c r="J9" s="27">
        <v>511.87</v>
      </c>
      <c r="K9" s="27">
        <v>35.83</v>
      </c>
      <c r="L9" s="27">
        <f t="shared" si="3"/>
        <v>547.70000000000005</v>
      </c>
      <c r="M9" s="27">
        <v>18.940000000000001</v>
      </c>
      <c r="N9" s="27">
        <v>28.92</v>
      </c>
      <c r="O9" s="36">
        <v>47096</v>
      </c>
      <c r="P9" s="36">
        <v>47369</v>
      </c>
      <c r="Q9" s="35">
        <f t="shared" si="2"/>
        <v>273</v>
      </c>
      <c r="R9" s="36">
        <v>47368</v>
      </c>
      <c r="S9" s="28"/>
    </row>
    <row r="10" spans="1:19" ht="15" customHeight="1">
      <c r="A10" s="25">
        <f t="shared" si="0"/>
        <v>44113</v>
      </c>
      <c r="B10" s="75" t="s">
        <v>59</v>
      </c>
      <c r="C10" s="20" t="s">
        <v>38</v>
      </c>
      <c r="D10" s="18" t="s">
        <v>79</v>
      </c>
      <c r="E10" s="78" t="s">
        <v>89</v>
      </c>
      <c r="F10" s="78" t="s">
        <v>117</v>
      </c>
      <c r="G10" s="22" t="s">
        <v>13</v>
      </c>
      <c r="H10" s="23" t="s">
        <v>62</v>
      </c>
      <c r="I10" s="80" t="s">
        <v>63</v>
      </c>
      <c r="J10" s="28">
        <v>498.97</v>
      </c>
      <c r="K10" s="28">
        <v>34.93</v>
      </c>
      <c r="L10" s="27">
        <f t="shared" si="3"/>
        <v>533.9</v>
      </c>
      <c r="M10" s="28">
        <v>18.940000000000001</v>
      </c>
      <c r="N10" s="28">
        <v>28.19</v>
      </c>
      <c r="O10" s="36">
        <v>47369</v>
      </c>
      <c r="P10" s="36">
        <v>47621</v>
      </c>
      <c r="Q10" s="35">
        <f t="shared" si="2"/>
        <v>252</v>
      </c>
      <c r="R10" s="36">
        <v>47620</v>
      </c>
      <c r="S10" s="28"/>
    </row>
    <row r="11" spans="1:19" ht="15" customHeight="1">
      <c r="A11" s="25">
        <f t="shared" si="0"/>
        <v>44114</v>
      </c>
      <c r="B11" s="75" t="s">
        <v>59</v>
      </c>
      <c r="C11" s="20" t="s">
        <v>38</v>
      </c>
      <c r="D11" s="18" t="s">
        <v>79</v>
      </c>
      <c r="E11" s="78" t="s">
        <v>89</v>
      </c>
      <c r="F11" s="26" t="s">
        <v>121</v>
      </c>
      <c r="G11" s="22" t="s">
        <v>13</v>
      </c>
      <c r="H11" s="23" t="s">
        <v>62</v>
      </c>
      <c r="I11" s="80" t="s">
        <v>63</v>
      </c>
      <c r="J11" s="27">
        <v>350.93</v>
      </c>
      <c r="K11" s="27">
        <v>24.57</v>
      </c>
      <c r="L11" s="27">
        <f t="shared" si="3"/>
        <v>375.5</v>
      </c>
      <c r="M11" s="27">
        <v>19.239999999999998</v>
      </c>
      <c r="N11" s="27">
        <v>19.515999999999998</v>
      </c>
      <c r="O11" s="36">
        <v>47621</v>
      </c>
      <c r="P11" s="36">
        <v>47816</v>
      </c>
      <c r="Q11" s="36">
        <f t="shared" si="2"/>
        <v>195</v>
      </c>
      <c r="R11" s="36">
        <v>47815</v>
      </c>
      <c r="S11" s="28"/>
    </row>
    <row r="12" spans="1:19" ht="15" customHeight="1">
      <c r="A12" s="25">
        <f t="shared" si="0"/>
        <v>44115</v>
      </c>
      <c r="B12" s="75" t="s">
        <v>59</v>
      </c>
      <c r="C12" s="20" t="s">
        <v>38</v>
      </c>
      <c r="D12" s="18" t="s">
        <v>79</v>
      </c>
      <c r="E12" s="78" t="s">
        <v>89</v>
      </c>
      <c r="F12" s="78" t="s">
        <v>132</v>
      </c>
      <c r="G12" s="22" t="s">
        <v>13</v>
      </c>
      <c r="H12" s="23" t="s">
        <v>62</v>
      </c>
      <c r="I12" s="80" t="s">
        <v>63</v>
      </c>
      <c r="J12" s="28">
        <v>475.42</v>
      </c>
      <c r="K12" s="28">
        <v>33.28</v>
      </c>
      <c r="L12" s="27">
        <f t="shared" si="3"/>
        <v>508.70000000000005</v>
      </c>
      <c r="M12" s="28">
        <v>19.239999999999998</v>
      </c>
      <c r="N12" s="28">
        <v>26.437999999999999</v>
      </c>
      <c r="O12" s="36">
        <v>47816</v>
      </c>
      <c r="P12" s="36">
        <v>48051</v>
      </c>
      <c r="Q12" s="36">
        <f t="shared" si="2"/>
        <v>235</v>
      </c>
      <c r="R12" s="36">
        <v>48050</v>
      </c>
      <c r="S12" s="28"/>
    </row>
    <row r="13" spans="1:19" ht="15" customHeight="1">
      <c r="A13" s="25">
        <f t="shared" si="0"/>
        <v>44116</v>
      </c>
      <c r="B13" s="75" t="s">
        <v>59</v>
      </c>
      <c r="C13" s="20" t="s">
        <v>38</v>
      </c>
      <c r="D13" s="18" t="s">
        <v>79</v>
      </c>
      <c r="E13" s="78" t="s">
        <v>89</v>
      </c>
      <c r="F13" s="78" t="s">
        <v>138</v>
      </c>
      <c r="G13" s="22" t="s">
        <v>13</v>
      </c>
      <c r="H13" s="23" t="s">
        <v>62</v>
      </c>
      <c r="I13" s="80" t="s">
        <v>63</v>
      </c>
      <c r="J13" s="28">
        <v>324.3</v>
      </c>
      <c r="K13" s="28">
        <v>22.7</v>
      </c>
      <c r="L13" s="27">
        <f t="shared" si="3"/>
        <v>347</v>
      </c>
      <c r="M13" s="28">
        <v>19.239999999999998</v>
      </c>
      <c r="N13" s="28">
        <v>18.033999999999999</v>
      </c>
      <c r="O13" s="36">
        <v>48051</v>
      </c>
      <c r="P13" s="36">
        <v>48231</v>
      </c>
      <c r="Q13" s="36">
        <f t="shared" si="2"/>
        <v>180</v>
      </c>
      <c r="R13" s="36">
        <v>48224</v>
      </c>
      <c r="S13" s="28"/>
    </row>
    <row r="14" spans="1:19" ht="15" customHeight="1">
      <c r="A14" s="25">
        <f t="shared" si="0"/>
        <v>44117</v>
      </c>
      <c r="B14" s="75" t="s">
        <v>59</v>
      </c>
      <c r="C14" s="20" t="s">
        <v>38</v>
      </c>
      <c r="D14" s="18" t="s">
        <v>79</v>
      </c>
      <c r="E14" s="78" t="s">
        <v>89</v>
      </c>
      <c r="F14" s="78"/>
      <c r="G14" s="22"/>
      <c r="H14" s="23"/>
      <c r="I14" s="80"/>
      <c r="J14" s="28"/>
      <c r="K14" s="28"/>
      <c r="L14" s="27">
        <f t="shared" si="3"/>
        <v>0</v>
      </c>
      <c r="M14" s="28"/>
      <c r="N14" s="28"/>
      <c r="O14" s="36">
        <v>0</v>
      </c>
      <c r="P14" s="36">
        <v>0</v>
      </c>
      <c r="Q14" s="36">
        <f t="shared" si="2"/>
        <v>0</v>
      </c>
      <c r="R14" s="36"/>
      <c r="S14" s="28"/>
    </row>
    <row r="15" spans="1:19" ht="15" customHeight="1">
      <c r="A15" s="25">
        <f t="shared" si="0"/>
        <v>44118</v>
      </c>
      <c r="B15" s="75" t="s">
        <v>59</v>
      </c>
      <c r="C15" s="20" t="s">
        <v>38</v>
      </c>
      <c r="D15" s="18" t="s">
        <v>79</v>
      </c>
      <c r="E15" s="78" t="s">
        <v>89</v>
      </c>
      <c r="F15" s="78" t="s">
        <v>149</v>
      </c>
      <c r="G15" s="22" t="s">
        <v>13</v>
      </c>
      <c r="H15" s="23" t="s">
        <v>62</v>
      </c>
      <c r="I15" s="80" t="s">
        <v>63</v>
      </c>
      <c r="J15" s="28">
        <v>443.93</v>
      </c>
      <c r="K15" s="28">
        <v>31.07</v>
      </c>
      <c r="L15" s="27">
        <f t="shared" si="3"/>
        <v>475</v>
      </c>
      <c r="M15" s="28">
        <v>19.239999999999998</v>
      </c>
      <c r="N15" s="28">
        <v>24.687000000000001</v>
      </c>
      <c r="O15" s="36">
        <v>48231</v>
      </c>
      <c r="P15" s="36">
        <v>48458</v>
      </c>
      <c r="Q15" s="36">
        <f t="shared" si="2"/>
        <v>227</v>
      </c>
      <c r="R15" s="36">
        <v>48456</v>
      </c>
      <c r="S15" s="28"/>
    </row>
    <row r="16" spans="1:19" ht="15" customHeight="1">
      <c r="A16" s="25">
        <f t="shared" si="0"/>
        <v>44119</v>
      </c>
      <c r="B16" s="75" t="s">
        <v>59</v>
      </c>
      <c r="C16" s="20" t="s">
        <v>38</v>
      </c>
      <c r="D16" s="18" t="s">
        <v>79</v>
      </c>
      <c r="E16" s="78" t="s">
        <v>89</v>
      </c>
      <c r="F16" s="26" t="s">
        <v>162</v>
      </c>
      <c r="G16" s="76" t="s">
        <v>6</v>
      </c>
      <c r="H16" s="23" t="s">
        <v>5</v>
      </c>
      <c r="I16" s="78" t="s">
        <v>4</v>
      </c>
      <c r="J16" s="27">
        <v>415.42</v>
      </c>
      <c r="K16" s="27">
        <v>29.08</v>
      </c>
      <c r="L16" s="27">
        <f t="shared" si="3"/>
        <v>444.5</v>
      </c>
      <c r="M16" s="27">
        <v>19.239999999999998</v>
      </c>
      <c r="N16" s="27">
        <v>23.105</v>
      </c>
      <c r="O16" s="36">
        <v>48458</v>
      </c>
      <c r="P16" s="36">
        <v>48690</v>
      </c>
      <c r="Q16" s="36">
        <f t="shared" si="2"/>
        <v>232</v>
      </c>
      <c r="R16" s="36">
        <v>48688</v>
      </c>
      <c r="S16" s="28"/>
    </row>
    <row r="17" spans="1:19" ht="15" customHeight="1">
      <c r="A17" s="25">
        <f t="shared" si="0"/>
        <v>44120</v>
      </c>
      <c r="B17" s="75" t="s">
        <v>59</v>
      </c>
      <c r="C17" s="20" t="s">
        <v>38</v>
      </c>
      <c r="D17" s="18" t="s">
        <v>79</v>
      </c>
      <c r="E17" s="78" t="s">
        <v>89</v>
      </c>
      <c r="F17" s="28"/>
      <c r="G17" s="28"/>
      <c r="H17" s="28"/>
      <c r="I17" s="28"/>
      <c r="J17" s="28"/>
      <c r="K17" s="28"/>
      <c r="L17" s="27"/>
      <c r="M17" s="28"/>
      <c r="N17" s="28"/>
      <c r="O17" s="36">
        <v>0</v>
      </c>
      <c r="P17" s="36"/>
      <c r="Q17" s="36">
        <f t="shared" si="2"/>
        <v>0</v>
      </c>
      <c r="R17" s="36"/>
      <c r="S17" s="28"/>
    </row>
    <row r="18" spans="1:19" ht="15" customHeight="1">
      <c r="A18" s="25">
        <f t="shared" si="0"/>
        <v>44121</v>
      </c>
      <c r="B18" s="75" t="s">
        <v>59</v>
      </c>
      <c r="C18" s="20" t="s">
        <v>38</v>
      </c>
      <c r="D18" s="18" t="s">
        <v>79</v>
      </c>
      <c r="E18" s="78" t="s">
        <v>89</v>
      </c>
      <c r="F18" s="78" t="s">
        <v>168</v>
      </c>
      <c r="G18" s="76" t="s">
        <v>6</v>
      </c>
      <c r="H18" s="23" t="s">
        <v>5</v>
      </c>
      <c r="I18" s="78" t="s">
        <v>4</v>
      </c>
      <c r="J18" s="28">
        <v>556.07000000000005</v>
      </c>
      <c r="K18" s="28">
        <v>38.93</v>
      </c>
      <c r="L18" s="27">
        <f t="shared" si="3"/>
        <v>595</v>
      </c>
      <c r="M18" s="28">
        <v>18.940000000000001</v>
      </c>
      <c r="N18" s="28">
        <v>31.417000000000002</v>
      </c>
      <c r="O18" s="36">
        <v>48690</v>
      </c>
      <c r="P18" s="36">
        <v>48973</v>
      </c>
      <c r="Q18" s="36">
        <f t="shared" si="2"/>
        <v>283</v>
      </c>
      <c r="R18" s="36">
        <v>48971</v>
      </c>
      <c r="S18" s="28"/>
    </row>
    <row r="19" spans="1:19" ht="15" customHeight="1">
      <c r="A19" s="25">
        <f t="shared" si="0"/>
        <v>44122</v>
      </c>
      <c r="B19" s="75" t="s">
        <v>59</v>
      </c>
      <c r="C19" s="20" t="s">
        <v>38</v>
      </c>
      <c r="D19" s="18" t="s">
        <v>79</v>
      </c>
      <c r="E19" s="78" t="s">
        <v>89</v>
      </c>
      <c r="F19" s="78" t="s">
        <v>181</v>
      </c>
      <c r="G19" s="76" t="s">
        <v>6</v>
      </c>
      <c r="H19" s="23" t="s">
        <v>5</v>
      </c>
      <c r="I19" s="78" t="s">
        <v>4</v>
      </c>
      <c r="J19" s="28">
        <v>437.01</v>
      </c>
      <c r="K19" s="28">
        <v>30.59</v>
      </c>
      <c r="L19" s="27">
        <f t="shared" si="3"/>
        <v>467.59999999999997</v>
      </c>
      <c r="M19" s="28">
        <v>18.940000000000001</v>
      </c>
      <c r="N19" s="28">
        <v>24.687000000000001</v>
      </c>
      <c r="O19" s="36">
        <v>48973</v>
      </c>
      <c r="P19" s="36">
        <v>49219</v>
      </c>
      <c r="Q19" s="36">
        <f t="shared" si="2"/>
        <v>246</v>
      </c>
      <c r="R19" s="36">
        <v>49217</v>
      </c>
      <c r="S19" s="28"/>
    </row>
    <row r="20" spans="1:19" ht="15" customHeight="1">
      <c r="A20" s="25">
        <f t="shared" si="0"/>
        <v>44123</v>
      </c>
      <c r="B20" s="75" t="s">
        <v>59</v>
      </c>
      <c r="C20" s="20" t="s">
        <v>38</v>
      </c>
      <c r="D20" s="18" t="s">
        <v>79</v>
      </c>
      <c r="E20" s="78" t="s">
        <v>89</v>
      </c>
      <c r="F20" s="26" t="s">
        <v>189</v>
      </c>
      <c r="G20" s="76" t="s">
        <v>6</v>
      </c>
      <c r="H20" s="23" t="s">
        <v>5</v>
      </c>
      <c r="I20" s="78" t="s">
        <v>4</v>
      </c>
      <c r="J20" s="27">
        <v>638.22</v>
      </c>
      <c r="K20" s="27">
        <v>44.68</v>
      </c>
      <c r="L20" s="27">
        <f t="shared" si="3"/>
        <v>682.9</v>
      </c>
      <c r="M20" s="27">
        <v>18.940000000000001</v>
      </c>
      <c r="N20" s="27">
        <v>36.054000000000002</v>
      </c>
      <c r="O20" s="36">
        <v>49219</v>
      </c>
      <c r="P20" s="36">
        <v>49532</v>
      </c>
      <c r="Q20" s="36">
        <f t="shared" si="2"/>
        <v>313</v>
      </c>
      <c r="R20" s="36">
        <v>49530</v>
      </c>
      <c r="S20" s="28"/>
    </row>
    <row r="21" spans="1:19" ht="15" customHeight="1">
      <c r="A21" s="25">
        <f t="shared" si="0"/>
        <v>44124</v>
      </c>
      <c r="B21" s="75" t="s">
        <v>59</v>
      </c>
      <c r="C21" s="20" t="s">
        <v>38</v>
      </c>
      <c r="D21" s="18" t="s">
        <v>79</v>
      </c>
      <c r="E21" s="78" t="s">
        <v>89</v>
      </c>
      <c r="F21" s="28"/>
      <c r="G21" s="28"/>
      <c r="H21" s="28"/>
      <c r="I21" s="28"/>
      <c r="J21" s="28"/>
      <c r="K21" s="28"/>
      <c r="L21" s="27"/>
      <c r="M21" s="28"/>
      <c r="N21" s="28"/>
      <c r="O21" s="36">
        <v>0</v>
      </c>
      <c r="P21" s="36"/>
      <c r="Q21" s="36">
        <f t="shared" si="2"/>
        <v>0</v>
      </c>
      <c r="R21" s="36"/>
      <c r="S21" s="28"/>
    </row>
    <row r="22" spans="1:19" ht="15" customHeight="1">
      <c r="A22" s="25">
        <f t="shared" si="0"/>
        <v>44125</v>
      </c>
      <c r="B22" s="75" t="s">
        <v>59</v>
      </c>
      <c r="C22" s="20" t="s">
        <v>38</v>
      </c>
      <c r="D22" s="18" t="s">
        <v>79</v>
      </c>
      <c r="E22" s="78" t="s">
        <v>89</v>
      </c>
      <c r="F22" s="26"/>
      <c r="G22" s="22"/>
      <c r="H22" s="23"/>
      <c r="I22" s="22"/>
      <c r="J22" s="27"/>
      <c r="K22" s="27"/>
      <c r="L22" s="27"/>
      <c r="M22" s="27"/>
      <c r="N22" s="27"/>
      <c r="O22" s="36">
        <f t="shared" ref="O22:O32" si="4">+P21</f>
        <v>0</v>
      </c>
      <c r="P22" s="36"/>
      <c r="Q22" s="36">
        <f t="shared" si="2"/>
        <v>0</v>
      </c>
      <c r="R22" s="36"/>
      <c r="S22" s="28"/>
    </row>
    <row r="23" spans="1:19" ht="15" customHeight="1">
      <c r="A23" s="25">
        <f t="shared" si="0"/>
        <v>44126</v>
      </c>
      <c r="B23" s="75" t="s">
        <v>59</v>
      </c>
      <c r="C23" s="20" t="s">
        <v>38</v>
      </c>
      <c r="D23" s="18" t="s">
        <v>79</v>
      </c>
      <c r="E23" s="78" t="s">
        <v>89</v>
      </c>
      <c r="F23" s="28"/>
      <c r="G23" s="28"/>
      <c r="H23" s="28"/>
      <c r="I23" s="28"/>
      <c r="J23" s="28"/>
      <c r="K23" s="28"/>
      <c r="L23" s="27"/>
      <c r="M23" s="28"/>
      <c r="N23" s="28"/>
      <c r="O23" s="36">
        <f t="shared" si="4"/>
        <v>0</v>
      </c>
      <c r="P23" s="36"/>
      <c r="Q23" s="36">
        <f t="shared" si="2"/>
        <v>0</v>
      </c>
      <c r="R23" s="36"/>
      <c r="S23" s="28"/>
    </row>
    <row r="24" spans="1:19" ht="15" customHeight="1">
      <c r="A24" s="25">
        <f t="shared" si="0"/>
        <v>44127</v>
      </c>
      <c r="B24" s="75" t="s">
        <v>59</v>
      </c>
      <c r="C24" s="20" t="s">
        <v>38</v>
      </c>
      <c r="D24" s="18" t="s">
        <v>79</v>
      </c>
      <c r="E24" s="78" t="s">
        <v>89</v>
      </c>
      <c r="F24" s="28"/>
      <c r="G24" s="28"/>
      <c r="H24" s="28"/>
      <c r="I24" s="28"/>
      <c r="J24" s="28"/>
      <c r="K24" s="28"/>
      <c r="L24" s="27"/>
      <c r="M24" s="28"/>
      <c r="N24" s="28"/>
      <c r="O24" s="36">
        <f t="shared" si="4"/>
        <v>0</v>
      </c>
      <c r="P24" s="36"/>
      <c r="Q24" s="36">
        <f t="shared" si="2"/>
        <v>0</v>
      </c>
      <c r="R24" s="36"/>
      <c r="S24" s="28"/>
    </row>
    <row r="25" spans="1:19" ht="15" customHeight="1">
      <c r="A25" s="25">
        <f t="shared" si="0"/>
        <v>44128</v>
      </c>
      <c r="B25" s="75" t="s">
        <v>59</v>
      </c>
      <c r="C25" s="20" t="s">
        <v>38</v>
      </c>
      <c r="D25" s="18" t="s">
        <v>79</v>
      </c>
      <c r="E25" s="78" t="s">
        <v>89</v>
      </c>
      <c r="F25" s="26"/>
      <c r="G25" s="22"/>
      <c r="H25" s="23"/>
      <c r="I25" s="22"/>
      <c r="J25" s="27"/>
      <c r="K25" s="27"/>
      <c r="L25" s="27"/>
      <c r="M25" s="27"/>
      <c r="N25" s="27"/>
      <c r="O25" s="36">
        <f t="shared" si="4"/>
        <v>0</v>
      </c>
      <c r="P25" s="36"/>
      <c r="Q25" s="36">
        <f t="shared" si="2"/>
        <v>0</v>
      </c>
      <c r="R25" s="36"/>
      <c r="S25" s="28"/>
    </row>
    <row r="26" spans="1:19" ht="15" customHeight="1">
      <c r="A26" s="25">
        <f t="shared" si="0"/>
        <v>44129</v>
      </c>
      <c r="B26" s="75" t="s">
        <v>59</v>
      </c>
      <c r="C26" s="20" t="s">
        <v>38</v>
      </c>
      <c r="D26" s="18" t="s">
        <v>79</v>
      </c>
      <c r="E26" s="78" t="s">
        <v>89</v>
      </c>
      <c r="F26" s="28"/>
      <c r="G26" s="28"/>
      <c r="H26" s="28"/>
      <c r="I26" s="28"/>
      <c r="J26" s="28"/>
      <c r="K26" s="28"/>
      <c r="L26" s="27"/>
      <c r="M26" s="28"/>
      <c r="N26" s="28"/>
      <c r="O26" s="36">
        <f t="shared" si="4"/>
        <v>0</v>
      </c>
      <c r="P26" s="36"/>
      <c r="Q26" s="36">
        <f t="shared" si="2"/>
        <v>0</v>
      </c>
      <c r="R26" s="36"/>
      <c r="S26" s="28"/>
    </row>
    <row r="27" spans="1:19" ht="15" customHeight="1">
      <c r="A27" s="25">
        <f t="shared" si="0"/>
        <v>44130</v>
      </c>
      <c r="B27" s="75" t="s">
        <v>59</v>
      </c>
      <c r="C27" s="20" t="s">
        <v>38</v>
      </c>
      <c r="D27" s="18" t="s">
        <v>79</v>
      </c>
      <c r="E27" s="78" t="s">
        <v>89</v>
      </c>
      <c r="F27" s="26"/>
      <c r="G27" s="22"/>
      <c r="H27" s="23"/>
      <c r="I27" s="22"/>
      <c r="J27" s="27"/>
      <c r="K27" s="27"/>
      <c r="L27" s="27"/>
      <c r="M27" s="27"/>
      <c r="N27" s="27"/>
      <c r="O27" s="36">
        <f t="shared" si="4"/>
        <v>0</v>
      </c>
      <c r="P27" s="36"/>
      <c r="Q27" s="36">
        <f t="shared" si="2"/>
        <v>0</v>
      </c>
      <c r="R27" s="36"/>
      <c r="S27" s="28"/>
    </row>
    <row r="28" spans="1:19" ht="15" customHeight="1">
      <c r="A28" s="25">
        <f t="shared" si="0"/>
        <v>44131</v>
      </c>
      <c r="B28" s="75" t="s">
        <v>59</v>
      </c>
      <c r="C28" s="20" t="s">
        <v>38</v>
      </c>
      <c r="D28" s="18" t="s">
        <v>79</v>
      </c>
      <c r="E28" s="78" t="s">
        <v>89</v>
      </c>
      <c r="F28" s="29"/>
      <c r="G28" s="22"/>
      <c r="H28" s="23"/>
      <c r="I28" s="22"/>
      <c r="J28" s="27"/>
      <c r="K28" s="27"/>
      <c r="L28" s="27"/>
      <c r="M28" s="27"/>
      <c r="N28" s="27"/>
      <c r="O28" s="36">
        <f t="shared" si="4"/>
        <v>0</v>
      </c>
      <c r="P28" s="36"/>
      <c r="Q28" s="36">
        <f t="shared" si="2"/>
        <v>0</v>
      </c>
      <c r="R28" s="36"/>
      <c r="S28" s="28"/>
    </row>
    <row r="29" spans="1:19" ht="15.75">
      <c r="A29" s="25">
        <f t="shared" si="0"/>
        <v>44132</v>
      </c>
      <c r="B29" s="75" t="s">
        <v>59</v>
      </c>
      <c r="C29" s="20" t="s">
        <v>38</v>
      </c>
      <c r="D29" s="18" t="s">
        <v>79</v>
      </c>
      <c r="E29" s="78" t="s">
        <v>89</v>
      </c>
      <c r="F29" s="29"/>
      <c r="G29" s="22"/>
      <c r="H29" s="23"/>
      <c r="I29" s="22"/>
      <c r="J29" s="27"/>
      <c r="K29" s="27"/>
      <c r="L29" s="27"/>
      <c r="M29" s="27"/>
      <c r="N29" s="27"/>
      <c r="O29" s="36">
        <f t="shared" si="4"/>
        <v>0</v>
      </c>
      <c r="P29" s="36"/>
      <c r="Q29" s="36">
        <f t="shared" si="2"/>
        <v>0</v>
      </c>
      <c r="R29" s="36"/>
      <c r="S29" s="28"/>
    </row>
    <row r="30" spans="1:19" ht="15.75">
      <c r="A30" s="25">
        <f t="shared" si="0"/>
        <v>44133</v>
      </c>
      <c r="B30" s="75" t="s">
        <v>59</v>
      </c>
      <c r="C30" s="20" t="s">
        <v>38</v>
      </c>
      <c r="D30" s="18" t="s">
        <v>79</v>
      </c>
      <c r="E30" s="78" t="s">
        <v>89</v>
      </c>
      <c r="F30" s="26"/>
      <c r="G30" s="29"/>
      <c r="H30" s="23"/>
      <c r="I30" s="30"/>
      <c r="J30" s="27"/>
      <c r="K30" s="27"/>
      <c r="L30" s="27"/>
      <c r="M30" s="27"/>
      <c r="N30" s="27"/>
      <c r="O30" s="36">
        <f t="shared" si="4"/>
        <v>0</v>
      </c>
      <c r="P30" s="36"/>
      <c r="Q30" s="36">
        <f t="shared" si="2"/>
        <v>0</v>
      </c>
      <c r="R30" s="36"/>
      <c r="S30" s="28"/>
    </row>
    <row r="31" spans="1:19" ht="15.75">
      <c r="A31" s="25">
        <f t="shared" si="0"/>
        <v>44134</v>
      </c>
      <c r="B31" s="75" t="s">
        <v>59</v>
      </c>
      <c r="C31" s="20" t="s">
        <v>38</v>
      </c>
      <c r="D31" s="18" t="s">
        <v>79</v>
      </c>
      <c r="E31" s="78" t="s">
        <v>89</v>
      </c>
      <c r="F31" s="31"/>
      <c r="G31" s="22"/>
      <c r="H31" s="23"/>
      <c r="I31" s="22"/>
      <c r="J31" s="27"/>
      <c r="K31" s="27"/>
      <c r="L31" s="27"/>
      <c r="M31" s="27"/>
      <c r="N31" s="27"/>
      <c r="O31" s="36">
        <f t="shared" si="4"/>
        <v>0</v>
      </c>
      <c r="P31" s="36"/>
      <c r="Q31" s="36">
        <f t="shared" si="2"/>
        <v>0</v>
      </c>
      <c r="R31" s="36"/>
      <c r="S31" s="28"/>
    </row>
    <row r="32" spans="1:19" ht="15.75">
      <c r="A32" s="25">
        <f t="shared" si="0"/>
        <v>44135</v>
      </c>
      <c r="B32" s="75" t="s">
        <v>59</v>
      </c>
      <c r="C32" s="20" t="s">
        <v>38</v>
      </c>
      <c r="D32" s="18" t="s">
        <v>79</v>
      </c>
      <c r="E32" s="78" t="s">
        <v>89</v>
      </c>
      <c r="F32" s="31"/>
      <c r="G32" s="22"/>
      <c r="H32" s="23"/>
      <c r="I32" s="22"/>
      <c r="J32" s="27"/>
      <c r="K32" s="27"/>
      <c r="L32" s="27"/>
      <c r="M32" s="27"/>
      <c r="N32" s="27"/>
      <c r="O32" s="36">
        <f t="shared" si="4"/>
        <v>0</v>
      </c>
      <c r="P32" s="36"/>
      <c r="Q32" s="39">
        <f t="shared" si="2"/>
        <v>0</v>
      </c>
      <c r="R32" s="36"/>
      <c r="S32" s="28"/>
    </row>
    <row r="33" spans="1:14" ht="15.75" thickBot="1">
      <c r="A33" s="14"/>
      <c r="F33" s="15" t="s">
        <v>3</v>
      </c>
      <c r="G33" s="15"/>
      <c r="H33" s="15"/>
      <c r="I33" s="15"/>
      <c r="J33" s="16">
        <f>SUM(J2:J32)</f>
        <v>6583.54</v>
      </c>
      <c r="K33" s="16">
        <f t="shared" ref="K33:N33" si="5">SUM(K2:K32)</f>
        <v>460.8599999999999</v>
      </c>
      <c r="L33" s="16">
        <f t="shared" si="5"/>
        <v>7044.4000000000005</v>
      </c>
      <c r="M33" s="15"/>
      <c r="N33" s="16">
        <f t="shared" si="5"/>
        <v>370.15800000000002</v>
      </c>
    </row>
    <row r="34" spans="1:14">
      <c r="A34" s="14"/>
    </row>
    <row r="35" spans="1:14">
      <c r="A35" s="14"/>
      <c r="G35" s="10"/>
      <c r="H35" s="11" t="s">
        <v>2</v>
      </c>
      <c r="I35" s="10"/>
      <c r="L35" s="9">
        <f>20000-L33</f>
        <v>12955.599999999999</v>
      </c>
    </row>
    <row r="36" spans="1:14">
      <c r="A36" s="14"/>
      <c r="G36" s="8"/>
      <c r="I36" s="7">
        <v>24968</v>
      </c>
      <c r="J36" s="6">
        <v>29830</v>
      </c>
      <c r="L36" s="5">
        <f>J36-I36</f>
        <v>4862</v>
      </c>
    </row>
    <row r="37" spans="1:14">
      <c r="A37" s="14"/>
      <c r="G37" s="4"/>
      <c r="I37" s="3" t="s">
        <v>1</v>
      </c>
      <c r="J37" s="3" t="s">
        <v>0</v>
      </c>
      <c r="L37" s="2">
        <f>L36/N33</f>
        <v>13.134931569762101</v>
      </c>
    </row>
    <row r="38" spans="1:14">
      <c r="A38" s="14"/>
    </row>
    <row r="39" spans="1:14">
      <c r="A39" s="14"/>
    </row>
    <row r="40" spans="1:14">
      <c r="A40" s="14"/>
    </row>
    <row r="41" spans="1:14">
      <c r="A41" s="14"/>
    </row>
    <row r="42" spans="1:14">
      <c r="A42" s="14"/>
    </row>
    <row r="43" spans="1:14">
      <c r="A43" s="14"/>
    </row>
    <row r="44" spans="1:14">
      <c r="A44" s="14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4"/>
  <sheetViews>
    <sheetView topLeftCell="D1" workbookViewId="0">
      <selection activeCell="O22" sqref="O22"/>
    </sheetView>
  </sheetViews>
  <sheetFormatPr defaultColWidth="9" defaultRowHeight="15"/>
  <cols>
    <col min="1" max="1" width="12.28515625" style="1" customWidth="1"/>
    <col min="2" max="2" width="11.28515625" style="1" bestFit="1" customWidth="1"/>
    <col min="3" max="3" width="9" style="1"/>
    <col min="4" max="4" width="11.5703125" style="1" customWidth="1"/>
    <col min="5" max="5" width="16.7109375" style="1" bestFit="1" customWidth="1"/>
    <col min="6" max="6" width="13" style="1" customWidth="1"/>
    <col min="7" max="7" width="17" style="1" customWidth="1"/>
    <col min="8" max="8" width="36.42578125" style="1" customWidth="1"/>
    <col min="9" max="9" width="12.85546875" style="1" customWidth="1"/>
    <col min="10" max="10" width="13.42578125" style="1" customWidth="1"/>
    <col min="11" max="11" width="14.5703125" style="1" customWidth="1"/>
    <col min="12" max="12" width="15.28515625" style="1" bestFit="1" customWidth="1"/>
    <col min="13" max="13" width="9.42578125" style="1" bestFit="1" customWidth="1"/>
    <col min="14" max="14" width="11.7109375" style="1" bestFit="1" customWidth="1"/>
    <col min="15" max="15" width="12.140625" style="37" customWidth="1"/>
    <col min="16" max="16" width="12.5703125" style="37" customWidth="1"/>
    <col min="17" max="18" width="9" style="37"/>
    <col min="19" max="16384" width="9" style="1"/>
  </cols>
  <sheetData>
    <row r="1" spans="1:19" s="13" customFormat="1" ht="63">
      <c r="A1" s="32" t="s">
        <v>31</v>
      </c>
      <c r="B1" s="32" t="s">
        <v>28</v>
      </c>
      <c r="C1" s="17" t="s">
        <v>29</v>
      </c>
      <c r="D1" s="33" t="s">
        <v>27</v>
      </c>
      <c r="E1" s="33" t="s">
        <v>25</v>
      </c>
      <c r="F1" s="17" t="s">
        <v>23</v>
      </c>
      <c r="G1" s="17" t="s">
        <v>22</v>
      </c>
      <c r="H1" s="17" t="s">
        <v>21</v>
      </c>
      <c r="I1" s="17" t="s">
        <v>20</v>
      </c>
      <c r="J1" s="17" t="s">
        <v>19</v>
      </c>
      <c r="K1" s="17" t="s">
        <v>18</v>
      </c>
      <c r="L1" s="17" t="s">
        <v>17</v>
      </c>
      <c r="M1" s="17" t="s">
        <v>16</v>
      </c>
      <c r="N1" s="17" t="s">
        <v>15</v>
      </c>
      <c r="O1" s="34" t="s">
        <v>32</v>
      </c>
      <c r="P1" s="34" t="s">
        <v>35</v>
      </c>
      <c r="Q1" s="34" t="s">
        <v>34</v>
      </c>
      <c r="R1" s="34" t="s">
        <v>33</v>
      </c>
      <c r="S1" s="34" t="s">
        <v>43</v>
      </c>
    </row>
    <row r="2" spans="1:19" s="12" customFormat="1" ht="15" customHeight="1">
      <c r="A2" s="19">
        <v>44105</v>
      </c>
      <c r="B2" s="75" t="s">
        <v>59</v>
      </c>
      <c r="C2" s="20" t="s">
        <v>39</v>
      </c>
      <c r="D2" s="18" t="s">
        <v>76</v>
      </c>
      <c r="E2" s="78" t="s">
        <v>88</v>
      </c>
      <c r="F2" s="20"/>
      <c r="G2" s="20"/>
      <c r="H2" s="20"/>
      <c r="I2" s="20"/>
      <c r="J2" s="20"/>
      <c r="K2" s="20"/>
      <c r="L2" s="20"/>
      <c r="M2" s="20"/>
      <c r="N2" s="20"/>
      <c r="O2" s="68"/>
      <c r="P2" s="68"/>
      <c r="Q2" s="68"/>
      <c r="R2" s="68"/>
      <c r="S2" s="69"/>
    </row>
    <row r="3" spans="1:19" ht="15" customHeight="1">
      <c r="A3" s="25">
        <f>+A2+1</f>
        <v>44106</v>
      </c>
      <c r="B3" s="75" t="s">
        <v>59</v>
      </c>
      <c r="C3" s="20" t="s">
        <v>39</v>
      </c>
      <c r="D3" s="18" t="s">
        <v>76</v>
      </c>
      <c r="E3" s="78" t="s">
        <v>88</v>
      </c>
      <c r="F3" s="21"/>
      <c r="G3" s="22"/>
      <c r="H3" s="23"/>
      <c r="I3" s="22"/>
      <c r="J3" s="24"/>
      <c r="K3" s="24"/>
      <c r="L3" s="27"/>
      <c r="M3" s="24"/>
      <c r="N3" s="24"/>
      <c r="O3" s="39">
        <v>0</v>
      </c>
      <c r="P3" s="35"/>
      <c r="Q3" s="35">
        <f>+P3-O3</f>
        <v>0</v>
      </c>
      <c r="R3" s="36"/>
      <c r="S3" s="28"/>
    </row>
    <row r="4" spans="1:19" ht="15" customHeight="1">
      <c r="A4" s="25">
        <f t="shared" ref="A4:A32" si="0">+A3+1</f>
        <v>44107</v>
      </c>
      <c r="B4" s="75" t="s">
        <v>59</v>
      </c>
      <c r="C4" s="20" t="s">
        <v>39</v>
      </c>
      <c r="D4" s="18" t="s">
        <v>76</v>
      </c>
      <c r="E4" s="78" t="s">
        <v>88</v>
      </c>
      <c r="F4" s="28"/>
      <c r="G4" s="28"/>
      <c r="H4" s="28"/>
      <c r="I4" s="28"/>
      <c r="J4" s="28"/>
      <c r="K4" s="28"/>
      <c r="L4" s="27"/>
      <c r="M4" s="28"/>
      <c r="N4" s="28"/>
      <c r="O4" s="36">
        <f t="shared" ref="O4:O32" si="1">+P3</f>
        <v>0</v>
      </c>
      <c r="P4" s="36"/>
      <c r="Q4" s="35">
        <f t="shared" ref="Q4:Q32" si="2">+P4-O4</f>
        <v>0</v>
      </c>
      <c r="R4" s="36"/>
      <c r="S4" s="28"/>
    </row>
    <row r="5" spans="1:19" ht="15" customHeight="1">
      <c r="A5" s="25">
        <f t="shared" si="0"/>
        <v>44108</v>
      </c>
      <c r="B5" s="75" t="s">
        <v>59</v>
      </c>
      <c r="C5" s="20" t="s">
        <v>39</v>
      </c>
      <c r="D5" s="18" t="s">
        <v>76</v>
      </c>
      <c r="E5" s="78" t="s">
        <v>88</v>
      </c>
      <c r="F5" s="78" t="s">
        <v>77</v>
      </c>
      <c r="G5" s="78" t="s">
        <v>13</v>
      </c>
      <c r="H5" s="23" t="s">
        <v>62</v>
      </c>
      <c r="I5" s="80" t="s">
        <v>63</v>
      </c>
      <c r="J5" s="28">
        <v>418.79</v>
      </c>
      <c r="K5" s="28">
        <v>29.31</v>
      </c>
      <c r="L5" s="27">
        <f t="shared" ref="L5:L20" si="3">J5+K5</f>
        <v>448.1</v>
      </c>
      <c r="M5" s="28">
        <v>18.940000000000001</v>
      </c>
      <c r="N5" s="28">
        <v>23.66</v>
      </c>
      <c r="O5" s="36">
        <v>44481</v>
      </c>
      <c r="P5" s="36">
        <v>44708</v>
      </c>
      <c r="Q5" s="35">
        <f t="shared" si="2"/>
        <v>227</v>
      </c>
      <c r="R5" s="36">
        <v>44707</v>
      </c>
      <c r="S5" s="28"/>
    </row>
    <row r="6" spans="1:19" ht="15" customHeight="1">
      <c r="A6" s="25">
        <f t="shared" si="0"/>
        <v>44109</v>
      </c>
      <c r="B6" s="75" t="s">
        <v>59</v>
      </c>
      <c r="C6" s="20" t="s">
        <v>39</v>
      </c>
      <c r="D6" s="18" t="s">
        <v>76</v>
      </c>
      <c r="E6" s="78" t="s">
        <v>88</v>
      </c>
      <c r="F6" s="26" t="s">
        <v>78</v>
      </c>
      <c r="G6" s="78" t="s">
        <v>13</v>
      </c>
      <c r="H6" s="23" t="s">
        <v>62</v>
      </c>
      <c r="I6" s="80" t="s">
        <v>63</v>
      </c>
      <c r="J6" s="27">
        <v>392.62</v>
      </c>
      <c r="K6" s="27">
        <v>27.48</v>
      </c>
      <c r="L6" s="27">
        <f t="shared" si="3"/>
        <v>420.1</v>
      </c>
      <c r="M6" s="28">
        <v>18.940000000000001</v>
      </c>
      <c r="N6" s="27">
        <v>22.18</v>
      </c>
      <c r="O6" s="36">
        <v>44708</v>
      </c>
      <c r="P6" s="36">
        <v>44910</v>
      </c>
      <c r="Q6" s="35">
        <f t="shared" si="2"/>
        <v>202</v>
      </c>
      <c r="R6" s="36">
        <v>44909</v>
      </c>
      <c r="S6" s="28"/>
    </row>
    <row r="7" spans="1:19" ht="15" customHeight="1">
      <c r="A7" s="25">
        <f t="shared" si="0"/>
        <v>44110</v>
      </c>
      <c r="B7" s="75" t="s">
        <v>59</v>
      </c>
      <c r="C7" s="20" t="s">
        <v>39</v>
      </c>
      <c r="D7" s="18" t="s">
        <v>76</v>
      </c>
      <c r="E7" s="78" t="s">
        <v>88</v>
      </c>
      <c r="F7" s="78" t="s">
        <v>108</v>
      </c>
      <c r="G7" s="78" t="s">
        <v>13</v>
      </c>
      <c r="H7" s="23" t="s">
        <v>62</v>
      </c>
      <c r="I7" s="80" t="s">
        <v>63</v>
      </c>
      <c r="J7" s="28">
        <v>373.83</v>
      </c>
      <c r="K7" s="28">
        <v>26.17</v>
      </c>
      <c r="L7" s="27">
        <f t="shared" si="3"/>
        <v>400</v>
      </c>
      <c r="M7" s="28">
        <v>18.940000000000001</v>
      </c>
      <c r="N7" s="28">
        <v>21.12</v>
      </c>
      <c r="O7" s="36">
        <v>44910</v>
      </c>
      <c r="P7" s="36">
        <v>45107</v>
      </c>
      <c r="Q7" s="35">
        <f t="shared" si="2"/>
        <v>197</v>
      </c>
      <c r="R7" s="36">
        <v>45106</v>
      </c>
      <c r="S7" s="28"/>
    </row>
    <row r="8" spans="1:19" ht="15" customHeight="1">
      <c r="A8" s="25">
        <f t="shared" si="0"/>
        <v>44111</v>
      </c>
      <c r="B8" s="75" t="s">
        <v>59</v>
      </c>
      <c r="C8" s="20" t="s">
        <v>39</v>
      </c>
      <c r="D8" s="18" t="s">
        <v>76</v>
      </c>
      <c r="E8" s="78" t="s">
        <v>88</v>
      </c>
      <c r="F8" s="78" t="s">
        <v>99</v>
      </c>
      <c r="G8" s="78" t="s">
        <v>13</v>
      </c>
      <c r="H8" s="23" t="s">
        <v>62</v>
      </c>
      <c r="I8" s="80" t="s">
        <v>63</v>
      </c>
      <c r="J8" s="28">
        <v>466.45</v>
      </c>
      <c r="K8" s="28">
        <v>32.65</v>
      </c>
      <c r="L8" s="27">
        <f t="shared" si="3"/>
        <v>499.09999999999997</v>
      </c>
      <c r="M8" s="28">
        <v>18.940000000000001</v>
      </c>
      <c r="N8" s="28">
        <v>26.35</v>
      </c>
      <c r="O8" s="36">
        <v>45107</v>
      </c>
      <c r="P8" s="36">
        <v>45361</v>
      </c>
      <c r="Q8" s="35">
        <f t="shared" si="2"/>
        <v>254</v>
      </c>
      <c r="R8" s="36">
        <v>45361</v>
      </c>
      <c r="S8" s="28"/>
    </row>
    <row r="9" spans="1:19" ht="15" customHeight="1">
      <c r="A9" s="25">
        <f t="shared" si="0"/>
        <v>44112</v>
      </c>
      <c r="B9" s="75" t="s">
        <v>59</v>
      </c>
      <c r="C9" s="20" t="s">
        <v>39</v>
      </c>
      <c r="D9" s="18" t="s">
        <v>76</v>
      </c>
      <c r="E9" s="78" t="s">
        <v>88</v>
      </c>
      <c r="F9" s="26" t="s">
        <v>111</v>
      </c>
      <c r="G9" s="78" t="s">
        <v>13</v>
      </c>
      <c r="H9" s="23" t="s">
        <v>62</v>
      </c>
      <c r="I9" s="80" t="s">
        <v>63</v>
      </c>
      <c r="J9" s="27">
        <v>570.09</v>
      </c>
      <c r="K9" s="27">
        <v>39.909999999999997</v>
      </c>
      <c r="L9" s="27">
        <f t="shared" si="3"/>
        <v>610</v>
      </c>
      <c r="M9" s="27">
        <v>18.940000000000001</v>
      </c>
      <c r="N9" s="27">
        <v>32.21</v>
      </c>
      <c r="O9" s="36">
        <v>45361</v>
      </c>
      <c r="P9" s="36">
        <v>45653</v>
      </c>
      <c r="Q9" s="35">
        <f t="shared" si="2"/>
        <v>292</v>
      </c>
      <c r="R9" s="36">
        <v>45652</v>
      </c>
      <c r="S9" s="28"/>
    </row>
    <row r="10" spans="1:19" ht="15" customHeight="1">
      <c r="A10" s="25">
        <f t="shared" si="0"/>
        <v>44113</v>
      </c>
      <c r="B10" s="75" t="s">
        <v>59</v>
      </c>
      <c r="C10" s="20" t="s">
        <v>39</v>
      </c>
      <c r="D10" s="18" t="s">
        <v>76</v>
      </c>
      <c r="E10" s="78" t="s">
        <v>88</v>
      </c>
      <c r="F10" s="78" t="s">
        <v>119</v>
      </c>
      <c r="G10" s="78" t="s">
        <v>13</v>
      </c>
      <c r="H10" s="23" t="s">
        <v>62</v>
      </c>
      <c r="I10" s="80" t="s">
        <v>63</v>
      </c>
      <c r="J10" s="28">
        <v>342.71</v>
      </c>
      <c r="K10" s="28">
        <v>23.99</v>
      </c>
      <c r="L10" s="27">
        <f t="shared" si="3"/>
        <v>366.7</v>
      </c>
      <c r="M10" s="28">
        <v>18.940000000000001</v>
      </c>
      <c r="N10" s="28">
        <v>19.36</v>
      </c>
      <c r="O10" s="36">
        <v>45653</v>
      </c>
      <c r="P10" s="36">
        <v>45824</v>
      </c>
      <c r="Q10" s="35">
        <f t="shared" si="2"/>
        <v>171</v>
      </c>
      <c r="R10" s="36">
        <v>45822</v>
      </c>
      <c r="S10" s="28"/>
    </row>
    <row r="11" spans="1:19" ht="15" customHeight="1">
      <c r="A11" s="25">
        <f t="shared" si="0"/>
        <v>44114</v>
      </c>
      <c r="B11" s="75" t="s">
        <v>59</v>
      </c>
      <c r="C11" s="20" t="s">
        <v>39</v>
      </c>
      <c r="D11" s="18" t="s">
        <v>76</v>
      </c>
      <c r="E11" s="78" t="s">
        <v>88</v>
      </c>
      <c r="F11" s="26" t="s">
        <v>126</v>
      </c>
      <c r="G11" s="78" t="s">
        <v>13</v>
      </c>
      <c r="H11" s="23" t="s">
        <v>62</v>
      </c>
      <c r="I11" s="80" t="s">
        <v>63</v>
      </c>
      <c r="J11" s="27">
        <v>355.14</v>
      </c>
      <c r="K11" s="27">
        <v>24.86</v>
      </c>
      <c r="L11" s="27">
        <f t="shared" si="3"/>
        <v>380</v>
      </c>
      <c r="M11" s="27">
        <v>19.239999999999998</v>
      </c>
      <c r="N11" s="27">
        <v>19.75</v>
      </c>
      <c r="O11" s="36">
        <v>45824</v>
      </c>
      <c r="P11" s="36">
        <v>46010</v>
      </c>
      <c r="Q11" s="35">
        <f t="shared" si="2"/>
        <v>186</v>
      </c>
      <c r="R11" s="36">
        <v>46009</v>
      </c>
      <c r="S11" s="28"/>
    </row>
    <row r="12" spans="1:19" ht="15" customHeight="1">
      <c r="A12" s="25">
        <f t="shared" si="0"/>
        <v>44115</v>
      </c>
      <c r="B12" s="75" t="s">
        <v>59</v>
      </c>
      <c r="C12" s="20" t="s">
        <v>39</v>
      </c>
      <c r="D12" s="18" t="s">
        <v>76</v>
      </c>
      <c r="E12" s="78" t="s">
        <v>88</v>
      </c>
      <c r="F12" s="78" t="s">
        <v>130</v>
      </c>
      <c r="G12" s="78" t="s">
        <v>13</v>
      </c>
      <c r="H12" s="23" t="s">
        <v>62</v>
      </c>
      <c r="I12" s="80" t="s">
        <v>63</v>
      </c>
      <c r="J12" s="28">
        <v>280.37</v>
      </c>
      <c r="K12" s="28">
        <v>19.63</v>
      </c>
      <c r="L12" s="27">
        <f t="shared" si="3"/>
        <v>300</v>
      </c>
      <c r="M12" s="28">
        <v>19.239999999999998</v>
      </c>
      <c r="N12" s="28">
        <v>15.59</v>
      </c>
      <c r="O12" s="36">
        <v>46010</v>
      </c>
      <c r="P12" s="36">
        <v>46154</v>
      </c>
      <c r="Q12" s="35">
        <f t="shared" si="2"/>
        <v>144</v>
      </c>
      <c r="R12" s="36">
        <v>46153</v>
      </c>
      <c r="S12" s="28"/>
    </row>
    <row r="13" spans="1:19" ht="15" customHeight="1">
      <c r="A13" s="25">
        <f t="shared" si="0"/>
        <v>44116</v>
      </c>
      <c r="B13" s="75" t="s">
        <v>59</v>
      </c>
      <c r="C13" s="20" t="s">
        <v>39</v>
      </c>
      <c r="D13" s="18" t="s">
        <v>76</v>
      </c>
      <c r="E13" s="78" t="s">
        <v>88</v>
      </c>
      <c r="F13" s="78" t="s">
        <v>135</v>
      </c>
      <c r="G13" s="78" t="s">
        <v>13</v>
      </c>
      <c r="H13" s="23" t="s">
        <v>62</v>
      </c>
      <c r="I13" s="80" t="s">
        <v>63</v>
      </c>
      <c r="J13" s="28">
        <v>327.10000000000002</v>
      </c>
      <c r="K13" s="28">
        <v>22.9</v>
      </c>
      <c r="L13" s="27">
        <f t="shared" si="3"/>
        <v>350</v>
      </c>
      <c r="M13" s="28">
        <v>19.239999999999998</v>
      </c>
      <c r="N13" s="28">
        <v>18.190000000000001</v>
      </c>
      <c r="O13" s="36">
        <v>46154</v>
      </c>
      <c r="P13" s="36">
        <v>46328</v>
      </c>
      <c r="Q13" s="35">
        <f t="shared" si="2"/>
        <v>174</v>
      </c>
      <c r="R13" s="36">
        <v>46327</v>
      </c>
      <c r="S13" s="28"/>
    </row>
    <row r="14" spans="1:19" ht="15" customHeight="1">
      <c r="A14" s="25">
        <f t="shared" si="0"/>
        <v>44117</v>
      </c>
      <c r="B14" s="75" t="s">
        <v>59</v>
      </c>
      <c r="C14" s="20" t="s">
        <v>39</v>
      </c>
      <c r="D14" s="18" t="s">
        <v>76</v>
      </c>
      <c r="E14" s="78" t="s">
        <v>88</v>
      </c>
      <c r="F14" s="78"/>
      <c r="G14" s="78"/>
      <c r="H14" s="23"/>
      <c r="I14" s="80"/>
      <c r="J14" s="28"/>
      <c r="K14" s="28"/>
      <c r="L14" s="27">
        <f t="shared" si="3"/>
        <v>0</v>
      </c>
      <c r="M14" s="28"/>
      <c r="N14" s="28"/>
      <c r="O14" s="36"/>
      <c r="P14" s="36"/>
      <c r="Q14" s="35">
        <f t="shared" si="2"/>
        <v>0</v>
      </c>
      <c r="R14" s="36"/>
      <c r="S14" s="28"/>
    </row>
    <row r="15" spans="1:19" ht="15" customHeight="1">
      <c r="A15" s="25">
        <f t="shared" si="0"/>
        <v>44118</v>
      </c>
      <c r="B15" s="75" t="s">
        <v>59</v>
      </c>
      <c r="C15" s="20" t="s">
        <v>39</v>
      </c>
      <c r="D15" s="18" t="s">
        <v>76</v>
      </c>
      <c r="E15" s="78" t="s">
        <v>88</v>
      </c>
      <c r="F15" s="78" t="s">
        <v>148</v>
      </c>
      <c r="G15" s="78" t="s">
        <v>13</v>
      </c>
      <c r="H15" s="23" t="s">
        <v>62</v>
      </c>
      <c r="I15" s="80" t="s">
        <v>63</v>
      </c>
      <c r="J15" s="28">
        <v>336.45</v>
      </c>
      <c r="K15" s="28">
        <v>23.55</v>
      </c>
      <c r="L15" s="27">
        <f t="shared" si="3"/>
        <v>360</v>
      </c>
      <c r="M15" s="28">
        <v>19.239999999999998</v>
      </c>
      <c r="N15" s="28">
        <v>18.71</v>
      </c>
      <c r="O15" s="36">
        <v>46328</v>
      </c>
      <c r="P15" s="36">
        <v>46513</v>
      </c>
      <c r="Q15" s="35">
        <f t="shared" si="2"/>
        <v>185</v>
      </c>
      <c r="R15" s="36">
        <v>46505</v>
      </c>
      <c r="S15" s="28"/>
    </row>
    <row r="16" spans="1:19" ht="15" customHeight="1">
      <c r="A16" s="25">
        <f t="shared" si="0"/>
        <v>44119</v>
      </c>
      <c r="B16" s="75" t="s">
        <v>59</v>
      </c>
      <c r="C16" s="20" t="s">
        <v>39</v>
      </c>
      <c r="D16" s="18" t="s">
        <v>76</v>
      </c>
      <c r="E16" s="78" t="s">
        <v>88</v>
      </c>
      <c r="F16" s="26" t="s">
        <v>157</v>
      </c>
      <c r="G16" s="76" t="s">
        <v>158</v>
      </c>
      <c r="H16" s="23" t="s">
        <v>159</v>
      </c>
      <c r="I16" s="78" t="s">
        <v>160</v>
      </c>
      <c r="J16" s="27">
        <v>439.25</v>
      </c>
      <c r="K16" s="27">
        <v>30.75</v>
      </c>
      <c r="L16" s="27">
        <f t="shared" si="3"/>
        <v>470</v>
      </c>
      <c r="M16" s="27">
        <v>19.239999999999998</v>
      </c>
      <c r="N16" s="27">
        <v>24.428000000000001</v>
      </c>
      <c r="O16" s="36">
        <v>46513</v>
      </c>
      <c r="P16" s="36">
        <v>46718</v>
      </c>
      <c r="Q16" s="35">
        <f t="shared" si="2"/>
        <v>205</v>
      </c>
      <c r="R16" s="36">
        <v>46710</v>
      </c>
      <c r="S16" s="28"/>
    </row>
    <row r="17" spans="1:19" ht="15" customHeight="1">
      <c r="A17" s="25">
        <f t="shared" si="0"/>
        <v>44120</v>
      </c>
      <c r="B17" s="75" t="s">
        <v>59</v>
      </c>
      <c r="C17" s="20" t="s">
        <v>39</v>
      </c>
      <c r="D17" s="18" t="s">
        <v>76</v>
      </c>
      <c r="E17" s="78" t="s">
        <v>88</v>
      </c>
      <c r="F17" s="28"/>
      <c r="G17" s="28"/>
      <c r="H17" s="28"/>
      <c r="I17" s="28"/>
      <c r="J17" s="28"/>
      <c r="K17" s="28"/>
      <c r="L17" s="27"/>
      <c r="M17" s="28"/>
      <c r="N17" s="28"/>
      <c r="O17" s="36">
        <v>0</v>
      </c>
      <c r="P17" s="36"/>
      <c r="Q17" s="35">
        <f t="shared" si="2"/>
        <v>0</v>
      </c>
      <c r="R17" s="36"/>
      <c r="S17" s="28"/>
    </row>
    <row r="18" spans="1:19" ht="15" customHeight="1">
      <c r="A18" s="25">
        <f t="shared" si="0"/>
        <v>44121</v>
      </c>
      <c r="B18" s="75" t="s">
        <v>59</v>
      </c>
      <c r="C18" s="20" t="s">
        <v>39</v>
      </c>
      <c r="D18" s="18" t="s">
        <v>76</v>
      </c>
      <c r="E18" s="78" t="s">
        <v>88</v>
      </c>
      <c r="F18" s="78" t="s">
        <v>169</v>
      </c>
      <c r="G18" s="76" t="s">
        <v>158</v>
      </c>
      <c r="H18" s="23" t="s">
        <v>159</v>
      </c>
      <c r="I18" s="78" t="s">
        <v>160</v>
      </c>
      <c r="J18" s="28">
        <v>439.25</v>
      </c>
      <c r="K18" s="28">
        <v>30.75</v>
      </c>
      <c r="L18" s="27">
        <f t="shared" si="3"/>
        <v>470</v>
      </c>
      <c r="M18" s="28">
        <v>19.239999999999998</v>
      </c>
      <c r="N18" s="28">
        <v>24.815000000000001</v>
      </c>
      <c r="O18" s="36">
        <v>46718</v>
      </c>
      <c r="P18" s="36">
        <v>46922</v>
      </c>
      <c r="Q18" s="35">
        <f t="shared" si="2"/>
        <v>204</v>
      </c>
      <c r="R18" s="36">
        <v>46914</v>
      </c>
      <c r="S18" s="28"/>
    </row>
    <row r="19" spans="1:19" ht="15" customHeight="1">
      <c r="A19" s="25">
        <f t="shared" si="0"/>
        <v>44122</v>
      </c>
      <c r="B19" s="75" t="s">
        <v>59</v>
      </c>
      <c r="C19" s="20" t="s">
        <v>39</v>
      </c>
      <c r="D19" s="18" t="s">
        <v>76</v>
      </c>
      <c r="E19" s="78" t="s">
        <v>88</v>
      </c>
      <c r="F19" s="78"/>
      <c r="G19" s="76"/>
      <c r="H19" s="23"/>
      <c r="I19" s="78"/>
      <c r="J19" s="28"/>
      <c r="K19" s="28"/>
      <c r="L19" s="27">
        <f t="shared" si="3"/>
        <v>0</v>
      </c>
      <c r="M19" s="28"/>
      <c r="N19" s="28"/>
      <c r="O19" s="36">
        <v>0</v>
      </c>
      <c r="P19" s="36"/>
      <c r="Q19" s="35">
        <f t="shared" si="2"/>
        <v>0</v>
      </c>
      <c r="R19" s="36"/>
      <c r="S19" s="28" t="s">
        <v>183</v>
      </c>
    </row>
    <row r="20" spans="1:19" ht="15" customHeight="1">
      <c r="A20" s="25">
        <f t="shared" si="0"/>
        <v>44123</v>
      </c>
      <c r="B20" s="75" t="s">
        <v>59</v>
      </c>
      <c r="C20" s="20" t="s">
        <v>39</v>
      </c>
      <c r="D20" s="18" t="s">
        <v>76</v>
      </c>
      <c r="E20" s="78" t="s">
        <v>88</v>
      </c>
      <c r="F20" s="78" t="s">
        <v>184</v>
      </c>
      <c r="G20" s="76" t="s">
        <v>6</v>
      </c>
      <c r="H20" s="23" t="s">
        <v>5</v>
      </c>
      <c r="I20" s="78" t="s">
        <v>4</v>
      </c>
      <c r="J20" s="28">
        <v>513.54999999999995</v>
      </c>
      <c r="K20" s="28">
        <v>35.950000000000003</v>
      </c>
      <c r="L20" s="27">
        <f t="shared" si="3"/>
        <v>549.5</v>
      </c>
      <c r="M20" s="28">
        <v>18.940000000000001</v>
      </c>
      <c r="N20" s="28">
        <v>29.013999999999999</v>
      </c>
      <c r="O20" s="36">
        <v>46922</v>
      </c>
      <c r="P20" s="36">
        <v>47162</v>
      </c>
      <c r="Q20" s="35">
        <f t="shared" si="2"/>
        <v>240</v>
      </c>
      <c r="R20" s="36">
        <v>47160</v>
      </c>
      <c r="S20" s="28"/>
    </row>
    <row r="21" spans="1:19" ht="15" customHeight="1">
      <c r="A21" s="25">
        <f t="shared" si="0"/>
        <v>44124</v>
      </c>
      <c r="B21" s="75" t="s">
        <v>59</v>
      </c>
      <c r="C21" s="20" t="s">
        <v>39</v>
      </c>
      <c r="D21" s="18" t="s">
        <v>76</v>
      </c>
      <c r="E21" s="78" t="s">
        <v>88</v>
      </c>
      <c r="F21" s="28"/>
      <c r="G21" s="28"/>
      <c r="H21" s="28"/>
      <c r="I21" s="28"/>
      <c r="J21" s="28"/>
      <c r="K21" s="28"/>
      <c r="L21" s="27"/>
      <c r="M21" s="28"/>
      <c r="N21" s="28"/>
      <c r="O21" s="36">
        <v>0</v>
      </c>
      <c r="P21" s="36"/>
      <c r="Q21" s="35">
        <f t="shared" si="2"/>
        <v>0</v>
      </c>
      <c r="R21" s="36"/>
      <c r="S21" s="28"/>
    </row>
    <row r="22" spans="1:19" ht="15" customHeight="1">
      <c r="A22" s="25">
        <f t="shared" si="0"/>
        <v>44125</v>
      </c>
      <c r="B22" s="75" t="s">
        <v>59</v>
      </c>
      <c r="C22" s="20" t="s">
        <v>39</v>
      </c>
      <c r="D22" s="18" t="s">
        <v>76</v>
      </c>
      <c r="E22" s="78" t="s">
        <v>88</v>
      </c>
      <c r="F22" s="26"/>
      <c r="G22" s="22"/>
      <c r="H22" s="23"/>
      <c r="I22" s="22"/>
      <c r="J22" s="27"/>
      <c r="K22" s="27"/>
      <c r="L22" s="27"/>
      <c r="M22" s="27"/>
      <c r="N22" s="27"/>
      <c r="O22" s="36">
        <f t="shared" si="1"/>
        <v>0</v>
      </c>
      <c r="P22" s="36"/>
      <c r="Q22" s="35">
        <f t="shared" si="2"/>
        <v>0</v>
      </c>
      <c r="R22" s="36"/>
      <c r="S22" s="28"/>
    </row>
    <row r="23" spans="1:19" ht="15" customHeight="1">
      <c r="A23" s="25">
        <f t="shared" si="0"/>
        <v>44126</v>
      </c>
      <c r="B23" s="75" t="s">
        <v>59</v>
      </c>
      <c r="C23" s="20" t="s">
        <v>39</v>
      </c>
      <c r="D23" s="18" t="s">
        <v>76</v>
      </c>
      <c r="E23" s="78" t="s">
        <v>88</v>
      </c>
      <c r="F23" s="28"/>
      <c r="G23" s="28"/>
      <c r="H23" s="28"/>
      <c r="I23" s="28"/>
      <c r="J23" s="28"/>
      <c r="K23" s="28"/>
      <c r="L23" s="27"/>
      <c r="M23" s="28"/>
      <c r="N23" s="28"/>
      <c r="O23" s="36">
        <f t="shared" si="1"/>
        <v>0</v>
      </c>
      <c r="P23" s="36"/>
      <c r="Q23" s="35">
        <f t="shared" si="2"/>
        <v>0</v>
      </c>
      <c r="R23" s="36"/>
      <c r="S23" s="28"/>
    </row>
    <row r="24" spans="1:19" ht="15" customHeight="1">
      <c r="A24" s="25">
        <f t="shared" si="0"/>
        <v>44127</v>
      </c>
      <c r="B24" s="75" t="s">
        <v>59</v>
      </c>
      <c r="C24" s="20" t="s">
        <v>39</v>
      </c>
      <c r="D24" s="18" t="s">
        <v>76</v>
      </c>
      <c r="E24" s="78" t="s">
        <v>88</v>
      </c>
      <c r="F24" s="28"/>
      <c r="G24" s="28"/>
      <c r="H24" s="28"/>
      <c r="I24" s="28"/>
      <c r="J24" s="28"/>
      <c r="K24" s="28"/>
      <c r="L24" s="27"/>
      <c r="M24" s="28"/>
      <c r="N24" s="28"/>
      <c r="O24" s="36">
        <f t="shared" si="1"/>
        <v>0</v>
      </c>
      <c r="P24" s="36"/>
      <c r="Q24" s="35">
        <f t="shared" si="2"/>
        <v>0</v>
      </c>
      <c r="R24" s="36"/>
      <c r="S24" s="28"/>
    </row>
    <row r="25" spans="1:19" ht="15" customHeight="1">
      <c r="A25" s="25">
        <f t="shared" si="0"/>
        <v>44128</v>
      </c>
      <c r="B25" s="75" t="s">
        <v>59</v>
      </c>
      <c r="C25" s="20" t="s">
        <v>39</v>
      </c>
      <c r="D25" s="18" t="s">
        <v>76</v>
      </c>
      <c r="E25" s="78" t="s">
        <v>88</v>
      </c>
      <c r="F25" s="26"/>
      <c r="G25" s="22"/>
      <c r="H25" s="23"/>
      <c r="I25" s="22"/>
      <c r="J25" s="27"/>
      <c r="K25" s="27"/>
      <c r="L25" s="27"/>
      <c r="M25" s="27"/>
      <c r="N25" s="27"/>
      <c r="O25" s="36">
        <f t="shared" si="1"/>
        <v>0</v>
      </c>
      <c r="P25" s="36"/>
      <c r="Q25" s="35">
        <f t="shared" si="2"/>
        <v>0</v>
      </c>
      <c r="R25" s="36"/>
      <c r="S25" s="28"/>
    </row>
    <row r="26" spans="1:19" ht="15" customHeight="1">
      <c r="A26" s="25">
        <f t="shared" si="0"/>
        <v>44129</v>
      </c>
      <c r="B26" s="75" t="s">
        <v>59</v>
      </c>
      <c r="C26" s="20" t="s">
        <v>39</v>
      </c>
      <c r="D26" s="18" t="s">
        <v>76</v>
      </c>
      <c r="E26" s="78" t="s">
        <v>88</v>
      </c>
      <c r="F26" s="28"/>
      <c r="G26" s="28"/>
      <c r="H26" s="28"/>
      <c r="I26" s="28"/>
      <c r="J26" s="28"/>
      <c r="K26" s="28"/>
      <c r="L26" s="27"/>
      <c r="M26" s="28"/>
      <c r="N26" s="28"/>
      <c r="O26" s="36">
        <f t="shared" si="1"/>
        <v>0</v>
      </c>
      <c r="P26" s="36"/>
      <c r="Q26" s="35">
        <f t="shared" si="2"/>
        <v>0</v>
      </c>
      <c r="R26" s="36"/>
      <c r="S26" s="28"/>
    </row>
    <row r="27" spans="1:19" ht="15" customHeight="1">
      <c r="A27" s="25">
        <f t="shared" si="0"/>
        <v>44130</v>
      </c>
      <c r="B27" s="75" t="s">
        <v>59</v>
      </c>
      <c r="C27" s="20" t="s">
        <v>39</v>
      </c>
      <c r="D27" s="18" t="s">
        <v>76</v>
      </c>
      <c r="E27" s="78" t="s">
        <v>88</v>
      </c>
      <c r="F27" s="26"/>
      <c r="G27" s="22"/>
      <c r="H27" s="23"/>
      <c r="I27" s="22"/>
      <c r="J27" s="27"/>
      <c r="K27" s="27"/>
      <c r="L27" s="27"/>
      <c r="M27" s="27"/>
      <c r="N27" s="27"/>
      <c r="O27" s="36">
        <f t="shared" si="1"/>
        <v>0</v>
      </c>
      <c r="P27" s="36"/>
      <c r="Q27" s="35">
        <f t="shared" si="2"/>
        <v>0</v>
      </c>
      <c r="R27" s="36"/>
      <c r="S27" s="28"/>
    </row>
    <row r="28" spans="1:19" ht="15" customHeight="1">
      <c r="A28" s="25">
        <f t="shared" si="0"/>
        <v>44131</v>
      </c>
      <c r="B28" s="75" t="s">
        <v>59</v>
      </c>
      <c r="C28" s="20" t="s">
        <v>39</v>
      </c>
      <c r="D28" s="18" t="s">
        <v>76</v>
      </c>
      <c r="E28" s="78" t="s">
        <v>88</v>
      </c>
      <c r="F28" s="29"/>
      <c r="G28" s="22"/>
      <c r="H28" s="23"/>
      <c r="I28" s="22"/>
      <c r="J28" s="27"/>
      <c r="K28" s="27"/>
      <c r="L28" s="27"/>
      <c r="M28" s="27"/>
      <c r="N28" s="27"/>
      <c r="O28" s="36">
        <f t="shared" si="1"/>
        <v>0</v>
      </c>
      <c r="P28" s="36"/>
      <c r="Q28" s="35">
        <f t="shared" si="2"/>
        <v>0</v>
      </c>
      <c r="R28" s="36"/>
      <c r="S28" s="28"/>
    </row>
    <row r="29" spans="1:19" ht="15.75">
      <c r="A29" s="25">
        <f t="shared" si="0"/>
        <v>44132</v>
      </c>
      <c r="B29" s="75" t="s">
        <v>59</v>
      </c>
      <c r="C29" s="20" t="s">
        <v>39</v>
      </c>
      <c r="D29" s="18" t="s">
        <v>76</v>
      </c>
      <c r="E29" s="78" t="s">
        <v>88</v>
      </c>
      <c r="F29" s="29"/>
      <c r="G29" s="22"/>
      <c r="H29" s="23"/>
      <c r="I29" s="22"/>
      <c r="J29" s="27"/>
      <c r="K29" s="27"/>
      <c r="L29" s="27"/>
      <c r="M29" s="27"/>
      <c r="N29" s="27"/>
      <c r="O29" s="36">
        <f t="shared" si="1"/>
        <v>0</v>
      </c>
      <c r="P29" s="36"/>
      <c r="Q29" s="35">
        <f t="shared" si="2"/>
        <v>0</v>
      </c>
      <c r="R29" s="36"/>
      <c r="S29" s="28"/>
    </row>
    <row r="30" spans="1:19" ht="15.75">
      <c r="A30" s="25">
        <f t="shared" si="0"/>
        <v>44133</v>
      </c>
      <c r="B30" s="75" t="s">
        <v>59</v>
      </c>
      <c r="C30" s="20" t="s">
        <v>39</v>
      </c>
      <c r="D30" s="18" t="s">
        <v>76</v>
      </c>
      <c r="E30" s="78" t="s">
        <v>88</v>
      </c>
      <c r="F30" s="26"/>
      <c r="G30" s="29"/>
      <c r="H30" s="23"/>
      <c r="I30" s="30"/>
      <c r="J30" s="27"/>
      <c r="K30" s="27"/>
      <c r="L30" s="27"/>
      <c r="M30" s="27"/>
      <c r="N30" s="27"/>
      <c r="O30" s="36">
        <f t="shared" si="1"/>
        <v>0</v>
      </c>
      <c r="P30" s="36"/>
      <c r="Q30" s="35">
        <f t="shared" si="2"/>
        <v>0</v>
      </c>
      <c r="R30" s="36"/>
      <c r="S30" s="28"/>
    </row>
    <row r="31" spans="1:19" ht="15.75">
      <c r="A31" s="25">
        <f t="shared" si="0"/>
        <v>44134</v>
      </c>
      <c r="B31" s="75" t="s">
        <v>59</v>
      </c>
      <c r="C31" s="20" t="s">
        <v>39</v>
      </c>
      <c r="D31" s="18" t="s">
        <v>76</v>
      </c>
      <c r="E31" s="78" t="s">
        <v>88</v>
      </c>
      <c r="F31" s="31"/>
      <c r="G31" s="22"/>
      <c r="H31" s="23"/>
      <c r="I31" s="22"/>
      <c r="J31" s="27"/>
      <c r="K31" s="27"/>
      <c r="L31" s="27"/>
      <c r="M31" s="27"/>
      <c r="N31" s="27"/>
      <c r="O31" s="36">
        <f t="shared" si="1"/>
        <v>0</v>
      </c>
      <c r="P31" s="36"/>
      <c r="Q31" s="35">
        <f t="shared" si="2"/>
        <v>0</v>
      </c>
      <c r="R31" s="36"/>
      <c r="S31" s="28"/>
    </row>
    <row r="32" spans="1:19" ht="15.75">
      <c r="A32" s="25">
        <f t="shared" si="0"/>
        <v>44135</v>
      </c>
      <c r="B32" s="75" t="s">
        <v>59</v>
      </c>
      <c r="C32" s="20" t="s">
        <v>39</v>
      </c>
      <c r="D32" s="18" t="s">
        <v>76</v>
      </c>
      <c r="E32" s="78" t="s">
        <v>88</v>
      </c>
      <c r="F32" s="31"/>
      <c r="G32" s="22"/>
      <c r="H32" s="23"/>
      <c r="I32" s="22"/>
      <c r="J32" s="27"/>
      <c r="K32" s="27"/>
      <c r="L32" s="27"/>
      <c r="M32" s="27"/>
      <c r="N32" s="27"/>
      <c r="O32" s="36">
        <f t="shared" si="1"/>
        <v>0</v>
      </c>
      <c r="P32" s="36"/>
      <c r="Q32" s="39">
        <f t="shared" si="2"/>
        <v>0</v>
      </c>
      <c r="R32" s="36"/>
      <c r="S32" s="28"/>
    </row>
    <row r="33" spans="1:14" ht="15.75" thickBot="1">
      <c r="A33" s="14"/>
      <c r="F33" s="15" t="s">
        <v>3</v>
      </c>
      <c r="G33" s="15"/>
      <c r="H33" s="15"/>
      <c r="I33" s="15"/>
      <c r="J33" s="16">
        <f>SUM(J2:J32)</f>
        <v>5255.5999999999995</v>
      </c>
      <c r="K33" s="16">
        <f t="shared" ref="K33:N33" si="4">SUM(K2:K32)</f>
        <v>367.9</v>
      </c>
      <c r="L33" s="16">
        <f t="shared" si="4"/>
        <v>5623.5</v>
      </c>
      <c r="M33" s="15"/>
      <c r="N33" s="16">
        <f t="shared" si="4"/>
        <v>295.37700000000001</v>
      </c>
    </row>
    <row r="34" spans="1:14">
      <c r="A34" s="14"/>
    </row>
    <row r="35" spans="1:14">
      <c r="A35" s="14"/>
      <c r="G35" s="10"/>
      <c r="H35" s="11" t="s">
        <v>2</v>
      </c>
      <c r="I35" s="10"/>
      <c r="L35" s="9">
        <f>20000-L33</f>
        <v>14376.5</v>
      </c>
    </row>
    <row r="36" spans="1:14">
      <c r="A36" s="14"/>
      <c r="G36" s="8"/>
      <c r="I36" s="7">
        <v>24968</v>
      </c>
      <c r="J36" s="6">
        <v>29830</v>
      </c>
      <c r="L36" s="5">
        <f>J36-I36</f>
        <v>4862</v>
      </c>
    </row>
    <row r="37" spans="1:14">
      <c r="A37" s="14"/>
      <c r="G37" s="4"/>
      <c r="I37" s="3" t="s">
        <v>1</v>
      </c>
      <c r="J37" s="3" t="s">
        <v>0</v>
      </c>
      <c r="L37" s="2">
        <f>L36/N33</f>
        <v>16.460320200963515</v>
      </c>
    </row>
    <row r="38" spans="1:14">
      <c r="A38" s="14"/>
    </row>
    <row r="39" spans="1:14">
      <c r="A39" s="14"/>
    </row>
    <row r="40" spans="1:14">
      <c r="A40" s="14"/>
    </row>
    <row r="41" spans="1:14">
      <c r="A41" s="14"/>
    </row>
    <row r="42" spans="1:14">
      <c r="A42" s="14"/>
    </row>
    <row r="43" spans="1:14">
      <c r="A43" s="14"/>
    </row>
    <row r="44" spans="1:14">
      <c r="A44" s="14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44"/>
  <sheetViews>
    <sheetView topLeftCell="C1" workbookViewId="0">
      <selection activeCell="O22" sqref="O22"/>
    </sheetView>
  </sheetViews>
  <sheetFormatPr defaultColWidth="9" defaultRowHeight="15"/>
  <cols>
    <col min="1" max="1" width="11.85546875" style="1" customWidth="1"/>
    <col min="2" max="2" width="11.28515625" style="1" bestFit="1" customWidth="1"/>
    <col min="3" max="3" width="9" style="1"/>
    <col min="4" max="4" width="11.5703125" style="1" customWidth="1"/>
    <col min="5" max="5" width="19" style="1" customWidth="1"/>
    <col min="6" max="6" width="13" style="1" customWidth="1"/>
    <col min="7" max="7" width="17" style="1" customWidth="1"/>
    <col min="8" max="8" width="36.42578125" style="1" customWidth="1"/>
    <col min="9" max="9" width="12.85546875" style="1" customWidth="1"/>
    <col min="10" max="10" width="13.42578125" style="1" customWidth="1"/>
    <col min="11" max="11" width="14.5703125" style="1" customWidth="1"/>
    <col min="12" max="12" width="15.28515625" style="1" bestFit="1" customWidth="1"/>
    <col min="13" max="13" width="9.42578125" style="1" bestFit="1" customWidth="1"/>
    <col min="14" max="14" width="11.7109375" style="1" bestFit="1" customWidth="1"/>
    <col min="15" max="15" width="12.140625" style="37" customWidth="1"/>
    <col min="16" max="16" width="12.5703125" style="37" customWidth="1"/>
    <col min="17" max="18" width="9" style="37"/>
    <col min="19" max="16384" width="9" style="1"/>
  </cols>
  <sheetData>
    <row r="1" spans="1:19" s="13" customFormat="1" ht="63">
      <c r="A1" s="32" t="s">
        <v>31</v>
      </c>
      <c r="B1" s="32" t="s">
        <v>28</v>
      </c>
      <c r="C1" s="17" t="s">
        <v>29</v>
      </c>
      <c r="D1" s="33" t="s">
        <v>27</v>
      </c>
      <c r="E1" s="33" t="s">
        <v>25</v>
      </c>
      <c r="F1" s="17" t="s">
        <v>23</v>
      </c>
      <c r="G1" s="17" t="s">
        <v>22</v>
      </c>
      <c r="H1" s="17" t="s">
        <v>21</v>
      </c>
      <c r="I1" s="17" t="s">
        <v>20</v>
      </c>
      <c r="J1" s="17" t="s">
        <v>19</v>
      </c>
      <c r="K1" s="17" t="s">
        <v>18</v>
      </c>
      <c r="L1" s="17" t="s">
        <v>17</v>
      </c>
      <c r="M1" s="17" t="s">
        <v>16</v>
      </c>
      <c r="N1" s="17" t="s">
        <v>15</v>
      </c>
      <c r="O1" s="34" t="s">
        <v>32</v>
      </c>
      <c r="P1" s="34" t="s">
        <v>35</v>
      </c>
      <c r="Q1" s="34" t="s">
        <v>34</v>
      </c>
      <c r="R1" s="34" t="s">
        <v>33</v>
      </c>
      <c r="S1" s="34" t="s">
        <v>43</v>
      </c>
    </row>
    <row r="2" spans="1:19" s="12" customFormat="1" ht="15" customHeight="1">
      <c r="A2" s="19">
        <v>44105</v>
      </c>
      <c r="B2" s="75" t="s">
        <v>59</v>
      </c>
      <c r="C2" s="20" t="s">
        <v>40</v>
      </c>
      <c r="D2" s="18" t="s">
        <v>75</v>
      </c>
      <c r="E2" s="83" t="s">
        <v>85</v>
      </c>
      <c r="F2" s="78"/>
      <c r="G2" s="20"/>
      <c r="H2" s="20"/>
      <c r="I2" s="20"/>
      <c r="J2" s="20"/>
      <c r="K2" s="20"/>
      <c r="L2" s="20"/>
      <c r="M2" s="20"/>
      <c r="N2" s="20"/>
      <c r="O2" s="68"/>
      <c r="P2" s="68"/>
      <c r="Q2" s="68"/>
      <c r="R2" s="68"/>
      <c r="S2" s="69"/>
    </row>
    <row r="3" spans="1:19" ht="15" customHeight="1">
      <c r="A3" s="25">
        <f>+A2+1</f>
        <v>44106</v>
      </c>
      <c r="B3" s="75" t="s">
        <v>59</v>
      </c>
      <c r="C3" s="20" t="s">
        <v>40</v>
      </c>
      <c r="D3" s="18" t="s">
        <v>75</v>
      </c>
      <c r="E3" s="83" t="s">
        <v>85</v>
      </c>
      <c r="F3" s="78"/>
      <c r="G3" s="22"/>
      <c r="H3" s="23"/>
      <c r="I3" s="22"/>
      <c r="J3" s="24"/>
      <c r="K3" s="24"/>
      <c r="L3" s="27"/>
      <c r="M3" s="24"/>
      <c r="N3" s="24"/>
      <c r="O3" s="39">
        <v>0</v>
      </c>
      <c r="P3" s="35"/>
      <c r="Q3" s="35">
        <f>+P3-O3</f>
        <v>0</v>
      </c>
      <c r="R3" s="36"/>
      <c r="S3" s="28"/>
    </row>
    <row r="4" spans="1:19" ht="15" customHeight="1">
      <c r="A4" s="25">
        <f t="shared" ref="A4:A32" si="0">+A3+1</f>
        <v>44107</v>
      </c>
      <c r="B4" s="75" t="s">
        <v>59</v>
      </c>
      <c r="C4" s="20" t="s">
        <v>40</v>
      </c>
      <c r="D4" s="18" t="s">
        <v>75</v>
      </c>
      <c r="E4" s="83" t="s">
        <v>85</v>
      </c>
      <c r="F4" s="78"/>
      <c r="G4" s="28"/>
      <c r="H4" s="28"/>
      <c r="I4" s="28"/>
      <c r="J4" s="28"/>
      <c r="K4" s="28"/>
      <c r="L4" s="27"/>
      <c r="M4" s="28"/>
      <c r="N4" s="28"/>
      <c r="O4" s="36">
        <f t="shared" ref="O4:O32" si="1">+P3</f>
        <v>0</v>
      </c>
      <c r="P4" s="36"/>
      <c r="Q4" s="35">
        <f t="shared" ref="Q4:Q32" si="2">+P4-O4</f>
        <v>0</v>
      </c>
      <c r="R4" s="36"/>
      <c r="S4" s="28"/>
    </row>
    <row r="5" spans="1:19" ht="15" customHeight="1">
      <c r="A5" s="25">
        <f t="shared" si="0"/>
        <v>44108</v>
      </c>
      <c r="B5" s="75" t="s">
        <v>59</v>
      </c>
      <c r="C5" s="20" t="s">
        <v>40</v>
      </c>
      <c r="D5" s="18" t="s">
        <v>75</v>
      </c>
      <c r="E5" s="83" t="s">
        <v>85</v>
      </c>
      <c r="F5" s="78" t="s">
        <v>73</v>
      </c>
      <c r="G5" s="81" t="s">
        <v>61</v>
      </c>
      <c r="H5" s="23" t="s">
        <v>62</v>
      </c>
      <c r="I5" s="81" t="s">
        <v>63</v>
      </c>
      <c r="J5" s="28">
        <v>362.52</v>
      </c>
      <c r="K5" s="28">
        <v>25.38</v>
      </c>
      <c r="L5" s="27">
        <f t="shared" ref="L5:L20" si="3">J5+K5</f>
        <v>387.9</v>
      </c>
      <c r="M5" s="28">
        <v>18.940000000000001</v>
      </c>
      <c r="N5" s="28">
        <v>20.48</v>
      </c>
      <c r="O5" s="36">
        <v>48298</v>
      </c>
      <c r="P5" s="36">
        <v>48482</v>
      </c>
      <c r="Q5" s="35">
        <f t="shared" si="2"/>
        <v>184</v>
      </c>
      <c r="R5" s="36">
        <v>48481</v>
      </c>
      <c r="S5" s="28"/>
    </row>
    <row r="6" spans="1:19" ht="15" customHeight="1">
      <c r="A6" s="25">
        <f t="shared" si="0"/>
        <v>44109</v>
      </c>
      <c r="B6" s="75" t="s">
        <v>59</v>
      </c>
      <c r="C6" s="20" t="s">
        <v>40</v>
      </c>
      <c r="D6" s="18" t="s">
        <v>75</v>
      </c>
      <c r="E6" s="83" t="s">
        <v>85</v>
      </c>
      <c r="F6" s="78" t="s">
        <v>74</v>
      </c>
      <c r="G6" s="81" t="s">
        <v>61</v>
      </c>
      <c r="H6" s="23" t="s">
        <v>62</v>
      </c>
      <c r="I6" s="81" t="s">
        <v>63</v>
      </c>
      <c r="J6" s="28">
        <v>373.83</v>
      </c>
      <c r="K6" s="28">
        <v>26.17</v>
      </c>
      <c r="L6" s="27">
        <f t="shared" si="3"/>
        <v>400</v>
      </c>
      <c r="M6" s="28">
        <v>18.940000000000001</v>
      </c>
      <c r="N6" s="28">
        <v>12.12</v>
      </c>
      <c r="O6" s="36">
        <v>48482</v>
      </c>
      <c r="P6" s="36">
        <v>48673</v>
      </c>
      <c r="Q6" s="35">
        <f t="shared" si="2"/>
        <v>191</v>
      </c>
      <c r="R6" s="36">
        <v>48672</v>
      </c>
      <c r="S6" s="28"/>
    </row>
    <row r="7" spans="1:19" ht="15" customHeight="1">
      <c r="A7" s="25">
        <f t="shared" si="0"/>
        <v>44110</v>
      </c>
      <c r="B7" s="75" t="s">
        <v>59</v>
      </c>
      <c r="C7" s="20" t="s">
        <v>40</v>
      </c>
      <c r="D7" s="18" t="s">
        <v>75</v>
      </c>
      <c r="E7" s="83" t="s">
        <v>85</v>
      </c>
      <c r="F7" s="78" t="s">
        <v>96</v>
      </c>
      <c r="G7" s="81" t="s">
        <v>61</v>
      </c>
      <c r="H7" s="23" t="s">
        <v>62</v>
      </c>
      <c r="I7" s="81" t="s">
        <v>63</v>
      </c>
      <c r="J7" s="28">
        <v>401.31</v>
      </c>
      <c r="K7" s="28">
        <v>28.09</v>
      </c>
      <c r="L7" s="27">
        <f t="shared" si="3"/>
        <v>429.4</v>
      </c>
      <c r="M7" s="28">
        <v>18.940000000000001</v>
      </c>
      <c r="N7" s="28">
        <v>22.67</v>
      </c>
      <c r="O7" s="36">
        <v>48673</v>
      </c>
      <c r="P7" s="36">
        <v>48880</v>
      </c>
      <c r="Q7" s="35">
        <f t="shared" si="2"/>
        <v>207</v>
      </c>
      <c r="R7" s="36">
        <v>48879</v>
      </c>
      <c r="S7" s="28"/>
    </row>
    <row r="8" spans="1:19" ht="15" customHeight="1">
      <c r="A8" s="25">
        <f t="shared" si="0"/>
        <v>44111</v>
      </c>
      <c r="B8" s="75" t="s">
        <v>59</v>
      </c>
      <c r="C8" s="20" t="s">
        <v>40</v>
      </c>
      <c r="D8" s="18" t="s">
        <v>75</v>
      </c>
      <c r="E8" s="83" t="s">
        <v>85</v>
      </c>
      <c r="F8" s="78" t="s">
        <v>100</v>
      </c>
      <c r="G8" s="81" t="s">
        <v>61</v>
      </c>
      <c r="H8" s="23" t="s">
        <v>62</v>
      </c>
      <c r="I8" s="81" t="s">
        <v>63</v>
      </c>
      <c r="J8" s="28">
        <v>478.32</v>
      </c>
      <c r="K8" s="28">
        <v>33.479999999999997</v>
      </c>
      <c r="L8" s="27">
        <f t="shared" si="3"/>
        <v>511.8</v>
      </c>
      <c r="M8" s="28">
        <v>18.940000000000001</v>
      </c>
      <c r="N8" s="28">
        <v>27.02</v>
      </c>
      <c r="O8" s="36">
        <v>48880</v>
      </c>
      <c r="P8" s="36">
        <v>49119</v>
      </c>
      <c r="Q8" s="35">
        <f t="shared" si="2"/>
        <v>239</v>
      </c>
      <c r="R8" s="36">
        <v>49118</v>
      </c>
      <c r="S8" s="28"/>
    </row>
    <row r="9" spans="1:19" ht="15" customHeight="1">
      <c r="A9" s="25">
        <f t="shared" si="0"/>
        <v>44112</v>
      </c>
      <c r="B9" s="75" t="s">
        <v>59</v>
      </c>
      <c r="C9" s="20" t="s">
        <v>40</v>
      </c>
      <c r="D9" s="18" t="s">
        <v>75</v>
      </c>
      <c r="E9" s="83" t="s">
        <v>85</v>
      </c>
      <c r="F9" s="78" t="s">
        <v>110</v>
      </c>
      <c r="G9" s="81" t="s">
        <v>61</v>
      </c>
      <c r="H9" s="23" t="s">
        <v>62</v>
      </c>
      <c r="I9" s="81" t="s">
        <v>63</v>
      </c>
      <c r="J9" s="27">
        <v>547.66</v>
      </c>
      <c r="K9" s="27">
        <v>38.340000000000003</v>
      </c>
      <c r="L9" s="27">
        <f t="shared" si="3"/>
        <v>586</v>
      </c>
      <c r="M9" s="27">
        <v>18.940000000000001</v>
      </c>
      <c r="N9" s="27">
        <v>30.94</v>
      </c>
      <c r="O9" s="36">
        <v>49119</v>
      </c>
      <c r="P9" s="36">
        <v>49387</v>
      </c>
      <c r="Q9" s="35">
        <f t="shared" si="2"/>
        <v>268</v>
      </c>
      <c r="R9" s="36">
        <v>49386</v>
      </c>
      <c r="S9" s="28"/>
    </row>
    <row r="10" spans="1:19" ht="15" customHeight="1">
      <c r="A10" s="25">
        <f t="shared" si="0"/>
        <v>44113</v>
      </c>
      <c r="B10" s="75" t="s">
        <v>59</v>
      </c>
      <c r="C10" s="20" t="s">
        <v>40</v>
      </c>
      <c r="D10" s="18" t="s">
        <v>75</v>
      </c>
      <c r="E10" s="83" t="s">
        <v>85</v>
      </c>
      <c r="F10" s="78" t="s">
        <v>115</v>
      </c>
      <c r="G10" s="81" t="s">
        <v>61</v>
      </c>
      <c r="H10" s="23" t="s">
        <v>62</v>
      </c>
      <c r="I10" s="81" t="s">
        <v>63</v>
      </c>
      <c r="J10" s="28">
        <v>588.41</v>
      </c>
      <c r="K10" s="28">
        <v>41.19</v>
      </c>
      <c r="L10" s="27">
        <f t="shared" si="3"/>
        <v>629.59999999999991</v>
      </c>
      <c r="M10" s="28">
        <v>18.940000000000001</v>
      </c>
      <c r="N10" s="28">
        <v>33.24</v>
      </c>
      <c r="O10" s="36">
        <v>49387</v>
      </c>
      <c r="P10" s="36">
        <v>49679</v>
      </c>
      <c r="Q10" s="35">
        <f t="shared" si="2"/>
        <v>292</v>
      </c>
      <c r="R10" s="36">
        <v>49678</v>
      </c>
      <c r="S10" s="28"/>
    </row>
    <row r="11" spans="1:19" ht="15" customHeight="1">
      <c r="A11" s="25">
        <f t="shared" si="0"/>
        <v>44114</v>
      </c>
      <c r="B11" s="75" t="s">
        <v>59</v>
      </c>
      <c r="C11" s="20" t="s">
        <v>40</v>
      </c>
      <c r="D11" s="18" t="s">
        <v>75</v>
      </c>
      <c r="E11" s="83" t="s">
        <v>85</v>
      </c>
      <c r="F11" s="78" t="s">
        <v>127</v>
      </c>
      <c r="G11" s="81" t="s">
        <v>61</v>
      </c>
      <c r="H11" s="23" t="s">
        <v>62</v>
      </c>
      <c r="I11" s="81" t="s">
        <v>63</v>
      </c>
      <c r="J11" s="27">
        <v>540.37</v>
      </c>
      <c r="K11" s="27">
        <v>37.83</v>
      </c>
      <c r="L11" s="27">
        <f t="shared" si="3"/>
        <v>578.20000000000005</v>
      </c>
      <c r="M11" s="27">
        <v>19.239999999999998</v>
      </c>
      <c r="N11" s="27">
        <v>30.05</v>
      </c>
      <c r="O11" s="36">
        <v>49679</v>
      </c>
      <c r="P11" s="36">
        <v>49951</v>
      </c>
      <c r="Q11" s="35">
        <f t="shared" si="2"/>
        <v>272</v>
      </c>
      <c r="R11" s="36">
        <v>49951</v>
      </c>
      <c r="S11" s="28"/>
    </row>
    <row r="12" spans="1:19" ht="15" customHeight="1">
      <c r="A12" s="25">
        <f t="shared" si="0"/>
        <v>44115</v>
      </c>
      <c r="B12" s="75" t="s">
        <v>59</v>
      </c>
      <c r="C12" s="20" t="s">
        <v>40</v>
      </c>
      <c r="D12" s="18" t="s">
        <v>75</v>
      </c>
      <c r="E12" s="83" t="s">
        <v>85</v>
      </c>
      <c r="F12" s="78" t="s">
        <v>134</v>
      </c>
      <c r="G12" s="81" t="s">
        <v>61</v>
      </c>
      <c r="H12" s="23" t="s">
        <v>62</v>
      </c>
      <c r="I12" s="81" t="s">
        <v>63</v>
      </c>
      <c r="J12" s="28">
        <v>555.79</v>
      </c>
      <c r="K12" s="28">
        <v>38.909999999999997</v>
      </c>
      <c r="L12" s="27">
        <f t="shared" si="3"/>
        <v>594.69999999999993</v>
      </c>
      <c r="M12" s="28">
        <v>19.239999999999998</v>
      </c>
      <c r="N12" s="28">
        <v>30.91</v>
      </c>
      <c r="O12" s="36">
        <v>49951</v>
      </c>
      <c r="P12" s="36">
        <v>50234</v>
      </c>
      <c r="Q12" s="35">
        <f t="shared" si="2"/>
        <v>283</v>
      </c>
      <c r="R12" s="36">
        <v>50233</v>
      </c>
      <c r="S12" s="28"/>
    </row>
    <row r="13" spans="1:19" ht="15" customHeight="1">
      <c r="A13" s="25">
        <f t="shared" si="0"/>
        <v>44116</v>
      </c>
      <c r="B13" s="75" t="s">
        <v>59</v>
      </c>
      <c r="C13" s="20" t="s">
        <v>40</v>
      </c>
      <c r="D13" s="18" t="s">
        <v>75</v>
      </c>
      <c r="E13" s="83" t="s">
        <v>85</v>
      </c>
      <c r="F13" s="78" t="s">
        <v>140</v>
      </c>
      <c r="G13" s="81" t="s">
        <v>61</v>
      </c>
      <c r="H13" s="23" t="s">
        <v>62</v>
      </c>
      <c r="I13" s="81" t="s">
        <v>63</v>
      </c>
      <c r="J13" s="28">
        <v>544.66999999999996</v>
      </c>
      <c r="K13" s="28">
        <v>38.14</v>
      </c>
      <c r="L13" s="27">
        <f t="shared" si="3"/>
        <v>582.80999999999995</v>
      </c>
      <c r="M13" s="28">
        <v>19.239999999999998</v>
      </c>
      <c r="N13" s="28">
        <v>30.29</v>
      </c>
      <c r="O13" s="36">
        <v>50234</v>
      </c>
      <c r="P13" s="36">
        <v>50530</v>
      </c>
      <c r="Q13" s="35">
        <f t="shared" si="2"/>
        <v>296</v>
      </c>
      <c r="R13" s="36">
        <v>50529</v>
      </c>
      <c r="S13" s="28"/>
    </row>
    <row r="14" spans="1:19" ht="15" customHeight="1">
      <c r="A14" s="25">
        <f t="shared" si="0"/>
        <v>44117</v>
      </c>
      <c r="B14" s="75" t="s">
        <v>59</v>
      </c>
      <c r="C14" s="20" t="s">
        <v>40</v>
      </c>
      <c r="D14" s="18" t="s">
        <v>75</v>
      </c>
      <c r="E14" s="83" t="s">
        <v>85</v>
      </c>
      <c r="F14" s="78"/>
      <c r="G14" s="81"/>
      <c r="H14" s="23"/>
      <c r="I14" s="81"/>
      <c r="J14" s="28"/>
      <c r="K14" s="28"/>
      <c r="L14" s="27">
        <f t="shared" si="3"/>
        <v>0</v>
      </c>
      <c r="M14" s="28"/>
      <c r="N14" s="28"/>
      <c r="O14" s="36">
        <v>0</v>
      </c>
      <c r="P14" s="36">
        <v>0</v>
      </c>
      <c r="Q14" s="35">
        <f t="shared" si="2"/>
        <v>0</v>
      </c>
      <c r="R14" s="36"/>
      <c r="S14" s="28"/>
    </row>
    <row r="15" spans="1:19" ht="15" customHeight="1">
      <c r="A15" s="25">
        <f t="shared" si="0"/>
        <v>44118</v>
      </c>
      <c r="B15" s="75" t="s">
        <v>59</v>
      </c>
      <c r="C15" s="20" t="s">
        <v>40</v>
      </c>
      <c r="D15" s="18" t="s">
        <v>75</v>
      </c>
      <c r="E15" s="83" t="s">
        <v>85</v>
      </c>
      <c r="F15" s="78" t="s">
        <v>144</v>
      </c>
      <c r="G15" s="81" t="s">
        <v>61</v>
      </c>
      <c r="H15" s="23" t="s">
        <v>62</v>
      </c>
      <c r="I15" s="81" t="s">
        <v>63</v>
      </c>
      <c r="J15" s="28">
        <v>560.75</v>
      </c>
      <c r="K15" s="28">
        <v>39.25</v>
      </c>
      <c r="L15" s="27">
        <f t="shared" si="3"/>
        <v>600</v>
      </c>
      <c r="M15" s="28">
        <v>19.239999999999998</v>
      </c>
      <c r="N15" s="28">
        <v>31.184999999999999</v>
      </c>
      <c r="O15" s="36">
        <v>50530</v>
      </c>
      <c r="P15" s="36">
        <v>50815</v>
      </c>
      <c r="Q15" s="35">
        <f t="shared" si="2"/>
        <v>285</v>
      </c>
      <c r="R15" s="36">
        <v>50813</v>
      </c>
      <c r="S15" s="28"/>
    </row>
    <row r="16" spans="1:19" ht="15" customHeight="1">
      <c r="A16" s="25">
        <f t="shared" si="0"/>
        <v>44119</v>
      </c>
      <c r="B16" s="75" t="s">
        <v>59</v>
      </c>
      <c r="C16" s="20" t="s">
        <v>40</v>
      </c>
      <c r="D16" s="18" t="s">
        <v>75</v>
      </c>
      <c r="E16" s="83" t="s">
        <v>85</v>
      </c>
      <c r="F16" s="78" t="s">
        <v>163</v>
      </c>
      <c r="G16" s="76" t="s">
        <v>6</v>
      </c>
      <c r="H16" s="23" t="s">
        <v>5</v>
      </c>
      <c r="I16" s="78" t="s">
        <v>4</v>
      </c>
      <c r="J16" s="27">
        <v>502.8</v>
      </c>
      <c r="K16" s="27">
        <v>35.200000000000003</v>
      </c>
      <c r="L16" s="27">
        <f t="shared" si="3"/>
        <v>538</v>
      </c>
      <c r="M16" s="27">
        <v>19.239999999999998</v>
      </c>
      <c r="N16" s="27">
        <v>27.96</v>
      </c>
      <c r="O16" s="36">
        <v>50815</v>
      </c>
      <c r="P16" s="36">
        <v>51073</v>
      </c>
      <c r="Q16" s="35">
        <f t="shared" si="2"/>
        <v>258</v>
      </c>
      <c r="R16" s="36">
        <v>51071</v>
      </c>
      <c r="S16" s="28"/>
    </row>
    <row r="17" spans="1:19" ht="15" customHeight="1">
      <c r="A17" s="25">
        <f t="shared" si="0"/>
        <v>44120</v>
      </c>
      <c r="B17" s="75" t="s">
        <v>59</v>
      </c>
      <c r="C17" s="20" t="s">
        <v>40</v>
      </c>
      <c r="D17" s="18" t="s">
        <v>75</v>
      </c>
      <c r="E17" s="83" t="s">
        <v>85</v>
      </c>
      <c r="F17" s="78"/>
      <c r="G17" s="28"/>
      <c r="H17" s="28"/>
      <c r="I17" s="28"/>
      <c r="J17" s="28"/>
      <c r="K17" s="28"/>
      <c r="L17" s="27"/>
      <c r="M17" s="28"/>
      <c r="N17" s="28"/>
      <c r="O17" s="36">
        <v>0</v>
      </c>
      <c r="P17" s="36"/>
      <c r="Q17" s="35">
        <f t="shared" si="2"/>
        <v>0</v>
      </c>
      <c r="R17" s="36"/>
      <c r="S17" s="28"/>
    </row>
    <row r="18" spans="1:19" ht="15" customHeight="1">
      <c r="A18" s="25">
        <f t="shared" si="0"/>
        <v>44121</v>
      </c>
      <c r="B18" s="75" t="s">
        <v>59</v>
      </c>
      <c r="C18" s="20" t="s">
        <v>40</v>
      </c>
      <c r="D18" s="18" t="s">
        <v>75</v>
      </c>
      <c r="E18" s="83" t="s">
        <v>85</v>
      </c>
      <c r="F18" s="78" t="s">
        <v>172</v>
      </c>
      <c r="G18" s="76" t="s">
        <v>6</v>
      </c>
      <c r="H18" s="23" t="s">
        <v>5</v>
      </c>
      <c r="I18" s="78" t="s">
        <v>4</v>
      </c>
      <c r="J18" s="28">
        <v>439.07</v>
      </c>
      <c r="K18" s="28">
        <v>30.73</v>
      </c>
      <c r="L18" s="27">
        <f t="shared" si="3"/>
        <v>469.8</v>
      </c>
      <c r="M18" s="28">
        <v>18.940000000000001</v>
      </c>
      <c r="N18" s="28">
        <v>24.806999999999999</v>
      </c>
      <c r="O18" s="36">
        <v>51073</v>
      </c>
      <c r="P18" s="36">
        <v>51332</v>
      </c>
      <c r="Q18" s="35">
        <f t="shared" si="2"/>
        <v>259</v>
      </c>
      <c r="R18" s="36">
        <v>51330</v>
      </c>
      <c r="S18" s="28"/>
    </row>
    <row r="19" spans="1:19" ht="15" customHeight="1">
      <c r="A19" s="25">
        <f t="shared" si="0"/>
        <v>44122</v>
      </c>
      <c r="B19" s="75" t="s">
        <v>59</v>
      </c>
      <c r="C19" s="20" t="s">
        <v>40</v>
      </c>
      <c r="D19" s="18" t="s">
        <v>75</v>
      </c>
      <c r="E19" s="83" t="s">
        <v>85</v>
      </c>
      <c r="F19" s="78" t="s">
        <v>180</v>
      </c>
      <c r="G19" s="76" t="s">
        <v>6</v>
      </c>
      <c r="H19" s="23" t="s">
        <v>5</v>
      </c>
      <c r="I19" s="78" t="s">
        <v>4</v>
      </c>
      <c r="J19" s="28">
        <v>388.5</v>
      </c>
      <c r="K19" s="28">
        <v>27.2</v>
      </c>
      <c r="L19" s="27">
        <f t="shared" si="3"/>
        <v>415.7</v>
      </c>
      <c r="M19" s="28">
        <v>18.940000000000001</v>
      </c>
      <c r="N19" s="28">
        <v>21.946999999999999</v>
      </c>
      <c r="O19" s="36">
        <v>51332</v>
      </c>
      <c r="P19" s="36">
        <v>51574</v>
      </c>
      <c r="Q19" s="35">
        <f t="shared" si="2"/>
        <v>242</v>
      </c>
      <c r="R19" s="36">
        <v>51572</v>
      </c>
      <c r="S19" s="28"/>
    </row>
    <row r="20" spans="1:19" ht="15" customHeight="1">
      <c r="A20" s="25">
        <f t="shared" si="0"/>
        <v>44123</v>
      </c>
      <c r="B20" s="75" t="s">
        <v>59</v>
      </c>
      <c r="C20" s="20" t="s">
        <v>40</v>
      </c>
      <c r="D20" s="18" t="s">
        <v>75</v>
      </c>
      <c r="E20" s="83" t="s">
        <v>85</v>
      </c>
      <c r="F20" s="78" t="s">
        <v>188</v>
      </c>
      <c r="G20" s="76" t="s">
        <v>6</v>
      </c>
      <c r="H20" s="23" t="s">
        <v>5</v>
      </c>
      <c r="I20" s="78" t="s">
        <v>4</v>
      </c>
      <c r="J20" s="27">
        <v>259.52999999999997</v>
      </c>
      <c r="K20" s="27">
        <v>18.170000000000002</v>
      </c>
      <c r="L20" s="27">
        <f t="shared" si="3"/>
        <v>277.7</v>
      </c>
      <c r="M20" s="27">
        <v>18.940000000000001</v>
      </c>
      <c r="N20" s="27">
        <v>14.66</v>
      </c>
      <c r="O20" s="36">
        <v>51574</v>
      </c>
      <c r="P20" s="36">
        <v>51722</v>
      </c>
      <c r="Q20" s="35">
        <f t="shared" si="2"/>
        <v>148</v>
      </c>
      <c r="R20" s="36">
        <v>51720</v>
      </c>
      <c r="S20" s="28"/>
    </row>
    <row r="21" spans="1:19" ht="15" customHeight="1">
      <c r="A21" s="25">
        <f t="shared" si="0"/>
        <v>44124</v>
      </c>
      <c r="B21" s="75" t="s">
        <v>59</v>
      </c>
      <c r="C21" s="20" t="s">
        <v>40</v>
      </c>
      <c r="D21" s="18" t="s">
        <v>75</v>
      </c>
      <c r="E21" s="83" t="s">
        <v>85</v>
      </c>
      <c r="F21" s="78"/>
      <c r="G21" s="28"/>
      <c r="H21" s="28"/>
      <c r="I21" s="28"/>
      <c r="J21" s="28"/>
      <c r="K21" s="28"/>
      <c r="L21" s="27"/>
      <c r="M21" s="28"/>
      <c r="N21" s="28"/>
      <c r="O21" s="36">
        <v>0</v>
      </c>
      <c r="P21" s="36"/>
      <c r="Q21" s="35">
        <f t="shared" si="2"/>
        <v>0</v>
      </c>
      <c r="R21" s="36"/>
      <c r="S21" s="28"/>
    </row>
    <row r="22" spans="1:19" ht="15" customHeight="1">
      <c r="A22" s="25">
        <f t="shared" si="0"/>
        <v>44125</v>
      </c>
      <c r="B22" s="75" t="s">
        <v>59</v>
      </c>
      <c r="C22" s="20" t="s">
        <v>40</v>
      </c>
      <c r="D22" s="18" t="s">
        <v>75</v>
      </c>
      <c r="E22" s="83" t="s">
        <v>85</v>
      </c>
      <c r="F22" s="78"/>
      <c r="G22" s="22"/>
      <c r="H22" s="23"/>
      <c r="I22" s="22"/>
      <c r="J22" s="27"/>
      <c r="K22" s="27"/>
      <c r="L22" s="27"/>
      <c r="M22" s="27"/>
      <c r="N22" s="27"/>
      <c r="O22" s="36">
        <f t="shared" si="1"/>
        <v>0</v>
      </c>
      <c r="P22" s="36"/>
      <c r="Q22" s="35">
        <f t="shared" si="2"/>
        <v>0</v>
      </c>
      <c r="R22" s="36"/>
      <c r="S22" s="28"/>
    </row>
    <row r="23" spans="1:19" ht="15" customHeight="1">
      <c r="A23" s="25">
        <f t="shared" si="0"/>
        <v>44126</v>
      </c>
      <c r="B23" s="75" t="s">
        <v>59</v>
      </c>
      <c r="C23" s="20" t="s">
        <v>40</v>
      </c>
      <c r="D23" s="18" t="s">
        <v>75</v>
      </c>
      <c r="E23" s="83" t="s">
        <v>85</v>
      </c>
      <c r="F23" s="78"/>
      <c r="G23" s="28"/>
      <c r="H23" s="28"/>
      <c r="I23" s="28"/>
      <c r="J23" s="28"/>
      <c r="K23" s="28"/>
      <c r="L23" s="27"/>
      <c r="M23" s="28"/>
      <c r="N23" s="28"/>
      <c r="O23" s="36">
        <f t="shared" si="1"/>
        <v>0</v>
      </c>
      <c r="P23" s="36"/>
      <c r="Q23" s="35">
        <f t="shared" si="2"/>
        <v>0</v>
      </c>
      <c r="R23" s="36"/>
      <c r="S23" s="28"/>
    </row>
    <row r="24" spans="1:19" ht="15" customHeight="1">
      <c r="A24" s="25">
        <f t="shared" si="0"/>
        <v>44127</v>
      </c>
      <c r="B24" s="75" t="s">
        <v>59</v>
      </c>
      <c r="C24" s="20" t="s">
        <v>40</v>
      </c>
      <c r="D24" s="18" t="s">
        <v>75</v>
      </c>
      <c r="E24" s="83" t="s">
        <v>85</v>
      </c>
      <c r="F24" s="78"/>
      <c r="G24" s="28"/>
      <c r="H24" s="28"/>
      <c r="I24" s="28"/>
      <c r="J24" s="28"/>
      <c r="K24" s="28"/>
      <c r="L24" s="27"/>
      <c r="M24" s="28"/>
      <c r="N24" s="28"/>
      <c r="O24" s="36">
        <f t="shared" si="1"/>
        <v>0</v>
      </c>
      <c r="P24" s="36"/>
      <c r="Q24" s="35">
        <f t="shared" si="2"/>
        <v>0</v>
      </c>
      <c r="R24" s="36"/>
      <c r="S24" s="28"/>
    </row>
    <row r="25" spans="1:19" ht="15" customHeight="1">
      <c r="A25" s="25">
        <f t="shared" si="0"/>
        <v>44128</v>
      </c>
      <c r="B25" s="75" t="s">
        <v>59</v>
      </c>
      <c r="C25" s="20" t="s">
        <v>40</v>
      </c>
      <c r="D25" s="18" t="s">
        <v>75</v>
      </c>
      <c r="E25" s="83" t="s">
        <v>85</v>
      </c>
      <c r="F25" s="78"/>
      <c r="G25" s="22"/>
      <c r="H25" s="23"/>
      <c r="I25" s="22"/>
      <c r="J25" s="27"/>
      <c r="K25" s="27"/>
      <c r="L25" s="27"/>
      <c r="M25" s="27"/>
      <c r="N25" s="27"/>
      <c r="O25" s="36">
        <f t="shared" si="1"/>
        <v>0</v>
      </c>
      <c r="P25" s="36"/>
      <c r="Q25" s="35">
        <f t="shared" si="2"/>
        <v>0</v>
      </c>
      <c r="R25" s="36"/>
      <c r="S25" s="28"/>
    </row>
    <row r="26" spans="1:19" ht="15" customHeight="1">
      <c r="A26" s="25">
        <f t="shared" si="0"/>
        <v>44129</v>
      </c>
      <c r="B26" s="75" t="s">
        <v>59</v>
      </c>
      <c r="C26" s="20" t="s">
        <v>40</v>
      </c>
      <c r="D26" s="18" t="s">
        <v>75</v>
      </c>
      <c r="E26" s="83" t="s">
        <v>85</v>
      </c>
      <c r="F26" s="78"/>
      <c r="G26" s="28"/>
      <c r="H26" s="28"/>
      <c r="I26" s="28"/>
      <c r="J26" s="28"/>
      <c r="K26" s="28"/>
      <c r="L26" s="27"/>
      <c r="M26" s="28"/>
      <c r="N26" s="28"/>
      <c r="O26" s="36">
        <f t="shared" si="1"/>
        <v>0</v>
      </c>
      <c r="P26" s="36"/>
      <c r="Q26" s="35">
        <f t="shared" si="2"/>
        <v>0</v>
      </c>
      <c r="R26" s="36"/>
      <c r="S26" s="28"/>
    </row>
    <row r="27" spans="1:19" ht="15" customHeight="1">
      <c r="A27" s="25">
        <f t="shared" si="0"/>
        <v>44130</v>
      </c>
      <c r="B27" s="75" t="s">
        <v>59</v>
      </c>
      <c r="C27" s="20" t="s">
        <v>40</v>
      </c>
      <c r="D27" s="18" t="s">
        <v>75</v>
      </c>
      <c r="E27" s="83" t="s">
        <v>85</v>
      </c>
      <c r="F27" s="78"/>
      <c r="G27" s="22"/>
      <c r="H27" s="23"/>
      <c r="I27" s="22"/>
      <c r="J27" s="27"/>
      <c r="K27" s="27"/>
      <c r="L27" s="27"/>
      <c r="M27" s="27"/>
      <c r="N27" s="27"/>
      <c r="O27" s="36">
        <f t="shared" si="1"/>
        <v>0</v>
      </c>
      <c r="P27" s="36"/>
      <c r="Q27" s="35">
        <f t="shared" si="2"/>
        <v>0</v>
      </c>
      <c r="R27" s="36"/>
      <c r="S27" s="28"/>
    </row>
    <row r="28" spans="1:19" ht="15" customHeight="1">
      <c r="A28" s="25">
        <f t="shared" si="0"/>
        <v>44131</v>
      </c>
      <c r="B28" s="75" t="s">
        <v>59</v>
      </c>
      <c r="C28" s="20" t="s">
        <v>40</v>
      </c>
      <c r="D28" s="18" t="s">
        <v>75</v>
      </c>
      <c r="E28" s="83" t="s">
        <v>85</v>
      </c>
      <c r="F28" s="78"/>
      <c r="G28" s="22"/>
      <c r="H28" s="23"/>
      <c r="I28" s="22"/>
      <c r="J28" s="27"/>
      <c r="K28" s="27"/>
      <c r="L28" s="27"/>
      <c r="M28" s="27"/>
      <c r="N28" s="27"/>
      <c r="O28" s="36">
        <f t="shared" si="1"/>
        <v>0</v>
      </c>
      <c r="P28" s="36"/>
      <c r="Q28" s="35">
        <f t="shared" si="2"/>
        <v>0</v>
      </c>
      <c r="R28" s="36"/>
      <c r="S28" s="28"/>
    </row>
    <row r="29" spans="1:19" ht="15.75">
      <c r="A29" s="25">
        <f t="shared" si="0"/>
        <v>44132</v>
      </c>
      <c r="B29" s="75" t="s">
        <v>59</v>
      </c>
      <c r="C29" s="20" t="s">
        <v>40</v>
      </c>
      <c r="D29" s="18" t="s">
        <v>75</v>
      </c>
      <c r="E29" s="83" t="s">
        <v>85</v>
      </c>
      <c r="F29" s="78"/>
      <c r="G29" s="22"/>
      <c r="H29" s="23"/>
      <c r="I29" s="22"/>
      <c r="J29" s="27"/>
      <c r="K29" s="27"/>
      <c r="L29" s="27"/>
      <c r="M29" s="27"/>
      <c r="N29" s="27"/>
      <c r="O29" s="36">
        <f t="shared" si="1"/>
        <v>0</v>
      </c>
      <c r="P29" s="36"/>
      <c r="Q29" s="35">
        <f t="shared" si="2"/>
        <v>0</v>
      </c>
      <c r="R29" s="36"/>
      <c r="S29" s="28"/>
    </row>
    <row r="30" spans="1:19" ht="15.75">
      <c r="A30" s="25">
        <f t="shared" si="0"/>
        <v>44133</v>
      </c>
      <c r="B30" s="75" t="s">
        <v>59</v>
      </c>
      <c r="C30" s="20" t="s">
        <v>40</v>
      </c>
      <c r="D30" s="18" t="s">
        <v>75</v>
      </c>
      <c r="E30" s="83" t="s">
        <v>85</v>
      </c>
      <c r="F30" s="78"/>
      <c r="G30" s="29"/>
      <c r="H30" s="23"/>
      <c r="I30" s="30"/>
      <c r="J30" s="27"/>
      <c r="K30" s="27"/>
      <c r="L30" s="27"/>
      <c r="M30" s="27"/>
      <c r="N30" s="27"/>
      <c r="O30" s="36">
        <f t="shared" si="1"/>
        <v>0</v>
      </c>
      <c r="P30" s="36"/>
      <c r="Q30" s="35">
        <f t="shared" si="2"/>
        <v>0</v>
      </c>
      <c r="R30" s="36"/>
      <c r="S30" s="28"/>
    </row>
    <row r="31" spans="1:19" ht="15.75">
      <c r="A31" s="25">
        <f t="shared" si="0"/>
        <v>44134</v>
      </c>
      <c r="B31" s="75" t="s">
        <v>59</v>
      </c>
      <c r="C31" s="20" t="s">
        <v>40</v>
      </c>
      <c r="D31" s="18" t="s">
        <v>75</v>
      </c>
      <c r="E31" s="83" t="s">
        <v>85</v>
      </c>
      <c r="F31" s="78"/>
      <c r="G31" s="22"/>
      <c r="H31" s="23"/>
      <c r="I31" s="22"/>
      <c r="J31" s="27"/>
      <c r="K31" s="27"/>
      <c r="L31" s="27"/>
      <c r="M31" s="27"/>
      <c r="N31" s="27"/>
      <c r="O31" s="36">
        <f t="shared" si="1"/>
        <v>0</v>
      </c>
      <c r="P31" s="36"/>
      <c r="Q31" s="35">
        <f t="shared" si="2"/>
        <v>0</v>
      </c>
      <c r="R31" s="36"/>
      <c r="S31" s="28"/>
    </row>
    <row r="32" spans="1:19" ht="15.75">
      <c r="A32" s="25">
        <f t="shared" si="0"/>
        <v>44135</v>
      </c>
      <c r="B32" s="75" t="s">
        <v>59</v>
      </c>
      <c r="C32" s="20" t="s">
        <v>40</v>
      </c>
      <c r="D32" s="18" t="s">
        <v>75</v>
      </c>
      <c r="E32" s="83" t="s">
        <v>85</v>
      </c>
      <c r="F32" s="78"/>
      <c r="G32" s="22"/>
      <c r="H32" s="23"/>
      <c r="I32" s="22"/>
      <c r="J32" s="27"/>
      <c r="K32" s="27"/>
      <c r="L32" s="27"/>
      <c r="M32" s="27"/>
      <c r="N32" s="27"/>
      <c r="O32" s="36">
        <f t="shared" si="1"/>
        <v>0</v>
      </c>
      <c r="P32" s="36"/>
      <c r="Q32" s="39">
        <f t="shared" si="2"/>
        <v>0</v>
      </c>
      <c r="R32" s="36"/>
      <c r="S32" s="28"/>
    </row>
    <row r="33" spans="1:14" ht="15.75" thickBot="1">
      <c r="A33" s="14"/>
      <c r="F33" s="15" t="s">
        <v>3</v>
      </c>
      <c r="G33" s="15"/>
      <c r="H33" s="15"/>
      <c r="I33" s="15"/>
      <c r="J33" s="16">
        <f>SUM(J2:J32)</f>
        <v>6543.5299999999988</v>
      </c>
      <c r="K33" s="16">
        <f t="shared" ref="K33:N33" si="4">SUM(K2:K32)</f>
        <v>458.08</v>
      </c>
      <c r="L33" s="16">
        <f t="shared" si="4"/>
        <v>7001.61</v>
      </c>
      <c r="M33" s="15"/>
      <c r="N33" s="16">
        <f t="shared" si="4"/>
        <v>358.279</v>
      </c>
    </row>
    <row r="34" spans="1:14">
      <c r="A34" s="14"/>
    </row>
    <row r="35" spans="1:14">
      <c r="A35" s="14"/>
      <c r="G35" s="10"/>
      <c r="H35" s="11" t="s">
        <v>2</v>
      </c>
      <c r="I35" s="10"/>
      <c r="L35" s="9">
        <f>20000-L33</f>
        <v>12998.39</v>
      </c>
    </row>
    <row r="36" spans="1:14">
      <c r="A36" s="14"/>
      <c r="G36" s="8"/>
      <c r="I36" s="7">
        <v>24968</v>
      </c>
      <c r="J36" s="6">
        <v>29830</v>
      </c>
      <c r="L36" s="5">
        <f>J36-I36</f>
        <v>4862</v>
      </c>
    </row>
    <row r="37" spans="1:14">
      <c r="A37" s="14"/>
      <c r="G37" s="4"/>
      <c r="I37" s="3" t="s">
        <v>1</v>
      </c>
      <c r="J37" s="3" t="s">
        <v>0</v>
      </c>
      <c r="L37" s="2">
        <f>L36/N33</f>
        <v>13.570429748882853</v>
      </c>
    </row>
    <row r="38" spans="1:14">
      <c r="A38" s="14"/>
    </row>
    <row r="39" spans="1:14">
      <c r="A39" s="14"/>
    </row>
    <row r="40" spans="1:14">
      <c r="A40" s="14"/>
    </row>
    <row r="41" spans="1:14">
      <c r="A41" s="14"/>
    </row>
    <row r="42" spans="1:14">
      <c r="A42" s="14"/>
    </row>
    <row r="43" spans="1:14">
      <c r="A43" s="14"/>
    </row>
    <row r="44" spans="1:14">
      <c r="A44" s="14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4"/>
  <sheetViews>
    <sheetView topLeftCell="C1" workbookViewId="0">
      <selection activeCell="O22" sqref="O22"/>
    </sheetView>
  </sheetViews>
  <sheetFormatPr defaultColWidth="9" defaultRowHeight="15"/>
  <cols>
    <col min="1" max="1" width="11.42578125" style="1" customWidth="1"/>
    <col min="2" max="2" width="11.28515625" style="1" bestFit="1" customWidth="1"/>
    <col min="3" max="3" width="9" style="1"/>
    <col min="4" max="4" width="11.5703125" style="1" customWidth="1"/>
    <col min="5" max="5" width="16.7109375" style="1" bestFit="1" customWidth="1"/>
    <col min="6" max="6" width="13" style="1" customWidth="1"/>
    <col min="7" max="7" width="17" style="1" customWidth="1"/>
    <col min="8" max="8" width="36.42578125" style="1" customWidth="1"/>
    <col min="9" max="9" width="12.85546875" style="1" customWidth="1"/>
    <col min="10" max="10" width="13.42578125" style="1" customWidth="1"/>
    <col min="11" max="11" width="14.5703125" style="1" customWidth="1"/>
    <col min="12" max="12" width="15.28515625" style="1" bestFit="1" customWidth="1"/>
    <col min="13" max="13" width="9.42578125" style="1" bestFit="1" customWidth="1"/>
    <col min="14" max="14" width="11.7109375" style="1" bestFit="1" customWidth="1"/>
    <col min="15" max="15" width="12.140625" style="37" customWidth="1"/>
    <col min="16" max="16" width="12.5703125" style="37" customWidth="1"/>
    <col min="17" max="18" width="9" style="37"/>
    <col min="19" max="16384" width="9" style="1"/>
  </cols>
  <sheetData>
    <row r="1" spans="1:19" s="13" customFormat="1" ht="63">
      <c r="A1" s="32" t="s">
        <v>31</v>
      </c>
      <c r="B1" s="32" t="s">
        <v>28</v>
      </c>
      <c r="C1" s="17" t="s">
        <v>29</v>
      </c>
      <c r="D1" s="33" t="s">
        <v>27</v>
      </c>
      <c r="E1" s="33" t="s">
        <v>25</v>
      </c>
      <c r="F1" s="17" t="s">
        <v>23</v>
      </c>
      <c r="G1" s="17" t="s">
        <v>22</v>
      </c>
      <c r="H1" s="17" t="s">
        <v>21</v>
      </c>
      <c r="I1" s="17" t="s">
        <v>20</v>
      </c>
      <c r="J1" s="17" t="s">
        <v>19</v>
      </c>
      <c r="K1" s="17" t="s">
        <v>18</v>
      </c>
      <c r="L1" s="17" t="s">
        <v>17</v>
      </c>
      <c r="M1" s="17" t="s">
        <v>16</v>
      </c>
      <c r="N1" s="17" t="s">
        <v>15</v>
      </c>
      <c r="O1" s="34" t="s">
        <v>32</v>
      </c>
      <c r="P1" s="34" t="s">
        <v>35</v>
      </c>
      <c r="Q1" s="34" t="s">
        <v>34</v>
      </c>
      <c r="R1" s="34" t="s">
        <v>33</v>
      </c>
      <c r="S1" s="34" t="s">
        <v>43</v>
      </c>
    </row>
    <row r="2" spans="1:19" s="12" customFormat="1" ht="15" customHeight="1">
      <c r="A2" s="19">
        <v>44105</v>
      </c>
      <c r="B2" s="75" t="s">
        <v>59</v>
      </c>
      <c r="C2" s="20" t="s">
        <v>41</v>
      </c>
      <c r="D2" s="18" t="s">
        <v>70</v>
      </c>
      <c r="E2" s="78" t="s">
        <v>86</v>
      </c>
      <c r="F2" s="20"/>
      <c r="G2" s="20"/>
      <c r="H2" s="20"/>
      <c r="I2" s="20"/>
      <c r="J2" s="20"/>
      <c r="K2" s="20"/>
      <c r="L2" s="20"/>
      <c r="M2" s="20"/>
      <c r="N2" s="20"/>
      <c r="O2" s="68"/>
      <c r="P2" s="68"/>
      <c r="Q2" s="68"/>
      <c r="R2" s="68"/>
      <c r="S2" s="69"/>
    </row>
    <row r="3" spans="1:19" ht="15" customHeight="1">
      <c r="A3" s="25">
        <f>+A2+1</f>
        <v>44106</v>
      </c>
      <c r="B3" s="75" t="s">
        <v>59</v>
      </c>
      <c r="C3" s="20" t="s">
        <v>41</v>
      </c>
      <c r="D3" s="18" t="s">
        <v>70</v>
      </c>
      <c r="E3" s="78" t="s">
        <v>86</v>
      </c>
      <c r="F3" s="21"/>
      <c r="G3" s="22"/>
      <c r="H3" s="23"/>
      <c r="I3" s="22"/>
      <c r="J3" s="24"/>
      <c r="K3" s="24"/>
      <c r="L3" s="27"/>
      <c r="M3" s="24"/>
      <c r="N3" s="24"/>
      <c r="O3" s="39">
        <v>0</v>
      </c>
      <c r="P3" s="35"/>
      <c r="Q3" s="35">
        <f>+P3-O3</f>
        <v>0</v>
      </c>
      <c r="R3" s="36"/>
      <c r="S3" s="28"/>
    </row>
    <row r="4" spans="1:19" ht="15" customHeight="1">
      <c r="A4" s="25">
        <f t="shared" ref="A4:A32" si="0">+A3+1</f>
        <v>44107</v>
      </c>
      <c r="B4" s="75" t="s">
        <v>59</v>
      </c>
      <c r="C4" s="20" t="s">
        <v>41</v>
      </c>
      <c r="D4" s="18" t="s">
        <v>70</v>
      </c>
      <c r="E4" s="78" t="s">
        <v>86</v>
      </c>
      <c r="F4" s="28"/>
      <c r="G4" s="28"/>
      <c r="H4" s="28"/>
      <c r="I4" s="28"/>
      <c r="J4" s="28"/>
      <c r="K4" s="28"/>
      <c r="L4" s="27"/>
      <c r="M4" s="28"/>
      <c r="N4" s="28"/>
      <c r="O4" s="36">
        <f t="shared" ref="O4:O32" si="1">+P3</f>
        <v>0</v>
      </c>
      <c r="P4" s="36"/>
      <c r="Q4" s="35">
        <f t="shared" ref="Q4:Q32" si="2">+P4-O4</f>
        <v>0</v>
      </c>
      <c r="R4" s="36"/>
      <c r="S4" s="28"/>
    </row>
    <row r="5" spans="1:19" ht="15" customHeight="1">
      <c r="A5" s="25">
        <f t="shared" si="0"/>
        <v>44108</v>
      </c>
      <c r="B5" s="75" t="s">
        <v>59</v>
      </c>
      <c r="C5" s="20" t="s">
        <v>41</v>
      </c>
      <c r="D5" s="18" t="s">
        <v>70</v>
      </c>
      <c r="E5" s="78" t="s">
        <v>86</v>
      </c>
      <c r="F5" s="79" t="s">
        <v>71</v>
      </c>
      <c r="G5" s="80" t="s">
        <v>61</v>
      </c>
      <c r="H5" s="77" t="s">
        <v>62</v>
      </c>
      <c r="I5" s="78" t="s">
        <v>63</v>
      </c>
      <c r="J5" s="28">
        <v>214.86</v>
      </c>
      <c r="K5" s="28">
        <v>15.04</v>
      </c>
      <c r="L5" s="27">
        <f t="shared" ref="L5:L20" si="3">J5+K5</f>
        <v>229.9</v>
      </c>
      <c r="M5" s="28">
        <v>18.940000000000001</v>
      </c>
      <c r="N5" s="28">
        <v>12.14</v>
      </c>
      <c r="O5" s="36">
        <v>46605</v>
      </c>
      <c r="P5" s="36">
        <v>46756</v>
      </c>
      <c r="Q5" s="35">
        <f t="shared" si="2"/>
        <v>151</v>
      </c>
      <c r="R5" s="36">
        <v>46755</v>
      </c>
      <c r="S5" s="28"/>
    </row>
    <row r="6" spans="1:19" ht="15" customHeight="1">
      <c r="A6" s="25">
        <f t="shared" si="0"/>
        <v>44109</v>
      </c>
      <c r="B6" s="75" t="s">
        <v>59</v>
      </c>
      <c r="C6" s="20" t="s">
        <v>41</v>
      </c>
      <c r="D6" s="18" t="s">
        <v>70</v>
      </c>
      <c r="E6" s="78" t="s">
        <v>86</v>
      </c>
      <c r="F6" s="79" t="s">
        <v>72</v>
      </c>
      <c r="G6" s="80" t="s">
        <v>61</v>
      </c>
      <c r="H6" s="77" t="s">
        <v>62</v>
      </c>
      <c r="I6" s="78" t="s">
        <v>63</v>
      </c>
      <c r="J6" s="27">
        <v>353.83</v>
      </c>
      <c r="K6" s="27">
        <v>24.77</v>
      </c>
      <c r="L6" s="27">
        <f t="shared" si="3"/>
        <v>378.59999999999997</v>
      </c>
      <c r="M6" s="28">
        <v>18.940000000000001</v>
      </c>
      <c r="N6" s="27">
        <v>19.989999999999998</v>
      </c>
      <c r="O6" s="36">
        <v>46756</v>
      </c>
      <c r="P6" s="36">
        <v>46969</v>
      </c>
      <c r="Q6" s="35">
        <f t="shared" si="2"/>
        <v>213</v>
      </c>
      <c r="R6" s="36">
        <v>46967</v>
      </c>
      <c r="S6" s="28"/>
    </row>
    <row r="7" spans="1:19" ht="15" customHeight="1">
      <c r="A7" s="25">
        <f t="shared" si="0"/>
        <v>44110</v>
      </c>
      <c r="B7" s="75" t="s">
        <v>59</v>
      </c>
      <c r="C7" s="20" t="s">
        <v>41</v>
      </c>
      <c r="D7" s="18" t="s">
        <v>70</v>
      </c>
      <c r="E7" s="78" t="s">
        <v>86</v>
      </c>
      <c r="F7" s="78" t="s">
        <v>93</v>
      </c>
      <c r="G7" s="80" t="s">
        <v>61</v>
      </c>
      <c r="H7" s="77" t="s">
        <v>62</v>
      </c>
      <c r="I7" s="78" t="s">
        <v>63</v>
      </c>
      <c r="J7" s="28">
        <v>213.08</v>
      </c>
      <c r="K7" s="28">
        <v>14.92</v>
      </c>
      <c r="L7" s="27">
        <f t="shared" si="3"/>
        <v>228</v>
      </c>
      <c r="M7" s="28">
        <v>18.940000000000001</v>
      </c>
      <c r="N7" s="28">
        <v>12.04</v>
      </c>
      <c r="O7" s="36">
        <v>46969</v>
      </c>
      <c r="P7" s="36">
        <v>47099</v>
      </c>
      <c r="Q7" s="35">
        <f t="shared" si="2"/>
        <v>130</v>
      </c>
      <c r="R7" s="36">
        <v>47098</v>
      </c>
      <c r="S7" s="28"/>
    </row>
    <row r="8" spans="1:19" ht="15" customHeight="1">
      <c r="A8" s="25">
        <f t="shared" si="0"/>
        <v>44111</v>
      </c>
      <c r="B8" s="75" t="s">
        <v>59</v>
      </c>
      <c r="C8" s="20" t="s">
        <v>41</v>
      </c>
      <c r="D8" s="18" t="s">
        <v>70</v>
      </c>
      <c r="E8" s="78" t="s">
        <v>86</v>
      </c>
      <c r="F8" s="78" t="s">
        <v>101</v>
      </c>
      <c r="G8" s="80" t="s">
        <v>61</v>
      </c>
      <c r="H8" s="77" t="s">
        <v>62</v>
      </c>
      <c r="I8" s="78" t="s">
        <v>63</v>
      </c>
      <c r="J8" s="28">
        <v>236.26</v>
      </c>
      <c r="K8" s="28">
        <v>16.54</v>
      </c>
      <c r="L8" s="27">
        <f t="shared" si="3"/>
        <v>252.79999999999998</v>
      </c>
      <c r="M8" s="28">
        <v>18.940000000000001</v>
      </c>
      <c r="N8" s="28">
        <v>13.35</v>
      </c>
      <c r="O8" s="36">
        <v>47099</v>
      </c>
      <c r="P8" s="36">
        <v>47251</v>
      </c>
      <c r="Q8" s="35">
        <f t="shared" si="2"/>
        <v>152</v>
      </c>
      <c r="R8" s="36">
        <v>47250</v>
      </c>
      <c r="S8" s="28"/>
    </row>
    <row r="9" spans="1:19" ht="15" customHeight="1">
      <c r="A9" s="25">
        <f t="shared" si="0"/>
        <v>44112</v>
      </c>
      <c r="B9" s="75" t="s">
        <v>59</v>
      </c>
      <c r="C9" s="20" t="s">
        <v>41</v>
      </c>
      <c r="D9" s="18" t="s">
        <v>70</v>
      </c>
      <c r="E9" s="78" t="s">
        <v>86</v>
      </c>
      <c r="F9" s="26" t="s">
        <v>109</v>
      </c>
      <c r="G9" s="80" t="s">
        <v>61</v>
      </c>
      <c r="H9" s="77" t="s">
        <v>62</v>
      </c>
      <c r="I9" s="78" t="s">
        <v>63</v>
      </c>
      <c r="J9" s="27">
        <v>302.70999999999998</v>
      </c>
      <c r="K9" s="27">
        <v>21.19</v>
      </c>
      <c r="L9" s="27">
        <f t="shared" si="3"/>
        <v>323.89999999999998</v>
      </c>
      <c r="M9" s="27">
        <v>18.940000000000001</v>
      </c>
      <c r="N9" s="27">
        <v>17.100000000000001</v>
      </c>
      <c r="O9" s="36">
        <v>47251</v>
      </c>
      <c r="P9" s="36">
        <v>47441</v>
      </c>
      <c r="Q9" s="35">
        <f t="shared" si="2"/>
        <v>190</v>
      </c>
      <c r="R9" s="36">
        <v>47439</v>
      </c>
      <c r="S9" s="28"/>
    </row>
    <row r="10" spans="1:19" ht="15" customHeight="1">
      <c r="A10" s="25">
        <f t="shared" si="0"/>
        <v>44113</v>
      </c>
      <c r="B10" s="75" t="s">
        <v>59</v>
      </c>
      <c r="C10" s="20" t="s">
        <v>41</v>
      </c>
      <c r="D10" s="18" t="s">
        <v>70</v>
      </c>
      <c r="E10" s="78" t="s">
        <v>86</v>
      </c>
      <c r="F10" s="78" t="s">
        <v>114</v>
      </c>
      <c r="G10" s="80" t="s">
        <v>61</v>
      </c>
      <c r="H10" s="77" t="s">
        <v>62</v>
      </c>
      <c r="I10" s="78" t="s">
        <v>63</v>
      </c>
      <c r="J10" s="28">
        <v>359.91</v>
      </c>
      <c r="K10" s="28">
        <v>25.19</v>
      </c>
      <c r="L10" s="27">
        <f t="shared" si="3"/>
        <v>385.1</v>
      </c>
      <c r="M10" s="28">
        <v>18.940000000000001</v>
      </c>
      <c r="N10" s="28">
        <v>20.329999999999998</v>
      </c>
      <c r="O10" s="36">
        <v>47441</v>
      </c>
      <c r="P10" s="36">
        <v>47660</v>
      </c>
      <c r="Q10" s="35">
        <f t="shared" si="2"/>
        <v>219</v>
      </c>
      <c r="R10" s="36">
        <v>47659</v>
      </c>
      <c r="S10" s="28"/>
    </row>
    <row r="11" spans="1:19" ht="15" customHeight="1">
      <c r="A11" s="25">
        <f t="shared" si="0"/>
        <v>44114</v>
      </c>
      <c r="B11" s="75" t="s">
        <v>59</v>
      </c>
      <c r="C11" s="20" t="s">
        <v>41</v>
      </c>
      <c r="D11" s="18" t="s">
        <v>70</v>
      </c>
      <c r="E11" s="78" t="s">
        <v>86</v>
      </c>
      <c r="F11" s="26" t="s">
        <v>124</v>
      </c>
      <c r="G11" s="80" t="s">
        <v>61</v>
      </c>
      <c r="H11" s="77" t="s">
        <v>62</v>
      </c>
      <c r="I11" s="78" t="s">
        <v>63</v>
      </c>
      <c r="J11" s="27">
        <v>408.88</v>
      </c>
      <c r="K11" s="27">
        <v>28.62</v>
      </c>
      <c r="L11" s="27">
        <f t="shared" si="3"/>
        <v>437.5</v>
      </c>
      <c r="M11" s="27">
        <v>19.239999999999998</v>
      </c>
      <c r="N11" s="27">
        <v>22.74</v>
      </c>
      <c r="O11" s="36">
        <v>47660</v>
      </c>
      <c r="P11" s="36">
        <v>47900</v>
      </c>
      <c r="Q11" s="35">
        <f t="shared" si="2"/>
        <v>240</v>
      </c>
      <c r="R11" s="36">
        <v>47899</v>
      </c>
      <c r="S11" s="28"/>
    </row>
    <row r="12" spans="1:19" ht="15" customHeight="1">
      <c r="A12" s="25">
        <f t="shared" si="0"/>
        <v>44115</v>
      </c>
      <c r="B12" s="75" t="s">
        <v>59</v>
      </c>
      <c r="C12" s="20" t="s">
        <v>41</v>
      </c>
      <c r="D12" s="18" t="s">
        <v>70</v>
      </c>
      <c r="E12" s="78" t="s">
        <v>86</v>
      </c>
      <c r="F12" s="78" t="s">
        <v>129</v>
      </c>
      <c r="G12" s="80" t="s">
        <v>61</v>
      </c>
      <c r="H12" s="77" t="s">
        <v>62</v>
      </c>
      <c r="I12" s="78" t="s">
        <v>63</v>
      </c>
      <c r="J12" s="28">
        <v>461.96</v>
      </c>
      <c r="K12" s="28">
        <v>32.340000000000003</v>
      </c>
      <c r="L12" s="27">
        <f t="shared" si="3"/>
        <v>494.29999999999995</v>
      </c>
      <c r="M12" s="28">
        <v>19.239999999999998</v>
      </c>
      <c r="N12" s="28">
        <v>25.69</v>
      </c>
      <c r="O12" s="36">
        <v>47900</v>
      </c>
      <c r="P12" s="36">
        <v>48182</v>
      </c>
      <c r="Q12" s="35">
        <f t="shared" si="2"/>
        <v>282</v>
      </c>
      <c r="R12" s="36">
        <v>48181</v>
      </c>
      <c r="S12" s="28"/>
    </row>
    <row r="13" spans="1:19" ht="15" customHeight="1">
      <c r="A13" s="25">
        <f t="shared" si="0"/>
        <v>44116</v>
      </c>
      <c r="B13" s="75" t="s">
        <v>59</v>
      </c>
      <c r="C13" s="20" t="s">
        <v>41</v>
      </c>
      <c r="D13" s="18" t="s">
        <v>70</v>
      </c>
      <c r="E13" s="78" t="s">
        <v>86</v>
      </c>
      <c r="F13" s="78" t="s">
        <v>141</v>
      </c>
      <c r="G13" s="80" t="s">
        <v>61</v>
      </c>
      <c r="H13" s="77" t="s">
        <v>62</v>
      </c>
      <c r="I13" s="78" t="s">
        <v>63</v>
      </c>
      <c r="J13" s="28">
        <v>420.56</v>
      </c>
      <c r="K13" s="28">
        <v>29.44</v>
      </c>
      <c r="L13" s="27">
        <f t="shared" si="3"/>
        <v>450</v>
      </c>
      <c r="M13" s="28">
        <v>19.239999999999998</v>
      </c>
      <c r="N13" s="28">
        <v>23.39</v>
      </c>
      <c r="O13" s="36">
        <v>48182</v>
      </c>
      <c r="P13" s="36">
        <v>48413</v>
      </c>
      <c r="Q13" s="35">
        <f t="shared" si="2"/>
        <v>231</v>
      </c>
      <c r="R13" s="36">
        <v>48412</v>
      </c>
      <c r="S13" s="28"/>
    </row>
    <row r="14" spans="1:19" ht="15" customHeight="1">
      <c r="A14" s="25">
        <f t="shared" si="0"/>
        <v>44117</v>
      </c>
      <c r="B14" s="75" t="s">
        <v>59</v>
      </c>
      <c r="C14" s="20" t="s">
        <v>41</v>
      </c>
      <c r="D14" s="18" t="s">
        <v>70</v>
      </c>
      <c r="E14" s="78" t="s">
        <v>86</v>
      </c>
      <c r="F14" s="78"/>
      <c r="G14" s="80"/>
      <c r="H14" s="77"/>
      <c r="I14" s="78"/>
      <c r="J14" s="28"/>
      <c r="K14" s="28"/>
      <c r="L14" s="27">
        <f t="shared" si="3"/>
        <v>0</v>
      </c>
      <c r="M14" s="28"/>
      <c r="N14" s="28"/>
      <c r="O14" s="36">
        <v>0</v>
      </c>
      <c r="P14" s="36">
        <v>0</v>
      </c>
      <c r="Q14" s="35">
        <f t="shared" si="2"/>
        <v>0</v>
      </c>
      <c r="R14" s="36"/>
      <c r="S14" s="28"/>
    </row>
    <row r="15" spans="1:19" ht="15" customHeight="1">
      <c r="A15" s="25">
        <f t="shared" si="0"/>
        <v>44118</v>
      </c>
      <c r="B15" s="75" t="s">
        <v>59</v>
      </c>
      <c r="C15" s="20" t="s">
        <v>41</v>
      </c>
      <c r="D15" s="18" t="s">
        <v>70</v>
      </c>
      <c r="E15" s="78" t="s">
        <v>86</v>
      </c>
      <c r="F15" s="78" t="s">
        <v>145</v>
      </c>
      <c r="G15" s="80" t="s">
        <v>61</v>
      </c>
      <c r="H15" s="77" t="s">
        <v>62</v>
      </c>
      <c r="I15" s="78" t="s">
        <v>63</v>
      </c>
      <c r="J15" s="28">
        <v>523.17999999999995</v>
      </c>
      <c r="K15" s="28">
        <v>36.619999999999997</v>
      </c>
      <c r="L15" s="27">
        <f t="shared" si="3"/>
        <v>559.79999999999995</v>
      </c>
      <c r="M15" s="28">
        <v>22.24</v>
      </c>
      <c r="N15" s="28">
        <v>25.17</v>
      </c>
      <c r="O15" s="36">
        <v>48413</v>
      </c>
      <c r="P15" s="36">
        <v>48686</v>
      </c>
      <c r="Q15" s="35">
        <f t="shared" si="2"/>
        <v>273</v>
      </c>
      <c r="R15" s="36">
        <v>48683</v>
      </c>
      <c r="S15" s="28" t="s">
        <v>147</v>
      </c>
    </row>
    <row r="16" spans="1:19" ht="15" customHeight="1">
      <c r="A16" s="25">
        <f t="shared" si="0"/>
        <v>44119</v>
      </c>
      <c r="B16" s="75" t="s">
        <v>59</v>
      </c>
      <c r="C16" s="20" t="s">
        <v>41</v>
      </c>
      <c r="D16" s="18" t="s">
        <v>70</v>
      </c>
      <c r="E16" s="78" t="s">
        <v>86</v>
      </c>
      <c r="F16" s="26" t="s">
        <v>161</v>
      </c>
      <c r="G16" s="76" t="s">
        <v>6</v>
      </c>
      <c r="H16" s="23" t="s">
        <v>5</v>
      </c>
      <c r="I16" s="78" t="s">
        <v>4</v>
      </c>
      <c r="J16" s="27">
        <v>300.56</v>
      </c>
      <c r="K16" s="27">
        <v>21.04</v>
      </c>
      <c r="L16" s="27">
        <f t="shared" si="3"/>
        <v>321.60000000000002</v>
      </c>
      <c r="M16" s="27">
        <v>19.239999999999998</v>
      </c>
      <c r="N16" s="27">
        <v>16.715</v>
      </c>
      <c r="O16" s="36">
        <v>48686</v>
      </c>
      <c r="P16" s="36">
        <v>48875</v>
      </c>
      <c r="Q16" s="35">
        <f t="shared" si="2"/>
        <v>189</v>
      </c>
      <c r="R16" s="36">
        <v>48873</v>
      </c>
      <c r="S16" s="28"/>
    </row>
    <row r="17" spans="1:19" ht="15" customHeight="1">
      <c r="A17" s="25">
        <f t="shared" si="0"/>
        <v>44120</v>
      </c>
      <c r="B17" s="75" t="s">
        <v>59</v>
      </c>
      <c r="C17" s="20" t="s">
        <v>41</v>
      </c>
      <c r="D17" s="18" t="s">
        <v>70</v>
      </c>
      <c r="E17" s="78" t="s">
        <v>86</v>
      </c>
      <c r="F17" s="28"/>
      <c r="G17" s="28"/>
      <c r="H17" s="28"/>
      <c r="I17" s="28"/>
      <c r="J17" s="28"/>
      <c r="K17" s="28"/>
      <c r="L17" s="27"/>
      <c r="M17" s="28"/>
      <c r="N17" s="28"/>
      <c r="O17" s="36">
        <v>0</v>
      </c>
      <c r="P17" s="36"/>
      <c r="Q17" s="35">
        <f t="shared" si="2"/>
        <v>0</v>
      </c>
      <c r="R17" s="36"/>
      <c r="S17" s="28"/>
    </row>
    <row r="18" spans="1:19" ht="15" customHeight="1">
      <c r="A18" s="25">
        <f t="shared" si="0"/>
        <v>44121</v>
      </c>
      <c r="B18" s="75" t="s">
        <v>59</v>
      </c>
      <c r="C18" s="20" t="s">
        <v>41</v>
      </c>
      <c r="D18" s="18" t="s">
        <v>70</v>
      </c>
      <c r="E18" s="78" t="s">
        <v>86</v>
      </c>
      <c r="F18" s="78" t="s">
        <v>170</v>
      </c>
      <c r="G18" s="76" t="s">
        <v>6</v>
      </c>
      <c r="H18" s="23" t="s">
        <v>5</v>
      </c>
      <c r="I18" s="78" t="s">
        <v>4</v>
      </c>
      <c r="J18" s="28">
        <v>502.99</v>
      </c>
      <c r="K18" s="28">
        <v>35.21</v>
      </c>
      <c r="L18" s="27">
        <f t="shared" si="3"/>
        <v>538.20000000000005</v>
      </c>
      <c r="M18" s="28">
        <v>21.94</v>
      </c>
      <c r="N18" s="28">
        <v>24.53</v>
      </c>
      <c r="O18" s="36">
        <v>48875</v>
      </c>
      <c r="P18" s="36">
        <v>49113</v>
      </c>
      <c r="Q18" s="35">
        <f t="shared" si="2"/>
        <v>238</v>
      </c>
      <c r="R18" s="36">
        <v>49111</v>
      </c>
      <c r="S18" s="28"/>
    </row>
    <row r="19" spans="1:19" ht="15" customHeight="1">
      <c r="A19" s="25">
        <f t="shared" si="0"/>
        <v>44122</v>
      </c>
      <c r="B19" s="75" t="s">
        <v>59</v>
      </c>
      <c r="C19" s="20" t="s">
        <v>41</v>
      </c>
      <c r="D19" s="18" t="s">
        <v>70</v>
      </c>
      <c r="E19" s="78" t="s">
        <v>86</v>
      </c>
      <c r="F19" s="78" t="s">
        <v>174</v>
      </c>
      <c r="G19" s="76" t="s">
        <v>6</v>
      </c>
      <c r="H19" s="23" t="s">
        <v>5</v>
      </c>
      <c r="I19" s="78" t="s">
        <v>4</v>
      </c>
      <c r="J19" s="28">
        <v>353.64</v>
      </c>
      <c r="K19" s="28">
        <v>24.76</v>
      </c>
      <c r="L19" s="27">
        <f t="shared" si="3"/>
        <v>378.4</v>
      </c>
      <c r="M19" s="28">
        <v>18.940000000000001</v>
      </c>
      <c r="N19" s="28">
        <v>19.978000000000002</v>
      </c>
      <c r="O19" s="36">
        <v>49113</v>
      </c>
      <c r="P19" s="36">
        <v>49315</v>
      </c>
      <c r="Q19" s="35">
        <f t="shared" si="2"/>
        <v>202</v>
      </c>
      <c r="R19" s="36">
        <v>49313</v>
      </c>
      <c r="S19" s="28"/>
    </row>
    <row r="20" spans="1:19" ht="15" customHeight="1">
      <c r="A20" s="25">
        <f t="shared" si="0"/>
        <v>44123</v>
      </c>
      <c r="B20" s="75" t="s">
        <v>59</v>
      </c>
      <c r="C20" s="20" t="s">
        <v>41</v>
      </c>
      <c r="D20" s="18" t="s">
        <v>70</v>
      </c>
      <c r="E20" s="78" t="s">
        <v>86</v>
      </c>
      <c r="F20" s="26" t="s">
        <v>187</v>
      </c>
      <c r="G20" s="76" t="s">
        <v>6</v>
      </c>
      <c r="H20" s="23" t="s">
        <v>5</v>
      </c>
      <c r="I20" s="78" t="s">
        <v>4</v>
      </c>
      <c r="J20" s="27">
        <v>333.74</v>
      </c>
      <c r="K20" s="27">
        <v>23.36</v>
      </c>
      <c r="L20" s="27">
        <f t="shared" si="3"/>
        <v>357.1</v>
      </c>
      <c r="M20" s="27">
        <v>18.940000000000001</v>
      </c>
      <c r="N20" s="27">
        <v>18.856000000000002</v>
      </c>
      <c r="O20" s="36">
        <v>49315</v>
      </c>
      <c r="P20" s="36">
        <v>49507</v>
      </c>
      <c r="Q20" s="35">
        <f t="shared" si="2"/>
        <v>192</v>
      </c>
      <c r="R20" s="36">
        <v>49506</v>
      </c>
      <c r="S20" s="28"/>
    </row>
    <row r="21" spans="1:19" ht="15" customHeight="1">
      <c r="A21" s="25">
        <f t="shared" si="0"/>
        <v>44124</v>
      </c>
      <c r="B21" s="75" t="s">
        <v>59</v>
      </c>
      <c r="C21" s="20" t="s">
        <v>41</v>
      </c>
      <c r="D21" s="18" t="s">
        <v>70</v>
      </c>
      <c r="E21" s="78" t="s">
        <v>86</v>
      </c>
      <c r="F21" s="28"/>
      <c r="G21" s="28"/>
      <c r="H21" s="28"/>
      <c r="I21" s="28"/>
      <c r="J21" s="28"/>
      <c r="K21" s="28"/>
      <c r="L21" s="27"/>
      <c r="M21" s="28"/>
      <c r="N21" s="28"/>
      <c r="O21" s="36">
        <v>0</v>
      </c>
      <c r="P21" s="36"/>
      <c r="Q21" s="35">
        <f t="shared" si="2"/>
        <v>0</v>
      </c>
      <c r="R21" s="36"/>
      <c r="S21" s="28"/>
    </row>
    <row r="22" spans="1:19" ht="15" customHeight="1">
      <c r="A22" s="25">
        <f t="shared" si="0"/>
        <v>44125</v>
      </c>
      <c r="B22" s="75" t="s">
        <v>59</v>
      </c>
      <c r="C22" s="20" t="s">
        <v>41</v>
      </c>
      <c r="D22" s="18" t="s">
        <v>70</v>
      </c>
      <c r="E22" s="78" t="s">
        <v>86</v>
      </c>
      <c r="F22" s="26"/>
      <c r="G22" s="22"/>
      <c r="H22" s="23"/>
      <c r="I22" s="22"/>
      <c r="J22" s="27"/>
      <c r="K22" s="27"/>
      <c r="L22" s="27"/>
      <c r="M22" s="27"/>
      <c r="N22" s="27"/>
      <c r="O22" s="36">
        <f t="shared" si="1"/>
        <v>0</v>
      </c>
      <c r="P22" s="36"/>
      <c r="Q22" s="35">
        <f t="shared" si="2"/>
        <v>0</v>
      </c>
      <c r="R22" s="36"/>
      <c r="S22" s="28"/>
    </row>
    <row r="23" spans="1:19" ht="15" customHeight="1">
      <c r="A23" s="25">
        <f t="shared" si="0"/>
        <v>44126</v>
      </c>
      <c r="B23" s="75" t="s">
        <v>59</v>
      </c>
      <c r="C23" s="20" t="s">
        <v>41</v>
      </c>
      <c r="D23" s="18" t="s">
        <v>70</v>
      </c>
      <c r="E23" s="78" t="s">
        <v>86</v>
      </c>
      <c r="F23" s="28"/>
      <c r="G23" s="28"/>
      <c r="H23" s="28"/>
      <c r="I23" s="28"/>
      <c r="J23" s="28"/>
      <c r="K23" s="28"/>
      <c r="L23" s="27"/>
      <c r="M23" s="28"/>
      <c r="N23" s="28"/>
      <c r="O23" s="36">
        <f t="shared" si="1"/>
        <v>0</v>
      </c>
      <c r="P23" s="36"/>
      <c r="Q23" s="35">
        <f t="shared" si="2"/>
        <v>0</v>
      </c>
      <c r="R23" s="36"/>
      <c r="S23" s="28"/>
    </row>
    <row r="24" spans="1:19" ht="15" customHeight="1">
      <c r="A24" s="25">
        <f t="shared" si="0"/>
        <v>44127</v>
      </c>
      <c r="B24" s="75" t="s">
        <v>59</v>
      </c>
      <c r="C24" s="20" t="s">
        <v>41</v>
      </c>
      <c r="D24" s="18" t="s">
        <v>70</v>
      </c>
      <c r="E24" s="78" t="s">
        <v>86</v>
      </c>
      <c r="F24" s="28"/>
      <c r="G24" s="28"/>
      <c r="H24" s="28"/>
      <c r="I24" s="28"/>
      <c r="J24" s="28"/>
      <c r="K24" s="28"/>
      <c r="L24" s="27"/>
      <c r="M24" s="28"/>
      <c r="N24" s="28"/>
      <c r="O24" s="36">
        <f t="shared" si="1"/>
        <v>0</v>
      </c>
      <c r="P24" s="36"/>
      <c r="Q24" s="35">
        <f t="shared" si="2"/>
        <v>0</v>
      </c>
      <c r="R24" s="36"/>
      <c r="S24" s="28"/>
    </row>
    <row r="25" spans="1:19" ht="15" customHeight="1">
      <c r="A25" s="25">
        <f t="shared" si="0"/>
        <v>44128</v>
      </c>
      <c r="B25" s="75" t="s">
        <v>59</v>
      </c>
      <c r="C25" s="20" t="s">
        <v>41</v>
      </c>
      <c r="D25" s="18" t="s">
        <v>70</v>
      </c>
      <c r="E25" s="78" t="s">
        <v>86</v>
      </c>
      <c r="F25" s="26"/>
      <c r="G25" s="22"/>
      <c r="H25" s="23"/>
      <c r="I25" s="22"/>
      <c r="J25" s="27"/>
      <c r="K25" s="27"/>
      <c r="L25" s="27"/>
      <c r="M25" s="27"/>
      <c r="N25" s="27"/>
      <c r="O25" s="36">
        <f t="shared" si="1"/>
        <v>0</v>
      </c>
      <c r="P25" s="36"/>
      <c r="Q25" s="35">
        <f t="shared" si="2"/>
        <v>0</v>
      </c>
      <c r="R25" s="36"/>
      <c r="S25" s="28"/>
    </row>
    <row r="26" spans="1:19" ht="15" customHeight="1">
      <c r="A26" s="25">
        <f t="shared" si="0"/>
        <v>44129</v>
      </c>
      <c r="B26" s="75" t="s">
        <v>59</v>
      </c>
      <c r="C26" s="20" t="s">
        <v>41</v>
      </c>
      <c r="D26" s="18" t="s">
        <v>70</v>
      </c>
      <c r="E26" s="78" t="s">
        <v>86</v>
      </c>
      <c r="F26" s="28"/>
      <c r="G26" s="28"/>
      <c r="H26" s="28"/>
      <c r="I26" s="28"/>
      <c r="J26" s="28"/>
      <c r="K26" s="28"/>
      <c r="L26" s="27"/>
      <c r="M26" s="28"/>
      <c r="N26" s="28"/>
      <c r="O26" s="36">
        <f t="shared" si="1"/>
        <v>0</v>
      </c>
      <c r="P26" s="36"/>
      <c r="Q26" s="35">
        <f t="shared" si="2"/>
        <v>0</v>
      </c>
      <c r="R26" s="36"/>
      <c r="S26" s="28"/>
    </row>
    <row r="27" spans="1:19" ht="15" customHeight="1">
      <c r="A27" s="25">
        <f t="shared" si="0"/>
        <v>44130</v>
      </c>
      <c r="B27" s="75" t="s">
        <v>59</v>
      </c>
      <c r="C27" s="20" t="s">
        <v>41</v>
      </c>
      <c r="D27" s="18" t="s">
        <v>70</v>
      </c>
      <c r="E27" s="78" t="s">
        <v>86</v>
      </c>
      <c r="F27" s="26"/>
      <c r="G27" s="22"/>
      <c r="H27" s="23"/>
      <c r="I27" s="22"/>
      <c r="J27" s="27"/>
      <c r="K27" s="27"/>
      <c r="L27" s="27"/>
      <c r="M27" s="27"/>
      <c r="N27" s="27"/>
      <c r="O27" s="36">
        <f t="shared" si="1"/>
        <v>0</v>
      </c>
      <c r="P27" s="36"/>
      <c r="Q27" s="35">
        <f t="shared" si="2"/>
        <v>0</v>
      </c>
      <c r="R27" s="36"/>
      <c r="S27" s="28"/>
    </row>
    <row r="28" spans="1:19" ht="15" customHeight="1">
      <c r="A28" s="25">
        <f t="shared" si="0"/>
        <v>44131</v>
      </c>
      <c r="B28" s="75" t="s">
        <v>59</v>
      </c>
      <c r="C28" s="20" t="s">
        <v>41</v>
      </c>
      <c r="D28" s="18" t="s">
        <v>70</v>
      </c>
      <c r="E28" s="78" t="s">
        <v>86</v>
      </c>
      <c r="F28" s="29"/>
      <c r="G28" s="22"/>
      <c r="H28" s="23"/>
      <c r="I28" s="22"/>
      <c r="J28" s="27"/>
      <c r="K28" s="27"/>
      <c r="L28" s="27"/>
      <c r="M28" s="27"/>
      <c r="N28" s="27"/>
      <c r="O28" s="36">
        <f t="shared" si="1"/>
        <v>0</v>
      </c>
      <c r="P28" s="36"/>
      <c r="Q28" s="35">
        <f t="shared" si="2"/>
        <v>0</v>
      </c>
      <c r="R28" s="36"/>
      <c r="S28" s="28"/>
    </row>
    <row r="29" spans="1:19" ht="15.75">
      <c r="A29" s="25">
        <f t="shared" si="0"/>
        <v>44132</v>
      </c>
      <c r="B29" s="75" t="s">
        <v>59</v>
      </c>
      <c r="C29" s="20" t="s">
        <v>41</v>
      </c>
      <c r="D29" s="18" t="s">
        <v>70</v>
      </c>
      <c r="E29" s="78" t="s">
        <v>86</v>
      </c>
      <c r="F29" s="29"/>
      <c r="G29" s="22"/>
      <c r="H29" s="23"/>
      <c r="I29" s="22"/>
      <c r="J29" s="27"/>
      <c r="K29" s="27"/>
      <c r="L29" s="27"/>
      <c r="M29" s="27"/>
      <c r="N29" s="27"/>
      <c r="O29" s="36">
        <f t="shared" si="1"/>
        <v>0</v>
      </c>
      <c r="P29" s="36"/>
      <c r="Q29" s="35">
        <f t="shared" si="2"/>
        <v>0</v>
      </c>
      <c r="R29" s="36"/>
      <c r="S29" s="28"/>
    </row>
    <row r="30" spans="1:19" ht="15.75">
      <c r="A30" s="25">
        <f t="shared" si="0"/>
        <v>44133</v>
      </c>
      <c r="B30" s="75" t="s">
        <v>59</v>
      </c>
      <c r="C30" s="20" t="s">
        <v>41</v>
      </c>
      <c r="D30" s="18" t="s">
        <v>70</v>
      </c>
      <c r="E30" s="78" t="s">
        <v>86</v>
      </c>
      <c r="F30" s="26"/>
      <c r="G30" s="29"/>
      <c r="H30" s="23"/>
      <c r="I30" s="30"/>
      <c r="J30" s="27"/>
      <c r="K30" s="27"/>
      <c r="L30" s="27"/>
      <c r="M30" s="27"/>
      <c r="N30" s="27"/>
      <c r="O30" s="36">
        <f t="shared" si="1"/>
        <v>0</v>
      </c>
      <c r="P30" s="36"/>
      <c r="Q30" s="35">
        <f t="shared" si="2"/>
        <v>0</v>
      </c>
      <c r="R30" s="36"/>
      <c r="S30" s="28"/>
    </row>
    <row r="31" spans="1:19" ht="15.75">
      <c r="A31" s="25">
        <f t="shared" si="0"/>
        <v>44134</v>
      </c>
      <c r="B31" s="75" t="s">
        <v>59</v>
      </c>
      <c r="C31" s="20" t="s">
        <v>41</v>
      </c>
      <c r="D31" s="18" t="s">
        <v>70</v>
      </c>
      <c r="E31" s="78" t="s">
        <v>86</v>
      </c>
      <c r="F31" s="31"/>
      <c r="G31" s="22"/>
      <c r="H31" s="23"/>
      <c r="I31" s="22"/>
      <c r="J31" s="27"/>
      <c r="K31" s="27"/>
      <c r="L31" s="27"/>
      <c r="M31" s="27"/>
      <c r="N31" s="27"/>
      <c r="O31" s="36">
        <f t="shared" si="1"/>
        <v>0</v>
      </c>
      <c r="P31" s="36"/>
      <c r="Q31" s="35">
        <f t="shared" si="2"/>
        <v>0</v>
      </c>
      <c r="R31" s="36"/>
      <c r="S31" s="28"/>
    </row>
    <row r="32" spans="1:19" ht="15.75">
      <c r="A32" s="25">
        <f t="shared" si="0"/>
        <v>44135</v>
      </c>
      <c r="B32" s="75" t="s">
        <v>59</v>
      </c>
      <c r="C32" s="20" t="s">
        <v>41</v>
      </c>
      <c r="D32" s="18" t="s">
        <v>70</v>
      </c>
      <c r="E32" s="78" t="s">
        <v>86</v>
      </c>
      <c r="F32" s="31"/>
      <c r="G32" s="22"/>
      <c r="H32" s="23"/>
      <c r="I32" s="22"/>
      <c r="J32" s="27"/>
      <c r="K32" s="27"/>
      <c r="L32" s="27"/>
      <c r="M32" s="27"/>
      <c r="N32" s="27"/>
      <c r="O32" s="36">
        <f t="shared" si="1"/>
        <v>0</v>
      </c>
      <c r="P32" s="36"/>
      <c r="Q32" s="39">
        <f t="shared" si="2"/>
        <v>0</v>
      </c>
      <c r="R32" s="36"/>
      <c r="S32" s="28"/>
    </row>
    <row r="33" spans="1:14" ht="15.75" thickBot="1">
      <c r="A33" s="14"/>
      <c r="F33" s="15" t="s">
        <v>3</v>
      </c>
      <c r="G33" s="15"/>
      <c r="H33" s="15"/>
      <c r="I33" s="15"/>
      <c r="J33" s="16">
        <f>SUM(J2:J32)</f>
        <v>4986.16</v>
      </c>
      <c r="K33" s="16">
        <f t="shared" ref="K33:N33" si="4">SUM(K2:K32)</f>
        <v>349.04</v>
      </c>
      <c r="L33" s="16">
        <f t="shared" si="4"/>
        <v>5335.2</v>
      </c>
      <c r="M33" s="15"/>
      <c r="N33" s="16">
        <f t="shared" si="4"/>
        <v>272.01900000000001</v>
      </c>
    </row>
    <row r="34" spans="1:14">
      <c r="A34" s="14"/>
    </row>
    <row r="35" spans="1:14">
      <c r="A35" s="14"/>
      <c r="G35" s="10"/>
      <c r="H35" s="11" t="s">
        <v>2</v>
      </c>
      <c r="I35" s="10"/>
      <c r="L35" s="9">
        <f>20000-L33</f>
        <v>14664.8</v>
      </c>
    </row>
    <row r="36" spans="1:14">
      <c r="A36" s="14"/>
      <c r="G36" s="8"/>
      <c r="I36" s="7">
        <v>24968</v>
      </c>
      <c r="J36" s="6">
        <v>29830</v>
      </c>
      <c r="L36" s="5">
        <f>J36-I36</f>
        <v>4862</v>
      </c>
    </row>
    <row r="37" spans="1:14">
      <c r="A37" s="14"/>
      <c r="G37" s="4"/>
      <c r="I37" s="3" t="s">
        <v>1</v>
      </c>
      <c r="J37" s="3" t="s">
        <v>0</v>
      </c>
      <c r="L37" s="2">
        <f>L36/N33</f>
        <v>17.873751465890251</v>
      </c>
    </row>
    <row r="38" spans="1:14">
      <c r="A38" s="14"/>
    </row>
    <row r="39" spans="1:14">
      <c r="A39" s="14"/>
    </row>
    <row r="40" spans="1:14">
      <c r="A40" s="14"/>
    </row>
    <row r="41" spans="1:14">
      <c r="A41" s="14"/>
    </row>
    <row r="42" spans="1:14">
      <c r="A42" s="14"/>
    </row>
    <row r="43" spans="1:14">
      <c r="A43" s="14"/>
    </row>
    <row r="44" spans="1:14">
      <c r="A44" s="14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4"/>
  <sheetViews>
    <sheetView topLeftCell="C7" workbookViewId="0">
      <selection activeCell="O22" sqref="O22"/>
    </sheetView>
  </sheetViews>
  <sheetFormatPr defaultColWidth="9" defaultRowHeight="15"/>
  <cols>
    <col min="1" max="1" width="11.140625" style="1" customWidth="1"/>
    <col min="2" max="2" width="11.28515625" style="1" bestFit="1" customWidth="1"/>
    <col min="3" max="3" width="9" style="1"/>
    <col min="4" max="4" width="11.5703125" style="1" customWidth="1"/>
    <col min="5" max="5" width="16.7109375" style="1" bestFit="1" customWidth="1"/>
    <col min="6" max="6" width="13" style="1" customWidth="1"/>
    <col min="7" max="7" width="17" style="1" customWidth="1"/>
    <col min="8" max="8" width="36.42578125" style="1" customWidth="1"/>
    <col min="9" max="9" width="12.85546875" style="1" customWidth="1"/>
    <col min="10" max="10" width="13.42578125" style="1" customWidth="1"/>
    <col min="11" max="11" width="14.5703125" style="1" customWidth="1"/>
    <col min="12" max="12" width="15.28515625" style="1" bestFit="1" customWidth="1"/>
    <col min="13" max="13" width="9.42578125" style="1" bestFit="1" customWidth="1"/>
    <col min="14" max="14" width="11.7109375" style="1" bestFit="1" customWidth="1"/>
    <col min="15" max="15" width="12.140625" style="37" customWidth="1"/>
    <col min="16" max="16" width="12.5703125" style="37" customWidth="1"/>
    <col min="17" max="18" width="9" style="37"/>
    <col min="19" max="16384" width="9" style="1"/>
  </cols>
  <sheetData>
    <row r="1" spans="1:19" s="13" customFormat="1" ht="63">
      <c r="A1" s="32" t="s">
        <v>31</v>
      </c>
      <c r="B1" s="32" t="s">
        <v>28</v>
      </c>
      <c r="C1" s="17" t="s">
        <v>29</v>
      </c>
      <c r="D1" s="33" t="s">
        <v>27</v>
      </c>
      <c r="E1" s="33" t="s">
        <v>25</v>
      </c>
      <c r="F1" s="17" t="s">
        <v>23</v>
      </c>
      <c r="G1" s="17" t="s">
        <v>22</v>
      </c>
      <c r="H1" s="17" t="s">
        <v>21</v>
      </c>
      <c r="I1" s="17" t="s">
        <v>20</v>
      </c>
      <c r="J1" s="17" t="s">
        <v>19</v>
      </c>
      <c r="K1" s="17" t="s">
        <v>18</v>
      </c>
      <c r="L1" s="17" t="s">
        <v>17</v>
      </c>
      <c r="M1" s="17" t="s">
        <v>16</v>
      </c>
      <c r="N1" s="17" t="s">
        <v>15</v>
      </c>
      <c r="O1" s="34" t="s">
        <v>32</v>
      </c>
      <c r="P1" s="34" t="s">
        <v>35</v>
      </c>
      <c r="Q1" s="34" t="s">
        <v>34</v>
      </c>
      <c r="R1" s="34" t="s">
        <v>33</v>
      </c>
      <c r="S1" s="34" t="s">
        <v>43</v>
      </c>
    </row>
    <row r="2" spans="1:19" s="12" customFormat="1" ht="15" customHeight="1">
      <c r="A2" s="19">
        <v>44105</v>
      </c>
      <c r="B2" s="75" t="s">
        <v>59</v>
      </c>
      <c r="C2" s="20" t="s">
        <v>42</v>
      </c>
      <c r="D2" s="18" t="s">
        <v>67</v>
      </c>
      <c r="E2" s="78" t="s">
        <v>87</v>
      </c>
      <c r="F2" s="20"/>
      <c r="G2" s="20"/>
      <c r="H2" s="20"/>
      <c r="I2" s="20"/>
      <c r="J2" s="20"/>
      <c r="K2" s="20"/>
      <c r="L2" s="20"/>
      <c r="M2" s="20"/>
      <c r="N2" s="20"/>
      <c r="O2" s="68"/>
      <c r="P2" s="68"/>
      <c r="Q2" s="68"/>
      <c r="R2" s="68"/>
      <c r="S2" s="69"/>
    </row>
    <row r="3" spans="1:19" ht="15" customHeight="1">
      <c r="A3" s="25">
        <f>+A2+1</f>
        <v>44106</v>
      </c>
      <c r="B3" s="75" t="s">
        <v>59</v>
      </c>
      <c r="C3" s="20" t="s">
        <v>42</v>
      </c>
      <c r="D3" s="18" t="s">
        <v>67</v>
      </c>
      <c r="E3" s="78" t="s">
        <v>87</v>
      </c>
      <c r="F3" s="21"/>
      <c r="G3" s="22"/>
      <c r="H3" s="23"/>
      <c r="I3" s="22"/>
      <c r="J3" s="24"/>
      <c r="K3" s="24"/>
      <c r="L3" s="27"/>
      <c r="M3" s="24"/>
      <c r="N3" s="24"/>
      <c r="O3" s="39">
        <v>0</v>
      </c>
      <c r="P3" s="35"/>
      <c r="Q3" s="35">
        <f>+P3-O3</f>
        <v>0</v>
      </c>
      <c r="R3" s="36"/>
      <c r="S3" s="28"/>
    </row>
    <row r="4" spans="1:19" ht="15" customHeight="1">
      <c r="A4" s="25">
        <f t="shared" ref="A4:A32" si="0">+A3+1</f>
        <v>44107</v>
      </c>
      <c r="B4" s="75" t="s">
        <v>59</v>
      </c>
      <c r="C4" s="20" t="s">
        <v>42</v>
      </c>
      <c r="D4" s="18" t="s">
        <v>67</v>
      </c>
      <c r="E4" s="78" t="s">
        <v>87</v>
      </c>
      <c r="F4" s="28"/>
      <c r="G4" s="28"/>
      <c r="H4" s="28"/>
      <c r="I4" s="28"/>
      <c r="J4" s="28"/>
      <c r="K4" s="28"/>
      <c r="L4" s="27"/>
      <c r="M4" s="28"/>
      <c r="N4" s="28"/>
      <c r="O4" s="36">
        <f t="shared" ref="O4:O32" si="1">+P3</f>
        <v>0</v>
      </c>
      <c r="P4" s="36"/>
      <c r="Q4" s="35">
        <f t="shared" ref="Q4:Q32" si="2">+P4-O4</f>
        <v>0</v>
      </c>
      <c r="R4" s="36"/>
      <c r="S4" s="28"/>
    </row>
    <row r="5" spans="1:19" ht="15" customHeight="1">
      <c r="A5" s="25">
        <f t="shared" si="0"/>
        <v>44108</v>
      </c>
      <c r="B5" s="75" t="s">
        <v>59</v>
      </c>
      <c r="C5" s="20" t="s">
        <v>42</v>
      </c>
      <c r="D5" s="18" t="s">
        <v>67</v>
      </c>
      <c r="E5" s="78" t="s">
        <v>87</v>
      </c>
      <c r="F5" s="78" t="s">
        <v>68</v>
      </c>
      <c r="G5" s="76" t="s">
        <v>61</v>
      </c>
      <c r="H5" s="77" t="s">
        <v>62</v>
      </c>
      <c r="I5" s="76" t="s">
        <v>63</v>
      </c>
      <c r="J5" s="28">
        <v>146.54</v>
      </c>
      <c r="K5" s="28">
        <v>10.26</v>
      </c>
      <c r="L5" s="27">
        <f t="shared" ref="L5:L20" si="3">J5+K5</f>
        <v>156.79999999999998</v>
      </c>
      <c r="M5" s="28">
        <v>18.940000000000001</v>
      </c>
      <c r="N5" s="28">
        <v>8.2799999999999994</v>
      </c>
      <c r="O5" s="36">
        <v>32594</v>
      </c>
      <c r="P5" s="36">
        <v>32664</v>
      </c>
      <c r="Q5" s="35">
        <f t="shared" si="2"/>
        <v>70</v>
      </c>
      <c r="R5" s="36">
        <v>32663</v>
      </c>
      <c r="S5" s="28"/>
    </row>
    <row r="6" spans="1:19" ht="15" customHeight="1">
      <c r="A6" s="25">
        <f t="shared" si="0"/>
        <v>44109</v>
      </c>
      <c r="B6" s="75" t="s">
        <v>59</v>
      </c>
      <c r="C6" s="20" t="s">
        <v>42</v>
      </c>
      <c r="D6" s="18" t="s">
        <v>67</v>
      </c>
      <c r="E6" s="78" t="s">
        <v>87</v>
      </c>
      <c r="F6" s="26" t="s">
        <v>69</v>
      </c>
      <c r="G6" s="76" t="s">
        <v>61</v>
      </c>
      <c r="H6" s="77" t="s">
        <v>62</v>
      </c>
      <c r="I6" s="76" t="s">
        <v>63</v>
      </c>
      <c r="J6" s="27">
        <v>218.41</v>
      </c>
      <c r="K6" s="27">
        <v>15.29</v>
      </c>
      <c r="L6" s="27">
        <f t="shared" si="3"/>
        <v>233.7</v>
      </c>
      <c r="M6" s="28">
        <v>18.940000000000001</v>
      </c>
      <c r="N6" s="27">
        <v>12.34</v>
      </c>
      <c r="O6" s="36">
        <v>32664</v>
      </c>
      <c r="P6" s="36">
        <v>32798</v>
      </c>
      <c r="Q6" s="35">
        <f t="shared" si="2"/>
        <v>134</v>
      </c>
      <c r="R6" s="36">
        <v>32797</v>
      </c>
      <c r="S6" s="28"/>
    </row>
    <row r="7" spans="1:19" ht="15" customHeight="1">
      <c r="A7" s="25">
        <f t="shared" si="0"/>
        <v>44110</v>
      </c>
      <c r="B7" s="75" t="s">
        <v>59</v>
      </c>
      <c r="C7" s="20" t="s">
        <v>42</v>
      </c>
      <c r="D7" s="18" t="s">
        <v>67</v>
      </c>
      <c r="E7" s="78" t="s">
        <v>87</v>
      </c>
      <c r="F7" s="78" t="s">
        <v>95</v>
      </c>
      <c r="G7" s="76" t="s">
        <v>61</v>
      </c>
      <c r="H7" s="77" t="s">
        <v>62</v>
      </c>
      <c r="I7" s="76" t="s">
        <v>63</v>
      </c>
      <c r="J7" s="28">
        <v>196.82</v>
      </c>
      <c r="K7" s="28">
        <v>13.78</v>
      </c>
      <c r="L7" s="27">
        <f t="shared" si="3"/>
        <v>210.6</v>
      </c>
      <c r="M7" s="28">
        <v>18.940000000000001</v>
      </c>
      <c r="N7" s="28">
        <v>11.12</v>
      </c>
      <c r="O7" s="36">
        <v>32798</v>
      </c>
      <c r="P7" s="36">
        <v>32921</v>
      </c>
      <c r="Q7" s="35">
        <f t="shared" si="2"/>
        <v>123</v>
      </c>
      <c r="R7" s="36">
        <v>32919</v>
      </c>
      <c r="S7" s="28"/>
    </row>
    <row r="8" spans="1:19" ht="15" customHeight="1">
      <c r="A8" s="25">
        <f t="shared" si="0"/>
        <v>44111</v>
      </c>
      <c r="B8" s="75" t="s">
        <v>59</v>
      </c>
      <c r="C8" s="20" t="s">
        <v>42</v>
      </c>
      <c r="D8" s="18" t="s">
        <v>67</v>
      </c>
      <c r="E8" s="78" t="s">
        <v>87</v>
      </c>
      <c r="F8" s="78" t="s">
        <v>104</v>
      </c>
      <c r="G8" s="76" t="s">
        <v>61</v>
      </c>
      <c r="H8" s="77" t="s">
        <v>62</v>
      </c>
      <c r="I8" s="76" t="s">
        <v>63</v>
      </c>
      <c r="J8" s="28">
        <v>202.06</v>
      </c>
      <c r="K8" s="28">
        <v>14.14</v>
      </c>
      <c r="L8" s="27">
        <f t="shared" si="3"/>
        <v>216.2</v>
      </c>
      <c r="M8" s="28">
        <v>18.940000000000001</v>
      </c>
      <c r="N8" s="28">
        <v>11.416</v>
      </c>
      <c r="O8" s="36">
        <v>32921</v>
      </c>
      <c r="P8" s="36">
        <v>33041</v>
      </c>
      <c r="Q8" s="35">
        <f t="shared" si="2"/>
        <v>120</v>
      </c>
      <c r="R8" s="36">
        <v>33039</v>
      </c>
      <c r="S8" s="28"/>
    </row>
    <row r="9" spans="1:19" ht="15" customHeight="1">
      <c r="A9" s="25">
        <f t="shared" si="0"/>
        <v>44112</v>
      </c>
      <c r="B9" s="75" t="s">
        <v>59</v>
      </c>
      <c r="C9" s="20" t="s">
        <v>42</v>
      </c>
      <c r="D9" s="18" t="s">
        <v>67</v>
      </c>
      <c r="E9" s="78" t="s">
        <v>87</v>
      </c>
      <c r="F9" s="26" t="s">
        <v>112</v>
      </c>
      <c r="G9" s="76" t="s">
        <v>61</v>
      </c>
      <c r="H9" s="77" t="s">
        <v>62</v>
      </c>
      <c r="I9" s="76" t="s">
        <v>63</v>
      </c>
      <c r="J9" s="27">
        <v>211.78</v>
      </c>
      <c r="K9" s="27">
        <v>14.82</v>
      </c>
      <c r="L9" s="27">
        <f t="shared" si="3"/>
        <v>226.6</v>
      </c>
      <c r="M9" s="27">
        <v>18.940000000000001</v>
      </c>
      <c r="N9" s="27">
        <v>11.96</v>
      </c>
      <c r="O9" s="36">
        <v>33041</v>
      </c>
      <c r="P9" s="36">
        <v>33173</v>
      </c>
      <c r="Q9" s="35">
        <f t="shared" si="2"/>
        <v>132</v>
      </c>
      <c r="R9" s="36">
        <v>33171</v>
      </c>
      <c r="S9" s="28"/>
    </row>
    <row r="10" spans="1:19" ht="15" customHeight="1">
      <c r="A10" s="25">
        <f t="shared" si="0"/>
        <v>44113</v>
      </c>
      <c r="B10" s="75" t="s">
        <v>59</v>
      </c>
      <c r="C10" s="20" t="s">
        <v>42</v>
      </c>
      <c r="D10" s="18" t="s">
        <v>67</v>
      </c>
      <c r="E10" s="78" t="s">
        <v>87</v>
      </c>
      <c r="F10" s="78" t="s">
        <v>116</v>
      </c>
      <c r="G10" s="76" t="s">
        <v>61</v>
      </c>
      <c r="H10" s="77" t="s">
        <v>62</v>
      </c>
      <c r="I10" s="76" t="s">
        <v>63</v>
      </c>
      <c r="J10" s="28">
        <v>232.52</v>
      </c>
      <c r="K10" s="28">
        <v>16.28</v>
      </c>
      <c r="L10" s="27">
        <f t="shared" si="3"/>
        <v>248.8</v>
      </c>
      <c r="M10" s="28">
        <v>18.940000000000001</v>
      </c>
      <c r="N10" s="28">
        <v>13.135999999999999</v>
      </c>
      <c r="O10" s="36">
        <v>33173</v>
      </c>
      <c r="P10" s="36">
        <v>33312</v>
      </c>
      <c r="Q10" s="35">
        <f t="shared" si="2"/>
        <v>139</v>
      </c>
      <c r="R10" s="36">
        <v>33310</v>
      </c>
      <c r="S10" s="28"/>
    </row>
    <row r="11" spans="1:19" ht="15" customHeight="1">
      <c r="A11" s="25">
        <f t="shared" si="0"/>
        <v>44114</v>
      </c>
      <c r="B11" s="75" t="s">
        <v>59</v>
      </c>
      <c r="C11" s="20" t="s">
        <v>42</v>
      </c>
      <c r="D11" s="18" t="s">
        <v>67</v>
      </c>
      <c r="E11" s="78" t="s">
        <v>87</v>
      </c>
      <c r="F11" s="26" t="s">
        <v>122</v>
      </c>
      <c r="G11" s="76" t="s">
        <v>61</v>
      </c>
      <c r="H11" s="77" t="s">
        <v>62</v>
      </c>
      <c r="I11" s="76" t="s">
        <v>63</v>
      </c>
      <c r="J11" s="27">
        <v>302.89999999999998</v>
      </c>
      <c r="K11" s="27">
        <v>21.2</v>
      </c>
      <c r="L11" s="27">
        <f t="shared" si="3"/>
        <v>324.09999999999997</v>
      </c>
      <c r="M11" s="27">
        <v>19.239999999999998</v>
      </c>
      <c r="N11" s="27">
        <v>16.846</v>
      </c>
      <c r="O11" s="36">
        <v>33312</v>
      </c>
      <c r="P11" s="36">
        <v>33498</v>
      </c>
      <c r="Q11" s="35">
        <f t="shared" si="2"/>
        <v>186</v>
      </c>
      <c r="R11" s="36">
        <v>33496</v>
      </c>
      <c r="S11" s="28"/>
    </row>
    <row r="12" spans="1:19" ht="15" customHeight="1">
      <c r="A12" s="25">
        <f t="shared" si="0"/>
        <v>44115</v>
      </c>
      <c r="B12" s="75" t="s">
        <v>59</v>
      </c>
      <c r="C12" s="20" t="s">
        <v>42</v>
      </c>
      <c r="D12" s="18" t="s">
        <v>67</v>
      </c>
      <c r="E12" s="78" t="s">
        <v>87</v>
      </c>
      <c r="F12" s="78" t="s">
        <v>131</v>
      </c>
      <c r="G12" s="76" t="s">
        <v>61</v>
      </c>
      <c r="H12" s="77" t="s">
        <v>62</v>
      </c>
      <c r="I12" s="76" t="s">
        <v>63</v>
      </c>
      <c r="J12" s="28">
        <v>257.85000000000002</v>
      </c>
      <c r="K12" s="28">
        <v>18.05</v>
      </c>
      <c r="L12" s="27">
        <f t="shared" si="3"/>
        <v>275.90000000000003</v>
      </c>
      <c r="M12" s="28">
        <v>19.239999999999998</v>
      </c>
      <c r="N12" s="28">
        <v>14.339</v>
      </c>
      <c r="O12" s="36">
        <v>33498</v>
      </c>
      <c r="P12" s="36">
        <v>33664</v>
      </c>
      <c r="Q12" s="35">
        <f t="shared" si="2"/>
        <v>166</v>
      </c>
      <c r="R12" s="36">
        <v>33662</v>
      </c>
      <c r="S12" s="28"/>
    </row>
    <row r="13" spans="1:19" ht="15" customHeight="1">
      <c r="A13" s="25">
        <f t="shared" si="0"/>
        <v>44116</v>
      </c>
      <c r="B13" s="75" t="s">
        <v>59</v>
      </c>
      <c r="C13" s="20" t="s">
        <v>42</v>
      </c>
      <c r="D13" s="18" t="s">
        <v>67</v>
      </c>
      <c r="E13" s="78" t="s">
        <v>87</v>
      </c>
      <c r="F13" s="78" t="s">
        <v>136</v>
      </c>
      <c r="G13" s="76" t="s">
        <v>61</v>
      </c>
      <c r="H13" s="77" t="s">
        <v>62</v>
      </c>
      <c r="I13" s="76" t="s">
        <v>63</v>
      </c>
      <c r="J13" s="28">
        <v>231.21</v>
      </c>
      <c r="K13" s="28">
        <v>16.190000000000001</v>
      </c>
      <c r="L13" s="27">
        <f t="shared" si="3"/>
        <v>247.4</v>
      </c>
      <c r="M13" s="28">
        <v>19.239999999999998</v>
      </c>
      <c r="N13" s="28">
        <v>12.86</v>
      </c>
      <c r="O13" s="36">
        <v>33664</v>
      </c>
      <c r="P13" s="36">
        <v>33816</v>
      </c>
      <c r="Q13" s="35">
        <f t="shared" si="2"/>
        <v>152</v>
      </c>
      <c r="R13" s="36">
        <v>33814</v>
      </c>
      <c r="S13" s="28"/>
    </row>
    <row r="14" spans="1:19" ht="15" customHeight="1">
      <c r="A14" s="25">
        <f t="shared" si="0"/>
        <v>44117</v>
      </c>
      <c r="B14" s="75" t="s">
        <v>59</v>
      </c>
      <c r="C14" s="20" t="s">
        <v>42</v>
      </c>
      <c r="D14" s="18" t="s">
        <v>67</v>
      </c>
      <c r="E14" s="78" t="s">
        <v>87</v>
      </c>
      <c r="F14" s="78"/>
      <c r="G14" s="76"/>
      <c r="H14" s="77"/>
      <c r="I14" s="76"/>
      <c r="J14" s="28"/>
      <c r="K14" s="28"/>
      <c r="L14" s="27">
        <f t="shared" si="3"/>
        <v>0</v>
      </c>
      <c r="M14" s="28"/>
      <c r="N14" s="28"/>
      <c r="O14" s="36"/>
      <c r="P14" s="36"/>
      <c r="Q14" s="35">
        <f t="shared" si="2"/>
        <v>0</v>
      </c>
      <c r="R14" s="36"/>
      <c r="S14" s="28"/>
    </row>
    <row r="15" spans="1:19" ht="15" customHeight="1">
      <c r="A15" s="25">
        <f t="shared" si="0"/>
        <v>44118</v>
      </c>
      <c r="B15" s="75" t="s">
        <v>59</v>
      </c>
      <c r="C15" s="20" t="s">
        <v>42</v>
      </c>
      <c r="D15" s="18" t="s">
        <v>67</v>
      </c>
      <c r="E15" s="78" t="s">
        <v>87</v>
      </c>
      <c r="F15" s="78" t="s">
        <v>146</v>
      </c>
      <c r="G15" s="76" t="s">
        <v>61</v>
      </c>
      <c r="H15" s="77" t="s">
        <v>62</v>
      </c>
      <c r="I15" s="76" t="s">
        <v>63</v>
      </c>
      <c r="J15" s="28">
        <v>264.49</v>
      </c>
      <c r="K15" s="28">
        <v>18.510000000000002</v>
      </c>
      <c r="L15" s="27">
        <f t="shared" si="3"/>
        <v>283</v>
      </c>
      <c r="M15" s="28">
        <v>19.239999999999998</v>
      </c>
      <c r="N15" s="28">
        <v>14.71</v>
      </c>
      <c r="O15" s="36">
        <v>33816</v>
      </c>
      <c r="P15" s="36">
        <v>33980</v>
      </c>
      <c r="Q15" s="35">
        <f t="shared" si="2"/>
        <v>164</v>
      </c>
      <c r="R15" s="36">
        <v>33978</v>
      </c>
      <c r="S15" s="28"/>
    </row>
    <row r="16" spans="1:19" ht="15" customHeight="1">
      <c r="A16" s="25">
        <f t="shared" si="0"/>
        <v>44119</v>
      </c>
      <c r="B16" s="75" t="s">
        <v>59</v>
      </c>
      <c r="C16" s="20" t="s">
        <v>42</v>
      </c>
      <c r="D16" s="18" t="s">
        <v>67</v>
      </c>
      <c r="E16" s="78" t="s">
        <v>87</v>
      </c>
      <c r="F16" s="26" t="s">
        <v>156</v>
      </c>
      <c r="G16" s="76" t="s">
        <v>6</v>
      </c>
      <c r="H16" s="23" t="s">
        <v>5</v>
      </c>
      <c r="I16" s="78" t="s">
        <v>4</v>
      </c>
      <c r="J16" s="27">
        <v>403.64</v>
      </c>
      <c r="K16" s="27">
        <v>28.26</v>
      </c>
      <c r="L16" s="27">
        <f t="shared" si="3"/>
        <v>431.9</v>
      </c>
      <c r="M16" s="27">
        <v>19.239999999999998</v>
      </c>
      <c r="N16" s="27">
        <v>22.449000000000002</v>
      </c>
      <c r="O16" s="36">
        <v>33980</v>
      </c>
      <c r="P16" s="36">
        <v>34216</v>
      </c>
      <c r="Q16" s="35">
        <f t="shared" si="2"/>
        <v>236</v>
      </c>
      <c r="R16" s="36">
        <v>34214</v>
      </c>
      <c r="S16" s="28"/>
    </row>
    <row r="17" spans="1:19" ht="15" customHeight="1">
      <c r="A17" s="25">
        <f t="shared" si="0"/>
        <v>44120</v>
      </c>
      <c r="B17" s="75" t="s">
        <v>59</v>
      </c>
      <c r="C17" s="20" t="s">
        <v>42</v>
      </c>
      <c r="D17" s="18" t="s">
        <v>67</v>
      </c>
      <c r="E17" s="78" t="s">
        <v>87</v>
      </c>
      <c r="F17" s="28"/>
      <c r="G17" s="28"/>
      <c r="H17" s="28"/>
      <c r="I17" s="28"/>
      <c r="J17" s="28"/>
      <c r="K17" s="28"/>
      <c r="L17" s="27"/>
      <c r="M17" s="28"/>
      <c r="N17" s="28"/>
      <c r="O17" s="36">
        <v>0</v>
      </c>
      <c r="P17" s="36"/>
      <c r="Q17" s="35">
        <f t="shared" si="2"/>
        <v>0</v>
      </c>
      <c r="R17" s="36"/>
      <c r="S17" s="28"/>
    </row>
    <row r="18" spans="1:19" ht="15" customHeight="1">
      <c r="A18" s="25">
        <f t="shared" si="0"/>
        <v>44121</v>
      </c>
      <c r="B18" s="75" t="s">
        <v>59</v>
      </c>
      <c r="C18" s="20" t="s">
        <v>42</v>
      </c>
      <c r="D18" s="18" t="s">
        <v>67</v>
      </c>
      <c r="E18" s="78" t="s">
        <v>87</v>
      </c>
      <c r="F18" s="78" t="s">
        <v>166</v>
      </c>
      <c r="G18" s="76" t="s">
        <v>6</v>
      </c>
      <c r="H18" s="23" t="s">
        <v>5</v>
      </c>
      <c r="I18" s="78" t="s">
        <v>4</v>
      </c>
      <c r="J18" s="28">
        <v>411.4</v>
      </c>
      <c r="K18" s="28">
        <v>28.8</v>
      </c>
      <c r="L18" s="27">
        <f t="shared" si="3"/>
        <v>440.2</v>
      </c>
      <c r="M18" s="28">
        <v>18.940000000000001</v>
      </c>
      <c r="N18" s="28">
        <v>23.24</v>
      </c>
      <c r="O18" s="36">
        <v>34216</v>
      </c>
      <c r="P18" s="36">
        <v>34463</v>
      </c>
      <c r="Q18" s="35">
        <f t="shared" si="2"/>
        <v>247</v>
      </c>
      <c r="R18" s="36">
        <v>34461</v>
      </c>
      <c r="S18" s="28"/>
    </row>
    <row r="19" spans="1:19" ht="15" customHeight="1">
      <c r="A19" s="25">
        <f t="shared" si="0"/>
        <v>44122</v>
      </c>
      <c r="B19" s="75" t="s">
        <v>59</v>
      </c>
      <c r="C19" s="20" t="s">
        <v>42</v>
      </c>
      <c r="D19" s="18" t="s">
        <v>67</v>
      </c>
      <c r="E19" s="78" t="s">
        <v>87</v>
      </c>
      <c r="F19" s="78" t="s">
        <v>182</v>
      </c>
      <c r="G19" s="76" t="s">
        <v>6</v>
      </c>
      <c r="H19" s="23" t="s">
        <v>5</v>
      </c>
      <c r="I19" s="78" t="s">
        <v>4</v>
      </c>
      <c r="J19" s="28">
        <v>167.1</v>
      </c>
      <c r="K19" s="28">
        <v>11.7</v>
      </c>
      <c r="L19" s="27">
        <f t="shared" si="3"/>
        <v>178.79999999999998</v>
      </c>
      <c r="M19" s="28">
        <v>18.940000000000001</v>
      </c>
      <c r="N19" s="28">
        <v>9.44</v>
      </c>
      <c r="O19" s="36">
        <v>34463</v>
      </c>
      <c r="P19" s="36">
        <v>34549</v>
      </c>
      <c r="Q19" s="35">
        <f t="shared" si="2"/>
        <v>86</v>
      </c>
      <c r="R19" s="36">
        <v>34548</v>
      </c>
      <c r="S19" s="28"/>
    </row>
    <row r="20" spans="1:19" ht="15" customHeight="1">
      <c r="A20" s="25">
        <f t="shared" si="0"/>
        <v>44123</v>
      </c>
      <c r="B20" s="75" t="s">
        <v>59</v>
      </c>
      <c r="C20" s="20" t="s">
        <v>42</v>
      </c>
      <c r="D20" s="18" t="s">
        <v>67</v>
      </c>
      <c r="E20" s="78" t="s">
        <v>87</v>
      </c>
      <c r="F20" s="26" t="s">
        <v>185</v>
      </c>
      <c r="G20" s="76" t="s">
        <v>6</v>
      </c>
      <c r="H20" s="23" t="s">
        <v>5</v>
      </c>
      <c r="I20" s="78" t="s">
        <v>4</v>
      </c>
      <c r="J20" s="27">
        <v>181.03</v>
      </c>
      <c r="K20" s="27">
        <v>12.67</v>
      </c>
      <c r="L20" s="27">
        <f t="shared" si="3"/>
        <v>193.7</v>
      </c>
      <c r="M20" s="27">
        <v>18.940000000000001</v>
      </c>
      <c r="N20" s="27">
        <v>10.225</v>
      </c>
      <c r="O20" s="36">
        <v>34549</v>
      </c>
      <c r="P20" s="36">
        <v>34670</v>
      </c>
      <c r="Q20" s="35">
        <f t="shared" si="2"/>
        <v>121</v>
      </c>
      <c r="R20" s="36">
        <v>34668</v>
      </c>
      <c r="S20" s="28"/>
    </row>
    <row r="21" spans="1:19" ht="15" customHeight="1">
      <c r="A21" s="25">
        <f t="shared" si="0"/>
        <v>44124</v>
      </c>
      <c r="B21" s="75" t="s">
        <v>59</v>
      </c>
      <c r="C21" s="20" t="s">
        <v>42</v>
      </c>
      <c r="D21" s="18" t="s">
        <v>67</v>
      </c>
      <c r="E21" s="78" t="s">
        <v>87</v>
      </c>
      <c r="F21" s="28"/>
      <c r="G21" s="28"/>
      <c r="H21" s="28"/>
      <c r="I21" s="28"/>
      <c r="J21" s="28"/>
      <c r="K21" s="28"/>
      <c r="L21" s="27"/>
      <c r="M21" s="28"/>
      <c r="N21" s="28"/>
      <c r="O21" s="36">
        <v>0</v>
      </c>
      <c r="P21" s="36"/>
      <c r="Q21" s="35">
        <f t="shared" si="2"/>
        <v>0</v>
      </c>
      <c r="R21" s="36"/>
      <c r="S21" s="28"/>
    </row>
    <row r="22" spans="1:19" ht="15" customHeight="1">
      <c r="A22" s="25">
        <f t="shared" si="0"/>
        <v>44125</v>
      </c>
      <c r="B22" s="75" t="s">
        <v>59</v>
      </c>
      <c r="C22" s="20" t="s">
        <v>42</v>
      </c>
      <c r="D22" s="18" t="s">
        <v>67</v>
      </c>
      <c r="E22" s="78" t="s">
        <v>87</v>
      </c>
      <c r="F22" s="26"/>
      <c r="G22" s="22"/>
      <c r="H22" s="23"/>
      <c r="I22" s="22"/>
      <c r="J22" s="27"/>
      <c r="K22" s="27"/>
      <c r="L22" s="27"/>
      <c r="M22" s="27"/>
      <c r="N22" s="27"/>
      <c r="O22" s="36">
        <f t="shared" si="1"/>
        <v>0</v>
      </c>
      <c r="P22" s="36"/>
      <c r="Q22" s="35">
        <f t="shared" si="2"/>
        <v>0</v>
      </c>
      <c r="R22" s="36"/>
      <c r="S22" s="28"/>
    </row>
    <row r="23" spans="1:19" ht="15" customHeight="1">
      <c r="A23" s="25">
        <f t="shared" si="0"/>
        <v>44126</v>
      </c>
      <c r="B23" s="75" t="s">
        <v>59</v>
      </c>
      <c r="C23" s="20" t="s">
        <v>42</v>
      </c>
      <c r="D23" s="18" t="s">
        <v>67</v>
      </c>
      <c r="E23" s="78" t="s">
        <v>87</v>
      </c>
      <c r="F23" s="28"/>
      <c r="G23" s="28"/>
      <c r="H23" s="28"/>
      <c r="I23" s="28"/>
      <c r="J23" s="28"/>
      <c r="K23" s="28"/>
      <c r="L23" s="27"/>
      <c r="M23" s="28"/>
      <c r="N23" s="28"/>
      <c r="O23" s="36">
        <f t="shared" si="1"/>
        <v>0</v>
      </c>
      <c r="P23" s="36"/>
      <c r="Q23" s="35">
        <f t="shared" si="2"/>
        <v>0</v>
      </c>
      <c r="R23" s="36"/>
      <c r="S23" s="28"/>
    </row>
    <row r="24" spans="1:19" ht="15" customHeight="1">
      <c r="A24" s="25">
        <f t="shared" si="0"/>
        <v>44127</v>
      </c>
      <c r="B24" s="75" t="s">
        <v>59</v>
      </c>
      <c r="C24" s="20" t="s">
        <v>42</v>
      </c>
      <c r="D24" s="18" t="s">
        <v>67</v>
      </c>
      <c r="E24" s="78" t="s">
        <v>87</v>
      </c>
      <c r="F24" s="28"/>
      <c r="G24" s="28"/>
      <c r="H24" s="28"/>
      <c r="I24" s="28"/>
      <c r="J24" s="28"/>
      <c r="K24" s="28"/>
      <c r="L24" s="27"/>
      <c r="M24" s="28"/>
      <c r="N24" s="28"/>
      <c r="O24" s="36">
        <f t="shared" si="1"/>
        <v>0</v>
      </c>
      <c r="P24" s="36"/>
      <c r="Q24" s="35">
        <f t="shared" si="2"/>
        <v>0</v>
      </c>
      <c r="R24" s="36"/>
      <c r="S24" s="28"/>
    </row>
    <row r="25" spans="1:19" ht="15" customHeight="1">
      <c r="A25" s="25">
        <f t="shared" si="0"/>
        <v>44128</v>
      </c>
      <c r="B25" s="75" t="s">
        <v>59</v>
      </c>
      <c r="C25" s="20" t="s">
        <v>42</v>
      </c>
      <c r="D25" s="18" t="s">
        <v>67</v>
      </c>
      <c r="E25" s="78" t="s">
        <v>87</v>
      </c>
      <c r="F25" s="26"/>
      <c r="G25" s="22"/>
      <c r="H25" s="23"/>
      <c r="I25" s="22"/>
      <c r="J25" s="27"/>
      <c r="K25" s="27"/>
      <c r="L25" s="27"/>
      <c r="M25" s="27"/>
      <c r="N25" s="27"/>
      <c r="O25" s="36">
        <f t="shared" si="1"/>
        <v>0</v>
      </c>
      <c r="P25" s="36"/>
      <c r="Q25" s="35">
        <f t="shared" si="2"/>
        <v>0</v>
      </c>
      <c r="R25" s="36"/>
      <c r="S25" s="28"/>
    </row>
    <row r="26" spans="1:19" ht="15" customHeight="1">
      <c r="A26" s="25">
        <f t="shared" si="0"/>
        <v>44129</v>
      </c>
      <c r="B26" s="75" t="s">
        <v>59</v>
      </c>
      <c r="C26" s="20" t="s">
        <v>42</v>
      </c>
      <c r="D26" s="18" t="s">
        <v>67</v>
      </c>
      <c r="E26" s="78" t="s">
        <v>87</v>
      </c>
      <c r="F26" s="28"/>
      <c r="G26" s="28"/>
      <c r="H26" s="28"/>
      <c r="I26" s="28"/>
      <c r="J26" s="28"/>
      <c r="K26" s="28"/>
      <c r="L26" s="27"/>
      <c r="M26" s="28"/>
      <c r="N26" s="28"/>
      <c r="O26" s="36">
        <f t="shared" si="1"/>
        <v>0</v>
      </c>
      <c r="P26" s="36"/>
      <c r="Q26" s="35">
        <f t="shared" si="2"/>
        <v>0</v>
      </c>
      <c r="R26" s="36"/>
      <c r="S26" s="28"/>
    </row>
    <row r="27" spans="1:19" ht="15" customHeight="1">
      <c r="A27" s="25">
        <f t="shared" si="0"/>
        <v>44130</v>
      </c>
      <c r="B27" s="75" t="s">
        <v>59</v>
      </c>
      <c r="C27" s="20" t="s">
        <v>42</v>
      </c>
      <c r="D27" s="18" t="s">
        <v>67</v>
      </c>
      <c r="E27" s="78" t="s">
        <v>87</v>
      </c>
      <c r="F27" s="26"/>
      <c r="G27" s="22"/>
      <c r="H27" s="23"/>
      <c r="I27" s="22"/>
      <c r="J27" s="27"/>
      <c r="K27" s="27"/>
      <c r="L27" s="27"/>
      <c r="M27" s="27"/>
      <c r="N27" s="27"/>
      <c r="O27" s="36">
        <f t="shared" si="1"/>
        <v>0</v>
      </c>
      <c r="P27" s="36"/>
      <c r="Q27" s="35">
        <f t="shared" si="2"/>
        <v>0</v>
      </c>
      <c r="R27" s="36"/>
      <c r="S27" s="28"/>
    </row>
    <row r="28" spans="1:19" ht="15" customHeight="1">
      <c r="A28" s="25">
        <f t="shared" si="0"/>
        <v>44131</v>
      </c>
      <c r="B28" s="75" t="s">
        <v>59</v>
      </c>
      <c r="C28" s="20" t="s">
        <v>42</v>
      </c>
      <c r="D28" s="18" t="s">
        <v>67</v>
      </c>
      <c r="E28" s="78" t="s">
        <v>87</v>
      </c>
      <c r="F28" s="29"/>
      <c r="G28" s="22"/>
      <c r="H28" s="23"/>
      <c r="I28" s="22"/>
      <c r="J28" s="27"/>
      <c r="K28" s="27"/>
      <c r="L28" s="27"/>
      <c r="M28" s="27"/>
      <c r="N28" s="27"/>
      <c r="O28" s="36">
        <f t="shared" si="1"/>
        <v>0</v>
      </c>
      <c r="P28" s="36"/>
      <c r="Q28" s="35">
        <f t="shared" si="2"/>
        <v>0</v>
      </c>
      <c r="R28" s="36"/>
      <c r="S28" s="28"/>
    </row>
    <row r="29" spans="1:19" ht="15.75">
      <c r="A29" s="25">
        <f t="shared" si="0"/>
        <v>44132</v>
      </c>
      <c r="B29" s="75" t="s">
        <v>59</v>
      </c>
      <c r="C29" s="20" t="s">
        <v>42</v>
      </c>
      <c r="D29" s="18" t="s">
        <v>67</v>
      </c>
      <c r="E29" s="78" t="s">
        <v>87</v>
      </c>
      <c r="F29" s="29"/>
      <c r="G29" s="22"/>
      <c r="H29" s="23"/>
      <c r="I29" s="22"/>
      <c r="J29" s="27"/>
      <c r="K29" s="27"/>
      <c r="L29" s="27"/>
      <c r="M29" s="27"/>
      <c r="N29" s="27"/>
      <c r="O29" s="36">
        <f t="shared" si="1"/>
        <v>0</v>
      </c>
      <c r="P29" s="36"/>
      <c r="Q29" s="35">
        <f t="shared" si="2"/>
        <v>0</v>
      </c>
      <c r="R29" s="36"/>
      <c r="S29" s="28"/>
    </row>
    <row r="30" spans="1:19" ht="15.75">
      <c r="A30" s="25">
        <f t="shared" si="0"/>
        <v>44133</v>
      </c>
      <c r="B30" s="75" t="s">
        <v>59</v>
      </c>
      <c r="C30" s="20" t="s">
        <v>42</v>
      </c>
      <c r="D30" s="18" t="s">
        <v>67</v>
      </c>
      <c r="E30" s="78" t="s">
        <v>87</v>
      </c>
      <c r="F30" s="26"/>
      <c r="G30" s="29"/>
      <c r="H30" s="23"/>
      <c r="I30" s="30"/>
      <c r="J30" s="27"/>
      <c r="K30" s="27"/>
      <c r="L30" s="27"/>
      <c r="M30" s="27"/>
      <c r="N30" s="27"/>
      <c r="O30" s="36">
        <f t="shared" si="1"/>
        <v>0</v>
      </c>
      <c r="P30" s="36"/>
      <c r="Q30" s="35">
        <f t="shared" si="2"/>
        <v>0</v>
      </c>
      <c r="R30" s="36"/>
      <c r="S30" s="28"/>
    </row>
    <row r="31" spans="1:19" ht="15.75">
      <c r="A31" s="25">
        <f t="shared" si="0"/>
        <v>44134</v>
      </c>
      <c r="B31" s="75" t="s">
        <v>59</v>
      </c>
      <c r="C31" s="20" t="s">
        <v>42</v>
      </c>
      <c r="D31" s="18" t="s">
        <v>67</v>
      </c>
      <c r="E31" s="78" t="s">
        <v>87</v>
      </c>
      <c r="F31" s="31"/>
      <c r="G31" s="22"/>
      <c r="H31" s="23"/>
      <c r="I31" s="22"/>
      <c r="J31" s="27"/>
      <c r="K31" s="27"/>
      <c r="L31" s="27"/>
      <c r="M31" s="27"/>
      <c r="N31" s="27"/>
      <c r="O31" s="36">
        <f t="shared" si="1"/>
        <v>0</v>
      </c>
      <c r="P31" s="36"/>
      <c r="Q31" s="35">
        <f t="shared" si="2"/>
        <v>0</v>
      </c>
      <c r="R31" s="36"/>
      <c r="S31" s="28"/>
    </row>
    <row r="32" spans="1:19" ht="15.75">
      <c r="A32" s="25">
        <f t="shared" si="0"/>
        <v>44135</v>
      </c>
      <c r="B32" s="75" t="s">
        <v>59</v>
      </c>
      <c r="C32" s="20" t="s">
        <v>42</v>
      </c>
      <c r="D32" s="18" t="s">
        <v>67</v>
      </c>
      <c r="E32" s="78" t="s">
        <v>87</v>
      </c>
      <c r="F32" s="31"/>
      <c r="G32" s="22"/>
      <c r="H32" s="23"/>
      <c r="I32" s="22"/>
      <c r="J32" s="27"/>
      <c r="K32" s="27"/>
      <c r="L32" s="27"/>
      <c r="M32" s="27"/>
      <c r="N32" s="27"/>
      <c r="O32" s="36">
        <f t="shared" si="1"/>
        <v>0</v>
      </c>
      <c r="P32" s="36"/>
      <c r="Q32" s="39">
        <f t="shared" si="2"/>
        <v>0</v>
      </c>
      <c r="R32" s="36"/>
      <c r="S32" s="28"/>
    </row>
    <row r="33" spans="1:14" ht="15.75" thickBot="1">
      <c r="A33" s="14"/>
      <c r="F33" s="15" t="s">
        <v>3</v>
      </c>
      <c r="G33" s="15"/>
      <c r="H33" s="15"/>
      <c r="I33" s="15"/>
      <c r="J33" s="16">
        <f>SUM(J2:J32)</f>
        <v>3427.75</v>
      </c>
      <c r="K33" s="16">
        <f t="shared" ref="K33:N33" si="4">SUM(K2:K32)</f>
        <v>239.94999999999996</v>
      </c>
      <c r="L33" s="16">
        <f t="shared" si="4"/>
        <v>3667.7</v>
      </c>
      <c r="M33" s="15"/>
      <c r="N33" s="16">
        <f t="shared" si="4"/>
        <v>192.36100000000002</v>
      </c>
    </row>
    <row r="34" spans="1:14">
      <c r="A34" s="14"/>
    </row>
    <row r="35" spans="1:14">
      <c r="A35" s="14"/>
      <c r="G35" s="10"/>
      <c r="H35" s="11" t="s">
        <v>2</v>
      </c>
      <c r="I35" s="10"/>
      <c r="L35" s="9">
        <f>20000-L33</f>
        <v>16332.3</v>
      </c>
    </row>
    <row r="36" spans="1:14">
      <c r="A36" s="14"/>
      <c r="G36" s="8"/>
      <c r="I36" s="7">
        <v>24968</v>
      </c>
      <c r="J36" s="6">
        <v>29830</v>
      </c>
      <c r="L36" s="5">
        <f>J36-I36</f>
        <v>4862</v>
      </c>
    </row>
    <row r="37" spans="1:14">
      <c r="A37" s="14"/>
      <c r="G37" s="4"/>
      <c r="I37" s="3" t="s">
        <v>1</v>
      </c>
      <c r="J37" s="3" t="s">
        <v>0</v>
      </c>
      <c r="L37" s="2">
        <f>L36/N33</f>
        <v>25.275393660877203</v>
      </c>
    </row>
    <row r="38" spans="1:14">
      <c r="A38" s="14"/>
    </row>
    <row r="39" spans="1:14">
      <c r="A39" s="14"/>
    </row>
    <row r="40" spans="1:14">
      <c r="A40" s="14"/>
    </row>
    <row r="41" spans="1:14">
      <c r="A41" s="14"/>
    </row>
    <row r="42" spans="1:14">
      <c r="A42" s="14"/>
    </row>
    <row r="43" spans="1:14">
      <c r="A43" s="14"/>
    </row>
    <row r="44" spans="1:14">
      <c r="A44" s="14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S44"/>
  <sheetViews>
    <sheetView topLeftCell="D1" workbookViewId="0">
      <selection activeCell="O21" sqref="O21"/>
    </sheetView>
  </sheetViews>
  <sheetFormatPr defaultColWidth="9" defaultRowHeight="15"/>
  <cols>
    <col min="1" max="1" width="11" style="1" customWidth="1"/>
    <col min="2" max="2" width="11.28515625" style="1" bestFit="1" customWidth="1"/>
    <col min="3" max="3" width="9" style="1"/>
    <col min="4" max="4" width="11.5703125" style="1" customWidth="1"/>
    <col min="5" max="5" width="17.42578125" style="1" customWidth="1"/>
    <col min="6" max="6" width="13" style="1" customWidth="1"/>
    <col min="7" max="7" width="17" style="1" customWidth="1"/>
    <col min="8" max="8" width="36.42578125" style="1" customWidth="1"/>
    <col min="9" max="9" width="12.85546875" style="1" customWidth="1"/>
    <col min="10" max="10" width="13.42578125" style="1" customWidth="1"/>
    <col min="11" max="11" width="14.5703125" style="1" customWidth="1"/>
    <col min="12" max="12" width="15.28515625" style="1" bestFit="1" customWidth="1"/>
    <col min="13" max="13" width="9.42578125" style="1" bestFit="1" customWidth="1"/>
    <col min="14" max="14" width="11.7109375" style="1" bestFit="1" customWidth="1"/>
    <col min="15" max="15" width="12.140625" style="37" customWidth="1"/>
    <col min="16" max="16" width="12.5703125" style="37" customWidth="1"/>
    <col min="17" max="18" width="9" style="37"/>
    <col min="19" max="16384" width="9" style="1"/>
  </cols>
  <sheetData>
    <row r="1" spans="1:19" s="13" customFormat="1" ht="63">
      <c r="A1" s="32" t="s">
        <v>31</v>
      </c>
      <c r="B1" s="32" t="s">
        <v>28</v>
      </c>
      <c r="C1" s="17" t="s">
        <v>29</v>
      </c>
      <c r="D1" s="33" t="s">
        <v>27</v>
      </c>
      <c r="E1" s="33" t="s">
        <v>25</v>
      </c>
      <c r="F1" s="17" t="s">
        <v>23</v>
      </c>
      <c r="G1" s="17" t="s">
        <v>22</v>
      </c>
      <c r="H1" s="17" t="s">
        <v>21</v>
      </c>
      <c r="I1" s="17" t="s">
        <v>20</v>
      </c>
      <c r="J1" s="17" t="s">
        <v>19</v>
      </c>
      <c r="K1" s="17" t="s">
        <v>18</v>
      </c>
      <c r="L1" s="17" t="s">
        <v>17</v>
      </c>
      <c r="M1" s="17" t="s">
        <v>16</v>
      </c>
      <c r="N1" s="17" t="s">
        <v>15</v>
      </c>
      <c r="O1" s="34" t="s">
        <v>32</v>
      </c>
      <c r="P1" s="34" t="s">
        <v>35</v>
      </c>
      <c r="Q1" s="34" t="s">
        <v>34</v>
      </c>
      <c r="R1" s="34" t="s">
        <v>33</v>
      </c>
      <c r="S1" s="34" t="s">
        <v>43</v>
      </c>
    </row>
    <row r="2" spans="1:19" s="12" customFormat="1" ht="15" customHeight="1">
      <c r="A2" s="19">
        <v>44105</v>
      </c>
      <c r="B2" s="75" t="s">
        <v>59</v>
      </c>
      <c r="C2" s="20" t="s">
        <v>55</v>
      </c>
      <c r="D2" s="18" t="s">
        <v>65</v>
      </c>
      <c r="E2" s="78" t="s">
        <v>91</v>
      </c>
      <c r="F2" s="20"/>
      <c r="G2" s="20"/>
      <c r="H2" s="20"/>
      <c r="I2" s="20"/>
      <c r="J2" s="20"/>
      <c r="K2" s="20"/>
      <c r="L2" s="20"/>
      <c r="M2" s="20"/>
      <c r="N2" s="20"/>
      <c r="O2" s="68"/>
      <c r="P2" s="68"/>
      <c r="Q2" s="68"/>
      <c r="R2" s="68"/>
      <c r="S2" s="69"/>
    </row>
    <row r="3" spans="1:19" ht="15" customHeight="1">
      <c r="A3" s="25">
        <f>+A2+1</f>
        <v>44106</v>
      </c>
      <c r="B3" s="75" t="s">
        <v>59</v>
      </c>
      <c r="C3" s="20" t="s">
        <v>55</v>
      </c>
      <c r="D3" s="18" t="s">
        <v>65</v>
      </c>
      <c r="E3" s="78" t="s">
        <v>91</v>
      </c>
      <c r="F3" s="21"/>
      <c r="G3" s="22"/>
      <c r="H3" s="23"/>
      <c r="I3" s="22"/>
      <c r="J3" s="24"/>
      <c r="K3" s="24"/>
      <c r="L3" s="27"/>
      <c r="M3" s="24"/>
      <c r="N3" s="24"/>
      <c r="O3" s="39">
        <v>0</v>
      </c>
      <c r="P3" s="35"/>
      <c r="Q3" s="35">
        <f>+P3-O3</f>
        <v>0</v>
      </c>
      <c r="R3" s="36"/>
      <c r="S3" s="28"/>
    </row>
    <row r="4" spans="1:19" ht="15" customHeight="1">
      <c r="A4" s="25">
        <f t="shared" ref="A4:A32" si="0">+A3+1</f>
        <v>44107</v>
      </c>
      <c r="B4" s="75" t="s">
        <v>59</v>
      </c>
      <c r="C4" s="20" t="s">
        <v>55</v>
      </c>
      <c r="D4" s="18" t="s">
        <v>65</v>
      </c>
      <c r="E4" s="78" t="s">
        <v>91</v>
      </c>
      <c r="F4" s="28"/>
      <c r="G4" s="28"/>
      <c r="H4" s="28"/>
      <c r="I4" s="28"/>
      <c r="J4" s="28"/>
      <c r="K4" s="28"/>
      <c r="L4" s="27"/>
      <c r="M4" s="28"/>
      <c r="N4" s="28"/>
      <c r="O4" s="36">
        <f t="shared" ref="O4:O32" si="1">+P3</f>
        <v>0</v>
      </c>
      <c r="P4" s="36"/>
      <c r="Q4" s="35">
        <f t="shared" ref="Q4:Q32" si="2">+P4-O4</f>
        <v>0</v>
      </c>
      <c r="R4" s="36"/>
      <c r="S4" s="28"/>
    </row>
    <row r="5" spans="1:19" ht="15" customHeight="1">
      <c r="A5" s="25">
        <f t="shared" si="0"/>
        <v>44108</v>
      </c>
      <c r="B5" s="75" t="s">
        <v>59</v>
      </c>
      <c r="C5" s="20" t="s">
        <v>55</v>
      </c>
      <c r="D5" s="18" t="s">
        <v>65</v>
      </c>
      <c r="E5" s="78" t="s">
        <v>91</v>
      </c>
      <c r="F5" s="21" t="s">
        <v>60</v>
      </c>
      <c r="G5" s="76" t="s">
        <v>61</v>
      </c>
      <c r="H5" s="77" t="s">
        <v>62</v>
      </c>
      <c r="I5" s="76" t="s">
        <v>63</v>
      </c>
      <c r="J5" s="24">
        <v>648.6</v>
      </c>
      <c r="K5" s="24">
        <v>45.4</v>
      </c>
      <c r="L5" s="27">
        <f t="shared" ref="L5:L19" si="3">J5+K5</f>
        <v>694</v>
      </c>
      <c r="M5" s="28">
        <v>18.940000000000001</v>
      </c>
      <c r="N5" s="24">
        <v>36.64</v>
      </c>
      <c r="O5" s="36">
        <v>21945</v>
      </c>
      <c r="P5" s="36">
        <v>22249</v>
      </c>
      <c r="Q5" s="35">
        <f t="shared" si="2"/>
        <v>304</v>
      </c>
      <c r="R5" s="36">
        <v>22247</v>
      </c>
      <c r="S5" s="28" t="s">
        <v>66</v>
      </c>
    </row>
    <row r="6" spans="1:19" ht="15" customHeight="1">
      <c r="A6" s="25">
        <f t="shared" si="0"/>
        <v>44109</v>
      </c>
      <c r="B6" s="75" t="s">
        <v>59</v>
      </c>
      <c r="C6" s="20" t="s">
        <v>55</v>
      </c>
      <c r="D6" s="18" t="s">
        <v>65</v>
      </c>
      <c r="E6" s="78" t="s">
        <v>91</v>
      </c>
      <c r="F6" s="26" t="s">
        <v>64</v>
      </c>
      <c r="G6" s="76" t="s">
        <v>61</v>
      </c>
      <c r="H6" s="77" t="s">
        <v>62</v>
      </c>
      <c r="I6" s="76" t="s">
        <v>63</v>
      </c>
      <c r="J6" s="27">
        <v>679.91</v>
      </c>
      <c r="K6" s="27">
        <v>47.59</v>
      </c>
      <c r="L6" s="27">
        <f t="shared" si="3"/>
        <v>727.5</v>
      </c>
      <c r="M6" s="27">
        <v>18.940000000000001</v>
      </c>
      <c r="N6" s="27">
        <v>38.409999999999997</v>
      </c>
      <c r="O6" s="36">
        <v>22249</v>
      </c>
      <c r="P6" s="36">
        <v>22555</v>
      </c>
      <c r="Q6" s="35">
        <f t="shared" si="2"/>
        <v>306</v>
      </c>
      <c r="R6" s="36">
        <v>22554</v>
      </c>
      <c r="S6" s="28" t="s">
        <v>66</v>
      </c>
    </row>
    <row r="7" spans="1:19" ht="15" customHeight="1">
      <c r="A7" s="25">
        <f t="shared" si="0"/>
        <v>44110</v>
      </c>
      <c r="B7" s="75" t="s">
        <v>59</v>
      </c>
      <c r="C7" s="20" t="s">
        <v>55</v>
      </c>
      <c r="D7" s="18" t="s">
        <v>65</v>
      </c>
      <c r="E7" s="78" t="s">
        <v>91</v>
      </c>
      <c r="F7" s="78" t="s">
        <v>92</v>
      </c>
      <c r="G7" s="76" t="s">
        <v>61</v>
      </c>
      <c r="H7" s="77" t="s">
        <v>62</v>
      </c>
      <c r="I7" s="76" t="s">
        <v>63</v>
      </c>
      <c r="J7" s="28">
        <v>668.04</v>
      </c>
      <c r="K7" s="28">
        <v>46.76</v>
      </c>
      <c r="L7" s="27">
        <f t="shared" si="3"/>
        <v>714.8</v>
      </c>
      <c r="M7" s="28">
        <v>18.940000000000001</v>
      </c>
      <c r="N7" s="28">
        <v>37.74</v>
      </c>
      <c r="O7" s="36">
        <v>22555</v>
      </c>
      <c r="P7" s="36">
        <v>22855</v>
      </c>
      <c r="Q7" s="35">
        <f t="shared" si="2"/>
        <v>300</v>
      </c>
      <c r="R7" s="36">
        <v>22854</v>
      </c>
      <c r="S7" s="28" t="s">
        <v>66</v>
      </c>
    </row>
    <row r="8" spans="1:19" ht="15" customHeight="1">
      <c r="A8" s="25">
        <f t="shared" si="0"/>
        <v>44111</v>
      </c>
      <c r="B8" s="75" t="s">
        <v>59</v>
      </c>
      <c r="C8" s="20" t="s">
        <v>55</v>
      </c>
      <c r="D8" s="18" t="s">
        <v>65</v>
      </c>
      <c r="E8" s="78" t="s">
        <v>91</v>
      </c>
      <c r="F8" s="78" t="s">
        <v>102</v>
      </c>
      <c r="G8" s="76" t="s">
        <v>61</v>
      </c>
      <c r="H8" s="77" t="s">
        <v>62</v>
      </c>
      <c r="I8" s="76" t="s">
        <v>63</v>
      </c>
      <c r="J8" s="28">
        <v>645.89</v>
      </c>
      <c r="K8" s="28">
        <v>45.21</v>
      </c>
      <c r="L8" s="27">
        <f t="shared" si="3"/>
        <v>691.1</v>
      </c>
      <c r="M8" s="28">
        <v>18.940000000000001</v>
      </c>
      <c r="N8" s="28">
        <v>36.49</v>
      </c>
      <c r="O8" s="36">
        <v>22855</v>
      </c>
      <c r="P8" s="36">
        <v>23141</v>
      </c>
      <c r="Q8" s="35">
        <f t="shared" si="2"/>
        <v>286</v>
      </c>
      <c r="R8" s="36">
        <v>23140</v>
      </c>
      <c r="S8" s="28" t="s">
        <v>66</v>
      </c>
    </row>
    <row r="9" spans="1:19" ht="15" customHeight="1">
      <c r="A9" s="25">
        <f t="shared" si="0"/>
        <v>44112</v>
      </c>
      <c r="B9" s="75" t="s">
        <v>59</v>
      </c>
      <c r="C9" s="20" t="s">
        <v>55</v>
      </c>
      <c r="D9" s="18" t="s">
        <v>65</v>
      </c>
      <c r="E9" s="78" t="s">
        <v>91</v>
      </c>
      <c r="F9" s="26" t="s">
        <v>113</v>
      </c>
      <c r="G9" s="76" t="s">
        <v>61</v>
      </c>
      <c r="H9" s="77" t="s">
        <v>62</v>
      </c>
      <c r="I9" s="76" t="s">
        <v>63</v>
      </c>
      <c r="J9" s="27">
        <v>296.64</v>
      </c>
      <c r="K9" s="27">
        <v>20.76</v>
      </c>
      <c r="L9" s="27">
        <f t="shared" si="3"/>
        <v>317.39999999999998</v>
      </c>
      <c r="M9" s="27">
        <v>18.940000000000001</v>
      </c>
      <c r="N9" s="27">
        <v>16.760000000000002</v>
      </c>
      <c r="O9" s="36">
        <v>23141</v>
      </c>
      <c r="P9" s="36">
        <v>23277</v>
      </c>
      <c r="Q9" s="35">
        <f t="shared" si="2"/>
        <v>136</v>
      </c>
      <c r="R9" s="36">
        <v>23276</v>
      </c>
      <c r="S9" s="28" t="s">
        <v>66</v>
      </c>
    </row>
    <row r="10" spans="1:19" ht="15" customHeight="1">
      <c r="A10" s="25">
        <f t="shared" si="0"/>
        <v>44113</v>
      </c>
      <c r="B10" s="75" t="s">
        <v>59</v>
      </c>
      <c r="C10" s="20" t="s">
        <v>55</v>
      </c>
      <c r="D10" s="18" t="s">
        <v>65</v>
      </c>
      <c r="E10" s="78" t="s">
        <v>91</v>
      </c>
      <c r="F10" s="78" t="s">
        <v>120</v>
      </c>
      <c r="G10" s="76" t="s">
        <v>61</v>
      </c>
      <c r="H10" s="77" t="s">
        <v>62</v>
      </c>
      <c r="I10" s="76" t="s">
        <v>63</v>
      </c>
      <c r="J10" s="28">
        <v>280.37</v>
      </c>
      <c r="K10" s="28">
        <v>19.63</v>
      </c>
      <c r="L10" s="27">
        <f t="shared" si="3"/>
        <v>300</v>
      </c>
      <c r="M10" s="28">
        <v>18.940000000000001</v>
      </c>
      <c r="N10" s="28">
        <v>15.837999999999999</v>
      </c>
      <c r="O10" s="36">
        <v>23277</v>
      </c>
      <c r="P10" s="36">
        <v>23420</v>
      </c>
      <c r="Q10" s="35">
        <f t="shared" si="2"/>
        <v>143</v>
      </c>
      <c r="R10" s="36">
        <v>23418</v>
      </c>
      <c r="S10" s="28" t="s">
        <v>66</v>
      </c>
    </row>
    <row r="11" spans="1:19" ht="15" customHeight="1">
      <c r="A11" s="25">
        <f t="shared" si="0"/>
        <v>44114</v>
      </c>
      <c r="B11" s="75" t="s">
        <v>59</v>
      </c>
      <c r="C11" s="20" t="s">
        <v>55</v>
      </c>
      <c r="D11" s="18" t="s">
        <v>65</v>
      </c>
      <c r="E11" s="78" t="s">
        <v>91</v>
      </c>
      <c r="F11" s="26" t="s">
        <v>123</v>
      </c>
      <c r="G11" s="76" t="s">
        <v>61</v>
      </c>
      <c r="H11" s="77" t="s">
        <v>62</v>
      </c>
      <c r="I11" s="76" t="s">
        <v>63</v>
      </c>
      <c r="J11" s="27">
        <v>290.19</v>
      </c>
      <c r="K11" s="27">
        <v>20.309999999999999</v>
      </c>
      <c r="L11" s="27">
        <f t="shared" si="3"/>
        <v>310.5</v>
      </c>
      <c r="M11" s="27">
        <v>19.239999999999998</v>
      </c>
      <c r="N11" s="27">
        <v>16.138000000000002</v>
      </c>
      <c r="O11" s="36">
        <v>23420</v>
      </c>
      <c r="P11" s="36">
        <v>23539</v>
      </c>
      <c r="Q11" s="35">
        <f t="shared" si="2"/>
        <v>119</v>
      </c>
      <c r="R11" s="36">
        <v>23537</v>
      </c>
      <c r="S11" s="28" t="s">
        <v>66</v>
      </c>
    </row>
    <row r="12" spans="1:19" ht="15" customHeight="1">
      <c r="A12" s="25">
        <f t="shared" si="0"/>
        <v>44115</v>
      </c>
      <c r="B12" s="75" t="s">
        <v>59</v>
      </c>
      <c r="C12" s="20" t="s">
        <v>55</v>
      </c>
      <c r="D12" s="18" t="s">
        <v>65</v>
      </c>
      <c r="E12" s="78" t="s">
        <v>91</v>
      </c>
      <c r="F12" s="78"/>
      <c r="G12" s="80"/>
      <c r="H12" s="77"/>
      <c r="I12" s="78"/>
      <c r="J12" s="28"/>
      <c r="K12" s="28"/>
      <c r="L12" s="27">
        <f t="shared" si="3"/>
        <v>0</v>
      </c>
      <c r="M12" s="28"/>
      <c r="N12" s="28"/>
      <c r="O12" s="36">
        <v>0</v>
      </c>
      <c r="P12" s="36">
        <v>0</v>
      </c>
      <c r="Q12" s="35">
        <f t="shared" si="2"/>
        <v>0</v>
      </c>
      <c r="R12" s="36"/>
      <c r="S12" s="28"/>
    </row>
    <row r="13" spans="1:19" ht="15" customHeight="1">
      <c r="A13" s="25">
        <f t="shared" si="0"/>
        <v>44116</v>
      </c>
      <c r="B13" s="75" t="s">
        <v>59</v>
      </c>
      <c r="C13" s="20" t="s">
        <v>55</v>
      </c>
      <c r="D13" s="18" t="s">
        <v>65</v>
      </c>
      <c r="E13" s="78" t="s">
        <v>91</v>
      </c>
      <c r="F13" s="78" t="s">
        <v>137</v>
      </c>
      <c r="G13" s="80" t="s">
        <v>61</v>
      </c>
      <c r="H13" s="77" t="s">
        <v>62</v>
      </c>
      <c r="I13" s="78" t="s">
        <v>63</v>
      </c>
      <c r="J13" s="28">
        <v>404.95</v>
      </c>
      <c r="K13" s="28">
        <v>28.35</v>
      </c>
      <c r="L13" s="27">
        <f t="shared" si="3"/>
        <v>433.3</v>
      </c>
      <c r="M13" s="28">
        <v>19.239999999999998</v>
      </c>
      <c r="N13" s="28">
        <v>22.52</v>
      </c>
      <c r="O13" s="36">
        <v>23539</v>
      </c>
      <c r="P13" s="36">
        <v>23758</v>
      </c>
      <c r="Q13" s="35">
        <f t="shared" si="2"/>
        <v>219</v>
      </c>
      <c r="R13" s="36">
        <v>23748</v>
      </c>
      <c r="S13" s="28" t="s">
        <v>142</v>
      </c>
    </row>
    <row r="14" spans="1:19" ht="15" customHeight="1">
      <c r="A14" s="25">
        <f t="shared" si="0"/>
        <v>44117</v>
      </c>
      <c r="B14" s="75" t="s">
        <v>59</v>
      </c>
      <c r="C14" s="20" t="s">
        <v>55</v>
      </c>
      <c r="D14" s="18" t="s">
        <v>65</v>
      </c>
      <c r="E14" s="78" t="s">
        <v>91</v>
      </c>
      <c r="F14" s="28"/>
      <c r="G14" s="28"/>
      <c r="H14" s="28"/>
      <c r="I14" s="28"/>
      <c r="J14" s="28"/>
      <c r="K14" s="28"/>
      <c r="L14" s="27"/>
      <c r="M14" s="28"/>
      <c r="N14" s="28"/>
      <c r="O14" s="36">
        <v>0</v>
      </c>
      <c r="P14" s="36">
        <v>0</v>
      </c>
      <c r="Q14" s="35">
        <f t="shared" si="2"/>
        <v>0</v>
      </c>
      <c r="R14" s="36"/>
      <c r="S14" s="28"/>
    </row>
    <row r="15" spans="1:19" ht="15" customHeight="1">
      <c r="A15" s="25">
        <f t="shared" si="0"/>
        <v>44118</v>
      </c>
      <c r="B15" s="75" t="s">
        <v>59</v>
      </c>
      <c r="C15" s="20" t="s">
        <v>55</v>
      </c>
      <c r="D15" s="18" t="s">
        <v>65</v>
      </c>
      <c r="E15" s="78" t="s">
        <v>91</v>
      </c>
      <c r="F15" s="78" t="s">
        <v>151</v>
      </c>
      <c r="G15" s="80" t="s">
        <v>61</v>
      </c>
      <c r="H15" s="77" t="s">
        <v>62</v>
      </c>
      <c r="I15" s="78" t="s">
        <v>63</v>
      </c>
      <c r="J15" s="28">
        <v>420.56</v>
      </c>
      <c r="K15" s="28">
        <v>29.44</v>
      </c>
      <c r="L15" s="27">
        <f t="shared" si="3"/>
        <v>450</v>
      </c>
      <c r="M15" s="28">
        <v>19.239999999999998</v>
      </c>
      <c r="N15" s="28">
        <v>23.39</v>
      </c>
      <c r="O15" s="36">
        <v>23758</v>
      </c>
      <c r="P15" s="36">
        <v>23988</v>
      </c>
      <c r="Q15" s="35">
        <f t="shared" si="2"/>
        <v>230</v>
      </c>
      <c r="R15" s="36">
        <v>23973</v>
      </c>
      <c r="S15" s="28" t="s">
        <v>142</v>
      </c>
    </row>
    <row r="16" spans="1:19" ht="15" customHeight="1">
      <c r="A16" s="25">
        <f t="shared" si="0"/>
        <v>44119</v>
      </c>
      <c r="B16" s="75" t="s">
        <v>59</v>
      </c>
      <c r="C16" s="20" t="s">
        <v>55</v>
      </c>
      <c r="D16" s="18" t="s">
        <v>65</v>
      </c>
      <c r="E16" s="78" t="s">
        <v>91</v>
      </c>
      <c r="F16" s="26" t="s">
        <v>155</v>
      </c>
      <c r="G16" s="76" t="s">
        <v>6</v>
      </c>
      <c r="H16" s="23" t="s">
        <v>5</v>
      </c>
      <c r="I16" s="78" t="s">
        <v>4</v>
      </c>
      <c r="J16" s="27">
        <v>360.19</v>
      </c>
      <c r="K16" s="27">
        <v>25.21</v>
      </c>
      <c r="L16" s="27">
        <f t="shared" si="3"/>
        <v>385.4</v>
      </c>
      <c r="M16" s="27">
        <v>19.239999999999998</v>
      </c>
      <c r="N16" s="27">
        <v>20.02</v>
      </c>
      <c r="O16" s="36">
        <v>23988</v>
      </c>
      <c r="P16" s="36">
        <v>24171</v>
      </c>
      <c r="Q16" s="35">
        <f t="shared" si="2"/>
        <v>183</v>
      </c>
      <c r="R16" s="36">
        <v>24156</v>
      </c>
      <c r="S16" s="28" t="s">
        <v>142</v>
      </c>
    </row>
    <row r="17" spans="1:19" ht="15" customHeight="1">
      <c r="A17" s="25">
        <f t="shared" si="0"/>
        <v>44120</v>
      </c>
      <c r="B17" s="75" t="s">
        <v>59</v>
      </c>
      <c r="C17" s="20" t="s">
        <v>55</v>
      </c>
      <c r="D17" s="18" t="s">
        <v>65</v>
      </c>
      <c r="E17" s="78" t="s">
        <v>91</v>
      </c>
      <c r="F17" s="28"/>
      <c r="G17" s="28"/>
      <c r="H17" s="28"/>
      <c r="I17" s="28"/>
      <c r="J17" s="28"/>
      <c r="K17" s="28"/>
      <c r="L17" s="27"/>
      <c r="M17" s="28"/>
      <c r="N17" s="28"/>
      <c r="O17" s="36">
        <v>0</v>
      </c>
      <c r="P17" s="36"/>
      <c r="Q17" s="35">
        <f t="shared" si="2"/>
        <v>0</v>
      </c>
      <c r="R17" s="36"/>
      <c r="S17" s="28"/>
    </row>
    <row r="18" spans="1:19" ht="15" customHeight="1">
      <c r="A18" s="25">
        <f t="shared" si="0"/>
        <v>44121</v>
      </c>
      <c r="B18" s="75" t="s">
        <v>59</v>
      </c>
      <c r="C18" s="20" t="s">
        <v>55</v>
      </c>
      <c r="D18" s="18" t="s">
        <v>65</v>
      </c>
      <c r="E18" s="78" t="s">
        <v>91</v>
      </c>
      <c r="F18" s="78" t="s">
        <v>167</v>
      </c>
      <c r="G18" s="76" t="s">
        <v>6</v>
      </c>
      <c r="H18" s="23" t="s">
        <v>5</v>
      </c>
      <c r="I18" s="78" t="s">
        <v>4</v>
      </c>
      <c r="J18" s="28">
        <v>392.52</v>
      </c>
      <c r="K18" s="28">
        <v>27.48</v>
      </c>
      <c r="L18" s="27">
        <f t="shared" si="3"/>
        <v>420</v>
      </c>
      <c r="M18" s="28">
        <v>18.940000000000001</v>
      </c>
      <c r="N18" s="28">
        <v>22.18</v>
      </c>
      <c r="O18" s="36">
        <v>24171</v>
      </c>
      <c r="P18" s="36">
        <v>24384</v>
      </c>
      <c r="Q18" s="35">
        <f t="shared" si="2"/>
        <v>213</v>
      </c>
      <c r="R18" s="36">
        <v>24367</v>
      </c>
      <c r="S18" s="28" t="s">
        <v>142</v>
      </c>
    </row>
    <row r="19" spans="1:19" ht="15" customHeight="1">
      <c r="A19" s="25">
        <f t="shared" si="0"/>
        <v>44122</v>
      </c>
      <c r="B19" s="75" t="s">
        <v>59</v>
      </c>
      <c r="C19" s="20" t="s">
        <v>55</v>
      </c>
      <c r="D19" s="18" t="s">
        <v>65</v>
      </c>
      <c r="E19" s="78" t="s">
        <v>91</v>
      </c>
      <c r="F19" s="78" t="s">
        <v>175</v>
      </c>
      <c r="G19" s="76" t="s">
        <v>6</v>
      </c>
      <c r="H19" s="23" t="s">
        <v>5</v>
      </c>
      <c r="I19" s="78" t="s">
        <v>4</v>
      </c>
      <c r="J19" s="28">
        <v>438.88</v>
      </c>
      <c r="K19" s="28">
        <v>30.72</v>
      </c>
      <c r="L19" s="27">
        <f t="shared" si="3"/>
        <v>469.6</v>
      </c>
      <c r="M19" s="28">
        <v>18.940000000000001</v>
      </c>
      <c r="N19" s="28">
        <v>24.79</v>
      </c>
      <c r="O19" s="36">
        <v>24384</v>
      </c>
      <c r="P19" s="36">
        <v>24592</v>
      </c>
      <c r="Q19" s="35">
        <f t="shared" si="2"/>
        <v>208</v>
      </c>
      <c r="R19" s="36">
        <v>24591</v>
      </c>
      <c r="S19" s="28" t="s">
        <v>176</v>
      </c>
    </row>
    <row r="20" spans="1:19" ht="15" customHeight="1">
      <c r="A20" s="25">
        <f t="shared" si="0"/>
        <v>44123</v>
      </c>
      <c r="B20" s="75" t="s">
        <v>59</v>
      </c>
      <c r="C20" s="20" t="s">
        <v>55</v>
      </c>
      <c r="D20" s="18" t="s">
        <v>65</v>
      </c>
      <c r="E20" s="78" t="s">
        <v>91</v>
      </c>
      <c r="F20" s="26"/>
      <c r="G20" s="22"/>
      <c r="H20" s="23"/>
      <c r="I20" s="22"/>
      <c r="J20" s="27"/>
      <c r="K20" s="27"/>
      <c r="L20" s="27"/>
      <c r="M20" s="27"/>
      <c r="N20" s="27"/>
      <c r="O20" s="36">
        <v>0</v>
      </c>
      <c r="P20" s="36"/>
      <c r="Q20" s="35">
        <f t="shared" si="2"/>
        <v>0</v>
      </c>
      <c r="R20" s="36"/>
      <c r="S20" s="28"/>
    </row>
    <row r="21" spans="1:19" ht="15" customHeight="1">
      <c r="A21" s="25">
        <f t="shared" si="0"/>
        <v>44124</v>
      </c>
      <c r="B21" s="75" t="s">
        <v>59</v>
      </c>
      <c r="C21" s="20" t="s">
        <v>55</v>
      </c>
      <c r="D21" s="18" t="s">
        <v>65</v>
      </c>
      <c r="E21" s="78" t="s">
        <v>91</v>
      </c>
      <c r="F21" s="28"/>
      <c r="G21" s="28"/>
      <c r="H21" s="28"/>
      <c r="I21" s="28"/>
      <c r="J21" s="28"/>
      <c r="K21" s="28"/>
      <c r="L21" s="27"/>
      <c r="M21" s="28"/>
      <c r="N21" s="28"/>
      <c r="O21" s="36">
        <f t="shared" si="1"/>
        <v>0</v>
      </c>
      <c r="P21" s="36"/>
      <c r="Q21" s="35">
        <f t="shared" si="2"/>
        <v>0</v>
      </c>
      <c r="R21" s="36"/>
      <c r="S21" s="28"/>
    </row>
    <row r="22" spans="1:19" ht="15" customHeight="1">
      <c r="A22" s="25">
        <f t="shared" si="0"/>
        <v>44125</v>
      </c>
      <c r="B22" s="75" t="s">
        <v>59</v>
      </c>
      <c r="C22" s="20" t="s">
        <v>55</v>
      </c>
      <c r="D22" s="18" t="s">
        <v>65</v>
      </c>
      <c r="E22" s="78" t="s">
        <v>91</v>
      </c>
      <c r="F22" s="26"/>
      <c r="G22" s="22"/>
      <c r="H22" s="23"/>
      <c r="I22" s="22"/>
      <c r="J22" s="27"/>
      <c r="K22" s="27"/>
      <c r="L22" s="27"/>
      <c r="M22" s="27"/>
      <c r="N22" s="27"/>
      <c r="O22" s="36">
        <f t="shared" si="1"/>
        <v>0</v>
      </c>
      <c r="P22" s="36"/>
      <c r="Q22" s="35">
        <f t="shared" si="2"/>
        <v>0</v>
      </c>
      <c r="R22" s="36"/>
      <c r="S22" s="28"/>
    </row>
    <row r="23" spans="1:19" ht="15" customHeight="1">
      <c r="A23" s="25">
        <f t="shared" si="0"/>
        <v>44126</v>
      </c>
      <c r="B23" s="75" t="s">
        <v>59</v>
      </c>
      <c r="C23" s="20" t="s">
        <v>55</v>
      </c>
      <c r="D23" s="18" t="s">
        <v>65</v>
      </c>
      <c r="E23" s="78" t="s">
        <v>91</v>
      </c>
      <c r="F23" s="28"/>
      <c r="G23" s="28"/>
      <c r="H23" s="28"/>
      <c r="I23" s="28"/>
      <c r="J23" s="28"/>
      <c r="K23" s="28"/>
      <c r="L23" s="27"/>
      <c r="M23" s="28"/>
      <c r="N23" s="28"/>
      <c r="O23" s="36">
        <f t="shared" si="1"/>
        <v>0</v>
      </c>
      <c r="P23" s="36"/>
      <c r="Q23" s="35">
        <f t="shared" si="2"/>
        <v>0</v>
      </c>
      <c r="R23" s="36"/>
      <c r="S23" s="28"/>
    </row>
    <row r="24" spans="1:19" ht="15" customHeight="1">
      <c r="A24" s="25">
        <f t="shared" si="0"/>
        <v>44127</v>
      </c>
      <c r="B24" s="75" t="s">
        <v>59</v>
      </c>
      <c r="C24" s="20" t="s">
        <v>55</v>
      </c>
      <c r="D24" s="18" t="s">
        <v>65</v>
      </c>
      <c r="E24" s="78" t="s">
        <v>91</v>
      </c>
      <c r="F24" s="28"/>
      <c r="G24" s="28"/>
      <c r="H24" s="28"/>
      <c r="I24" s="28"/>
      <c r="J24" s="28"/>
      <c r="K24" s="28"/>
      <c r="L24" s="27"/>
      <c r="M24" s="28"/>
      <c r="N24" s="28"/>
      <c r="O24" s="36">
        <f t="shared" si="1"/>
        <v>0</v>
      </c>
      <c r="P24" s="36"/>
      <c r="Q24" s="35">
        <f t="shared" si="2"/>
        <v>0</v>
      </c>
      <c r="R24" s="36"/>
      <c r="S24" s="28"/>
    </row>
    <row r="25" spans="1:19" ht="15" customHeight="1">
      <c r="A25" s="25">
        <f t="shared" si="0"/>
        <v>44128</v>
      </c>
      <c r="B25" s="75" t="s">
        <v>59</v>
      </c>
      <c r="C25" s="20" t="s">
        <v>55</v>
      </c>
      <c r="D25" s="18" t="s">
        <v>65</v>
      </c>
      <c r="E25" s="78" t="s">
        <v>91</v>
      </c>
      <c r="F25" s="26"/>
      <c r="G25" s="22"/>
      <c r="H25" s="23"/>
      <c r="I25" s="22"/>
      <c r="J25" s="27"/>
      <c r="K25" s="27"/>
      <c r="L25" s="27"/>
      <c r="M25" s="27"/>
      <c r="N25" s="27"/>
      <c r="O25" s="36">
        <f t="shared" si="1"/>
        <v>0</v>
      </c>
      <c r="P25" s="36"/>
      <c r="Q25" s="35">
        <f t="shared" si="2"/>
        <v>0</v>
      </c>
      <c r="R25" s="36"/>
      <c r="S25" s="28"/>
    </row>
    <row r="26" spans="1:19" ht="15" customHeight="1">
      <c r="A26" s="25">
        <f t="shared" si="0"/>
        <v>44129</v>
      </c>
      <c r="B26" s="75" t="s">
        <v>59</v>
      </c>
      <c r="C26" s="20" t="s">
        <v>55</v>
      </c>
      <c r="D26" s="18" t="s">
        <v>65</v>
      </c>
      <c r="E26" s="78" t="s">
        <v>91</v>
      </c>
      <c r="F26" s="28"/>
      <c r="G26" s="28"/>
      <c r="H26" s="28"/>
      <c r="I26" s="28"/>
      <c r="J26" s="28"/>
      <c r="K26" s="28"/>
      <c r="L26" s="27"/>
      <c r="M26" s="28"/>
      <c r="N26" s="28"/>
      <c r="O26" s="36">
        <f t="shared" si="1"/>
        <v>0</v>
      </c>
      <c r="P26" s="36"/>
      <c r="Q26" s="35">
        <f t="shared" si="2"/>
        <v>0</v>
      </c>
      <c r="R26" s="36"/>
      <c r="S26" s="28"/>
    </row>
    <row r="27" spans="1:19" ht="15" customHeight="1">
      <c r="A27" s="25">
        <f t="shared" si="0"/>
        <v>44130</v>
      </c>
      <c r="B27" s="75" t="s">
        <v>59</v>
      </c>
      <c r="C27" s="20" t="s">
        <v>55</v>
      </c>
      <c r="D27" s="18" t="s">
        <v>65</v>
      </c>
      <c r="E27" s="78" t="s">
        <v>91</v>
      </c>
      <c r="F27" s="26"/>
      <c r="G27" s="22"/>
      <c r="H27" s="23"/>
      <c r="I27" s="22"/>
      <c r="J27" s="27"/>
      <c r="K27" s="27"/>
      <c r="L27" s="27"/>
      <c r="M27" s="27"/>
      <c r="N27" s="27"/>
      <c r="O27" s="36">
        <f t="shared" si="1"/>
        <v>0</v>
      </c>
      <c r="P27" s="36"/>
      <c r="Q27" s="35">
        <f t="shared" si="2"/>
        <v>0</v>
      </c>
      <c r="R27" s="36"/>
      <c r="S27" s="28"/>
    </row>
    <row r="28" spans="1:19" ht="15" customHeight="1">
      <c r="A28" s="25">
        <f t="shared" si="0"/>
        <v>44131</v>
      </c>
      <c r="B28" s="75" t="s">
        <v>59</v>
      </c>
      <c r="C28" s="20" t="s">
        <v>55</v>
      </c>
      <c r="D28" s="18" t="s">
        <v>65</v>
      </c>
      <c r="E28" s="78" t="s">
        <v>91</v>
      </c>
      <c r="F28" s="29"/>
      <c r="G28" s="22"/>
      <c r="H28" s="23"/>
      <c r="I28" s="22"/>
      <c r="J28" s="27"/>
      <c r="K28" s="27"/>
      <c r="L28" s="27"/>
      <c r="M28" s="27"/>
      <c r="N28" s="27"/>
      <c r="O28" s="36">
        <f t="shared" si="1"/>
        <v>0</v>
      </c>
      <c r="P28" s="36"/>
      <c r="Q28" s="35">
        <f t="shared" si="2"/>
        <v>0</v>
      </c>
      <c r="R28" s="36"/>
      <c r="S28" s="28"/>
    </row>
    <row r="29" spans="1:19" ht="15.75">
      <c r="A29" s="25">
        <f t="shared" si="0"/>
        <v>44132</v>
      </c>
      <c r="B29" s="75" t="s">
        <v>59</v>
      </c>
      <c r="C29" s="20" t="s">
        <v>55</v>
      </c>
      <c r="D29" s="18" t="s">
        <v>65</v>
      </c>
      <c r="E29" s="78" t="s">
        <v>91</v>
      </c>
      <c r="F29" s="29"/>
      <c r="G29" s="22"/>
      <c r="H29" s="23"/>
      <c r="I29" s="22"/>
      <c r="J29" s="27"/>
      <c r="K29" s="27"/>
      <c r="L29" s="27"/>
      <c r="M29" s="27"/>
      <c r="N29" s="27"/>
      <c r="O29" s="36">
        <f t="shared" si="1"/>
        <v>0</v>
      </c>
      <c r="P29" s="36"/>
      <c r="Q29" s="35">
        <f t="shared" si="2"/>
        <v>0</v>
      </c>
      <c r="R29" s="36"/>
      <c r="S29" s="28"/>
    </row>
    <row r="30" spans="1:19" ht="15.75">
      <c r="A30" s="25">
        <f t="shared" si="0"/>
        <v>44133</v>
      </c>
      <c r="B30" s="75" t="s">
        <v>59</v>
      </c>
      <c r="C30" s="20" t="s">
        <v>55</v>
      </c>
      <c r="D30" s="18" t="s">
        <v>65</v>
      </c>
      <c r="E30" s="78" t="s">
        <v>91</v>
      </c>
      <c r="F30" s="26"/>
      <c r="G30" s="29"/>
      <c r="H30" s="23"/>
      <c r="I30" s="30"/>
      <c r="J30" s="27"/>
      <c r="K30" s="27"/>
      <c r="L30" s="27"/>
      <c r="M30" s="27"/>
      <c r="N30" s="27"/>
      <c r="O30" s="36">
        <f t="shared" si="1"/>
        <v>0</v>
      </c>
      <c r="P30" s="36"/>
      <c r="Q30" s="35">
        <f t="shared" si="2"/>
        <v>0</v>
      </c>
      <c r="R30" s="36"/>
      <c r="S30" s="28"/>
    </row>
    <row r="31" spans="1:19" ht="15.75">
      <c r="A31" s="25">
        <f t="shared" si="0"/>
        <v>44134</v>
      </c>
      <c r="B31" s="75" t="s">
        <v>59</v>
      </c>
      <c r="C31" s="20" t="s">
        <v>55</v>
      </c>
      <c r="D31" s="18" t="s">
        <v>65</v>
      </c>
      <c r="E31" s="78" t="s">
        <v>91</v>
      </c>
      <c r="F31" s="31"/>
      <c r="G31" s="22"/>
      <c r="H31" s="23"/>
      <c r="I31" s="22"/>
      <c r="J31" s="27"/>
      <c r="K31" s="27"/>
      <c r="L31" s="27"/>
      <c r="M31" s="27"/>
      <c r="N31" s="27"/>
      <c r="O31" s="36">
        <f t="shared" si="1"/>
        <v>0</v>
      </c>
      <c r="P31" s="36"/>
      <c r="Q31" s="35">
        <f t="shared" si="2"/>
        <v>0</v>
      </c>
      <c r="R31" s="36"/>
      <c r="S31" s="28"/>
    </row>
    <row r="32" spans="1:19" ht="15.75">
      <c r="A32" s="25">
        <f t="shared" si="0"/>
        <v>44135</v>
      </c>
      <c r="B32" s="75" t="s">
        <v>59</v>
      </c>
      <c r="C32" s="20" t="s">
        <v>55</v>
      </c>
      <c r="D32" s="18" t="s">
        <v>65</v>
      </c>
      <c r="E32" s="78" t="s">
        <v>91</v>
      </c>
      <c r="F32" s="31"/>
      <c r="G32" s="22"/>
      <c r="H32" s="23"/>
      <c r="I32" s="22"/>
      <c r="J32" s="27"/>
      <c r="K32" s="27"/>
      <c r="L32" s="27"/>
      <c r="M32" s="27"/>
      <c r="N32" s="27"/>
      <c r="O32" s="36">
        <f t="shared" si="1"/>
        <v>0</v>
      </c>
      <c r="P32" s="36"/>
      <c r="Q32" s="39">
        <f t="shared" si="2"/>
        <v>0</v>
      </c>
      <c r="R32" s="36"/>
      <c r="S32" s="28"/>
    </row>
    <row r="33" spans="1:14" ht="15.75" thickBot="1">
      <c r="F33" s="15" t="s">
        <v>3</v>
      </c>
      <c r="G33" s="15"/>
      <c r="H33" s="15"/>
      <c r="I33" s="15"/>
      <c r="J33" s="16">
        <f>SUM(J2:J32)</f>
        <v>5526.7399999999989</v>
      </c>
      <c r="K33" s="16">
        <f t="shared" ref="K33:N33" si="4">SUM(K2:K32)</f>
        <v>386.86</v>
      </c>
      <c r="L33" s="16">
        <f t="shared" si="4"/>
        <v>5913.6</v>
      </c>
      <c r="M33" s="15"/>
      <c r="N33" s="16">
        <f t="shared" si="4"/>
        <v>310.916</v>
      </c>
    </row>
    <row r="34" spans="1:14">
      <c r="A34" s="14"/>
    </row>
    <row r="35" spans="1:14" ht="18.75">
      <c r="F35" s="70" t="s">
        <v>56</v>
      </c>
      <c r="G35" s="71"/>
      <c r="H35" s="11" t="s">
        <v>2</v>
      </c>
      <c r="I35" s="10"/>
      <c r="L35" s="9">
        <f>20000-L33</f>
        <v>14086.4</v>
      </c>
    </row>
    <row r="36" spans="1:14">
      <c r="A36" s="14"/>
      <c r="G36" s="8"/>
      <c r="I36" s="7">
        <v>24968</v>
      </c>
      <c r="J36" s="6">
        <v>29830</v>
      </c>
      <c r="L36" s="5">
        <f>J36-I36</f>
        <v>4862</v>
      </c>
    </row>
    <row r="37" spans="1:14">
      <c r="A37" s="14"/>
      <c r="G37" s="4"/>
      <c r="I37" s="3" t="s">
        <v>1</v>
      </c>
      <c r="J37" s="3" t="s">
        <v>0</v>
      </c>
      <c r="L37" s="2">
        <f>L36/N33</f>
        <v>15.637664192257716</v>
      </c>
    </row>
    <row r="39" spans="1:14">
      <c r="A39" s="14"/>
    </row>
    <row r="40" spans="1:14">
      <c r="A40" s="14"/>
    </row>
    <row r="41" spans="1:14">
      <c r="A41" s="14"/>
    </row>
    <row r="42" spans="1:14">
      <c r="A42" s="14"/>
    </row>
    <row r="43" spans="1:14">
      <c r="A43" s="14"/>
    </row>
    <row r="44" spans="1:14">
      <c r="A44" s="1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note</vt:lpstr>
      <vt:lpstr>ตัวอย่าง</vt:lpstr>
      <vt:lpstr>VAN1</vt:lpstr>
      <vt:lpstr>VAN2</vt:lpstr>
      <vt:lpstr>VAN3</vt:lpstr>
      <vt:lpstr>VAN4</vt:lpstr>
      <vt:lpstr>VAN5</vt:lpstr>
      <vt:lpstr>VAN6</vt:lpstr>
      <vt:lpstr>VAN7</vt:lpstr>
      <vt:lpstr>VAN99</vt:lpstr>
      <vt:lpstr>'VAN1'!Print_Area</vt:lpstr>
      <vt:lpstr>ตัวอย่าง!Print_Area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นายสายลม แก้วปีลา</cp:lastModifiedBy>
  <dcterms:created xsi:type="dcterms:W3CDTF">2020-08-11T08:50:39Z</dcterms:created>
  <dcterms:modified xsi:type="dcterms:W3CDTF">2020-10-21T10:50:00Z</dcterms:modified>
</cp:coreProperties>
</file>