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dsaya\Desktop\"/>
    </mc:Choice>
  </mc:AlternateContent>
  <xr:revisionPtr revIDLastSave="0" documentId="13_ncr:1_{4F65EDCE-AB1B-4F5B-91B4-C998BCE75ED4}" xr6:coauthVersionLast="45" xr6:coauthVersionMax="45" xr10:uidLastSave="{00000000-0000-0000-0000-000000000000}"/>
  <bookViews>
    <workbookView xWindow="-20610" yWindow="-120" windowWidth="20730" windowHeight="11160" firstSheet="4" activeTab="13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7" sheetId="7" r:id="rId9"/>
    <sheet name="VAN8" sheetId="8" r:id="rId10"/>
    <sheet name="VAN9" sheetId="16" r:id="rId11"/>
    <sheet name="VAN10" sheetId="17" r:id="rId12"/>
    <sheet name="VAN11" sheetId="18" r:id="rId13"/>
    <sheet name="VAN99" sheetId="15" r:id="rId14"/>
  </sheets>
  <definedNames>
    <definedName name="_xlnm.Print_Area" localSheetId="2">'VAN1'!$F:$N</definedName>
    <definedName name="_xlnm.Print_Area" localSheetId="1">ตัวอย่าง!$F:$N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Q10" i="4"/>
  <c r="L10" i="4"/>
  <c r="L9" i="5"/>
  <c r="Q6" i="17"/>
  <c r="Q8" i="2"/>
  <c r="L7" i="2"/>
  <c r="L8" i="2"/>
  <c r="Q6" i="18"/>
  <c r="L6" i="18"/>
  <c r="Q5" i="5"/>
  <c r="Q6" i="5"/>
  <c r="L6" i="5"/>
  <c r="L5" i="3"/>
  <c r="Q4" i="16" l="1"/>
  <c r="L37" i="18" l="1"/>
  <c r="N34" i="18"/>
  <c r="K34" i="18"/>
  <c r="J34" i="18"/>
  <c r="O33" i="18"/>
  <c r="Q33" i="18" s="1"/>
  <c r="O32" i="18"/>
  <c r="Q32" i="18" s="1"/>
  <c r="O31" i="18"/>
  <c r="Q31" i="18" s="1"/>
  <c r="O30" i="18"/>
  <c r="Q30" i="18" s="1"/>
  <c r="O29" i="18"/>
  <c r="Q29" i="18" s="1"/>
  <c r="O28" i="18"/>
  <c r="Q28" i="18" s="1"/>
  <c r="O27" i="18"/>
  <c r="Q27" i="18" s="1"/>
  <c r="O26" i="18"/>
  <c r="Q26" i="18" s="1"/>
  <c r="O25" i="18"/>
  <c r="Q25" i="18" s="1"/>
  <c r="O24" i="18"/>
  <c r="Q24" i="18" s="1"/>
  <c r="O23" i="18"/>
  <c r="Q23" i="18" s="1"/>
  <c r="O22" i="18"/>
  <c r="Q22" i="18" s="1"/>
  <c r="O21" i="18"/>
  <c r="Q21" i="18" s="1"/>
  <c r="O20" i="18"/>
  <c r="Q20" i="18" s="1"/>
  <c r="O19" i="18"/>
  <c r="Q19" i="18" s="1"/>
  <c r="O18" i="18"/>
  <c r="Q18" i="18" s="1"/>
  <c r="O17" i="18"/>
  <c r="Q17" i="18" s="1"/>
  <c r="O15" i="18"/>
  <c r="Q15" i="18" s="1"/>
  <c r="O14" i="18"/>
  <c r="Q14" i="18" s="1"/>
  <c r="O13" i="18"/>
  <c r="Q13" i="18" s="1"/>
  <c r="O12" i="18"/>
  <c r="Q12" i="18" s="1"/>
  <c r="Q11" i="18"/>
  <c r="O10" i="18"/>
  <c r="Q10" i="18" s="1"/>
  <c r="L10" i="18"/>
  <c r="O9" i="18"/>
  <c r="Q9" i="18" s="1"/>
  <c r="L9" i="18"/>
  <c r="O8" i="18"/>
  <c r="Q8" i="18" s="1"/>
  <c r="L8" i="18"/>
  <c r="Q7" i="18"/>
  <c r="L7" i="18"/>
  <c r="O5" i="18"/>
  <c r="Q5" i="18" s="1"/>
  <c r="L5" i="18"/>
  <c r="O4" i="18"/>
  <c r="Q4" i="18" s="1"/>
  <c r="Q3" i="18"/>
  <c r="A3" i="18"/>
  <c r="A4" i="18" s="1"/>
  <c r="A5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L38" i="18" l="1"/>
  <c r="L34" i="18"/>
  <c r="L36" i="18" s="1"/>
  <c r="L37" i="17"/>
  <c r="N34" i="17"/>
  <c r="K34" i="17"/>
  <c r="J34" i="17"/>
  <c r="O33" i="17"/>
  <c r="Q33" i="17" s="1"/>
  <c r="O32" i="17"/>
  <c r="Q32" i="17" s="1"/>
  <c r="O31" i="17"/>
  <c r="Q31" i="17" s="1"/>
  <c r="O30" i="17"/>
  <c r="Q30" i="17" s="1"/>
  <c r="O29" i="17"/>
  <c r="Q29" i="17" s="1"/>
  <c r="O28" i="17"/>
  <c r="Q28" i="17" s="1"/>
  <c r="O27" i="17"/>
  <c r="Q27" i="17" s="1"/>
  <c r="O26" i="17"/>
  <c r="Q26" i="17" s="1"/>
  <c r="O25" i="17"/>
  <c r="Q25" i="17" s="1"/>
  <c r="O24" i="17"/>
  <c r="Q24" i="17" s="1"/>
  <c r="O23" i="17"/>
  <c r="Q23" i="17" s="1"/>
  <c r="O22" i="17"/>
  <c r="Q22" i="17" s="1"/>
  <c r="O21" i="17"/>
  <c r="Q21" i="17" s="1"/>
  <c r="O20" i="17"/>
  <c r="Q20" i="17" s="1"/>
  <c r="O19" i="17"/>
  <c r="Q19" i="17" s="1"/>
  <c r="O18" i="17"/>
  <c r="Q18" i="17" s="1"/>
  <c r="O17" i="17"/>
  <c r="Q17" i="17" s="1"/>
  <c r="O16" i="17"/>
  <c r="Q16" i="17" s="1"/>
  <c r="O15" i="17"/>
  <c r="Q15" i="17" s="1"/>
  <c r="O14" i="17"/>
  <c r="Q14" i="17" s="1"/>
  <c r="O13" i="17"/>
  <c r="Q13" i="17" s="1"/>
  <c r="O12" i="17"/>
  <c r="Q12" i="17" s="1"/>
  <c r="O11" i="17"/>
  <c r="Q11" i="17" s="1"/>
  <c r="O10" i="17"/>
  <c r="Q10" i="17" s="1"/>
  <c r="O9" i="17"/>
  <c r="Q9" i="17" s="1"/>
  <c r="Q5" i="17"/>
  <c r="L5" i="17"/>
  <c r="O4" i="17"/>
  <c r="Q4" i="17" s="1"/>
  <c r="Q3" i="17"/>
  <c r="A3" i="17"/>
  <c r="A4" i="17" s="1"/>
  <c r="A5" i="17" s="1"/>
  <c r="A6" i="17" s="1"/>
  <c r="L37" i="16"/>
  <c r="N34" i="16"/>
  <c r="K34" i="16"/>
  <c r="J34" i="16"/>
  <c r="O33" i="16"/>
  <c r="Q33" i="16" s="1"/>
  <c r="O32" i="16"/>
  <c r="Q32" i="16" s="1"/>
  <c r="O31" i="16"/>
  <c r="Q31" i="16" s="1"/>
  <c r="O30" i="16"/>
  <c r="Q30" i="16" s="1"/>
  <c r="O29" i="16"/>
  <c r="Q29" i="16" s="1"/>
  <c r="Q28" i="16"/>
  <c r="O28" i="16"/>
  <c r="O27" i="16"/>
  <c r="Q27" i="16" s="1"/>
  <c r="O26" i="16"/>
  <c r="Q26" i="16" s="1"/>
  <c r="O25" i="16"/>
  <c r="Q25" i="16" s="1"/>
  <c r="Q24" i="16"/>
  <c r="O24" i="16"/>
  <c r="O23" i="16"/>
  <c r="Q23" i="16" s="1"/>
  <c r="O22" i="16"/>
  <c r="Q22" i="16" s="1"/>
  <c r="O21" i="16"/>
  <c r="Q21" i="16" s="1"/>
  <c r="O20" i="16"/>
  <c r="Q20" i="16" s="1"/>
  <c r="O19" i="16"/>
  <c r="Q19" i="16" s="1"/>
  <c r="O18" i="16"/>
  <c r="Q18" i="16" s="1"/>
  <c r="O17" i="16"/>
  <c r="Q17" i="16" s="1"/>
  <c r="O16" i="16"/>
  <c r="Q16" i="16" s="1"/>
  <c r="O15" i="16"/>
  <c r="Q15" i="16" s="1"/>
  <c r="O14" i="16"/>
  <c r="Q14" i="16" s="1"/>
  <c r="O13" i="16"/>
  <c r="Q13" i="16" s="1"/>
  <c r="O12" i="16"/>
  <c r="Q12" i="16" s="1"/>
  <c r="Q11" i="16"/>
  <c r="O10" i="16"/>
  <c r="Q10" i="16" s="1"/>
  <c r="L10" i="16"/>
  <c r="O9" i="16"/>
  <c r="Q9" i="16" s="1"/>
  <c r="L9" i="16"/>
  <c r="Q6" i="16"/>
  <c r="L6" i="16"/>
  <c r="O5" i="16"/>
  <c r="Q5" i="16" s="1"/>
  <c r="L5" i="16"/>
  <c r="L4" i="16"/>
  <c r="A4" i="16"/>
  <c r="A5" i="16" s="1"/>
  <c r="A6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Q3" i="16"/>
  <c r="A3" i="16"/>
  <c r="A7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L34" i="17"/>
  <c r="L36" i="17" s="1"/>
  <c r="L34" i="16"/>
  <c r="L36" i="16" s="1"/>
  <c r="L38" i="16"/>
  <c r="L38" i="17"/>
  <c r="L37" i="15"/>
  <c r="N34" i="15"/>
  <c r="K34" i="15"/>
  <c r="J34" i="15"/>
  <c r="Q33" i="15"/>
  <c r="O33" i="15"/>
  <c r="O32" i="15"/>
  <c r="Q32" i="15" s="1"/>
  <c r="O31" i="15"/>
  <c r="Q31" i="15" s="1"/>
  <c r="O30" i="15"/>
  <c r="Q30" i="15" s="1"/>
  <c r="O29" i="15"/>
  <c r="Q29" i="15" s="1"/>
  <c r="O28" i="15"/>
  <c r="Q28" i="15" s="1"/>
  <c r="O27" i="15"/>
  <c r="Q27" i="15" s="1"/>
  <c r="O26" i="15"/>
  <c r="Q26" i="15" s="1"/>
  <c r="O25" i="15"/>
  <c r="Q25" i="15" s="1"/>
  <c r="O24" i="15"/>
  <c r="Q24" i="15" s="1"/>
  <c r="O23" i="15"/>
  <c r="Q23" i="15" s="1"/>
  <c r="O22" i="15"/>
  <c r="Q22" i="15" s="1"/>
  <c r="O21" i="15"/>
  <c r="Q21" i="15" s="1"/>
  <c r="O20" i="15"/>
  <c r="Q20" i="15" s="1"/>
  <c r="O19" i="15"/>
  <c r="Q19" i="15" s="1"/>
  <c r="O18" i="15"/>
  <c r="Q18" i="15" s="1"/>
  <c r="O17" i="15"/>
  <c r="Q17" i="15" s="1"/>
  <c r="O16" i="15"/>
  <c r="Q16" i="15" s="1"/>
  <c r="O15" i="15"/>
  <c r="Q15" i="15" s="1"/>
  <c r="O14" i="15"/>
  <c r="Q14" i="15" s="1"/>
  <c r="O13" i="15"/>
  <c r="Q13" i="15" s="1"/>
  <c r="O12" i="15"/>
  <c r="Q12" i="15" s="1"/>
  <c r="O11" i="15"/>
  <c r="Q11" i="15" s="1"/>
  <c r="Q10" i="15"/>
  <c r="O9" i="15"/>
  <c r="Q9" i="15" s="1"/>
  <c r="L9" i="15"/>
  <c r="Q8" i="15"/>
  <c r="L8" i="15"/>
  <c r="Q7" i="15"/>
  <c r="L7" i="15"/>
  <c r="Q5" i="15"/>
  <c r="L5" i="15"/>
  <c r="Q4" i="15"/>
  <c r="L4" i="15"/>
  <c r="Q3" i="15"/>
  <c r="A3" i="15"/>
  <c r="A4" i="15" s="1"/>
  <c r="A5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L38" i="15" l="1"/>
  <c r="L34" i="15"/>
  <c r="L36" i="15" s="1"/>
  <c r="N34" i="2"/>
  <c r="N34" i="3"/>
  <c r="N34" i="4"/>
  <c r="N34" i="5"/>
  <c r="N33" i="6"/>
  <c r="N33" i="7"/>
  <c r="N33" i="8"/>
  <c r="N33" i="1"/>
  <c r="K34" i="2"/>
  <c r="K34" i="3"/>
  <c r="K34" i="4"/>
  <c r="K34" i="5"/>
  <c r="K33" i="6"/>
  <c r="K33" i="7"/>
  <c r="K33" i="8"/>
  <c r="K33" i="1"/>
  <c r="J34" i="2"/>
  <c r="J34" i="3"/>
  <c r="J34" i="4"/>
  <c r="J34" i="5"/>
  <c r="J33" i="6"/>
  <c r="J33" i="7"/>
  <c r="J33" i="8"/>
  <c r="J33" i="1"/>
  <c r="O33" i="5"/>
  <c r="Q33" i="5" s="1"/>
  <c r="O32" i="5"/>
  <c r="Q32" i="5" s="1"/>
  <c r="O31" i="5"/>
  <c r="Q31" i="5" s="1"/>
  <c r="O30" i="5"/>
  <c r="Q30" i="5" s="1"/>
  <c r="O29" i="5"/>
  <c r="Q29" i="5" s="1"/>
  <c r="O28" i="5"/>
  <c r="Q28" i="5" s="1"/>
  <c r="O27" i="5"/>
  <c r="Q27" i="5" s="1"/>
  <c r="O26" i="5"/>
  <c r="Q26" i="5" s="1"/>
  <c r="O25" i="5"/>
  <c r="Q25" i="5" s="1"/>
  <c r="O24" i="5"/>
  <c r="Q24" i="5" s="1"/>
  <c r="O23" i="5"/>
  <c r="Q23" i="5" s="1"/>
  <c r="O22" i="5"/>
  <c r="Q22" i="5" s="1"/>
  <c r="O21" i="5"/>
  <c r="Q21" i="5" s="1"/>
  <c r="O20" i="5"/>
  <c r="Q20" i="5" s="1"/>
  <c r="O19" i="5"/>
  <c r="Q19" i="5" s="1"/>
  <c r="O18" i="5"/>
  <c r="Q18" i="5" s="1"/>
  <c r="O17" i="5"/>
  <c r="Q17" i="5" s="1"/>
  <c r="O16" i="5"/>
  <c r="Q16" i="5" s="1"/>
  <c r="O15" i="5"/>
  <c r="Q15" i="5" s="1"/>
  <c r="O14" i="5"/>
  <c r="Q14" i="5" s="1"/>
  <c r="O13" i="5"/>
  <c r="Q13" i="5" s="1"/>
  <c r="O12" i="5"/>
  <c r="Q12" i="5" s="1"/>
  <c r="Q11" i="5"/>
  <c r="O10" i="5"/>
  <c r="Q10" i="5" s="1"/>
  <c r="O9" i="5"/>
  <c r="Q9" i="5" s="1"/>
  <c r="O8" i="5"/>
  <c r="Q8" i="5" s="1"/>
  <c r="L8" i="5"/>
  <c r="Q7" i="5"/>
  <c r="L7" i="5"/>
  <c r="L5" i="5"/>
  <c r="Q4" i="5"/>
  <c r="L4" i="5"/>
  <c r="Q3" i="5"/>
  <c r="O32" i="6"/>
  <c r="Q32" i="6" s="1"/>
  <c r="O31" i="6"/>
  <c r="Q31" i="6" s="1"/>
  <c r="O30" i="6"/>
  <c r="Q30" i="6" s="1"/>
  <c r="O29" i="6"/>
  <c r="Q29" i="6" s="1"/>
  <c r="O28" i="6"/>
  <c r="Q28" i="6" s="1"/>
  <c r="O27" i="6"/>
  <c r="Q27" i="6" s="1"/>
  <c r="O26" i="6"/>
  <c r="Q26" i="6" s="1"/>
  <c r="O25" i="6"/>
  <c r="Q25" i="6" s="1"/>
  <c r="O24" i="6"/>
  <c r="Q24" i="6" s="1"/>
  <c r="O23" i="6"/>
  <c r="Q23" i="6" s="1"/>
  <c r="Q22" i="6"/>
  <c r="O22" i="6"/>
  <c r="O21" i="6"/>
  <c r="Q21" i="6" s="1"/>
  <c r="O20" i="6"/>
  <c r="Q20" i="6" s="1"/>
  <c r="O19" i="6"/>
  <c r="Q19" i="6" s="1"/>
  <c r="O18" i="6"/>
  <c r="Q18" i="6" s="1"/>
  <c r="O17" i="6"/>
  <c r="Q17" i="6" s="1"/>
  <c r="O16" i="6"/>
  <c r="Q16" i="6" s="1"/>
  <c r="O15" i="6"/>
  <c r="Q15" i="6" s="1"/>
  <c r="O14" i="6"/>
  <c r="Q14" i="6" s="1"/>
  <c r="O13" i="6"/>
  <c r="Q13" i="6" s="1"/>
  <c r="O12" i="6"/>
  <c r="Q12" i="6" s="1"/>
  <c r="O11" i="6"/>
  <c r="Q11" i="6" s="1"/>
  <c r="Q10" i="6"/>
  <c r="O9" i="6"/>
  <c r="Q9" i="6" s="1"/>
  <c r="L9" i="6"/>
  <c r="O8" i="6"/>
  <c r="Q8" i="6" s="1"/>
  <c r="L8" i="6"/>
  <c r="O7" i="6"/>
  <c r="Q7" i="6" s="1"/>
  <c r="L7" i="6"/>
  <c r="O6" i="6"/>
  <c r="Q6" i="6" s="1"/>
  <c r="L6" i="6"/>
  <c r="O5" i="6"/>
  <c r="Q5" i="6" s="1"/>
  <c r="L5" i="6"/>
  <c r="Q4" i="6"/>
  <c r="L4" i="6"/>
  <c r="Q3" i="6"/>
  <c r="O32" i="7"/>
  <c r="Q32" i="7" s="1"/>
  <c r="O31" i="7"/>
  <c r="Q31" i="7" s="1"/>
  <c r="O30" i="7"/>
  <c r="Q30" i="7" s="1"/>
  <c r="Q29" i="7"/>
  <c r="O29" i="7"/>
  <c r="O28" i="7"/>
  <c r="Q28" i="7" s="1"/>
  <c r="O27" i="7"/>
  <c r="Q27" i="7" s="1"/>
  <c r="O26" i="7"/>
  <c r="Q26" i="7" s="1"/>
  <c r="O25" i="7"/>
  <c r="Q25" i="7" s="1"/>
  <c r="O24" i="7"/>
  <c r="Q24" i="7" s="1"/>
  <c r="O23" i="7"/>
  <c r="Q23" i="7" s="1"/>
  <c r="O22" i="7"/>
  <c r="Q22" i="7" s="1"/>
  <c r="Q21" i="7"/>
  <c r="O21" i="7"/>
  <c r="O20" i="7"/>
  <c r="Q20" i="7" s="1"/>
  <c r="O19" i="7"/>
  <c r="Q19" i="7" s="1"/>
  <c r="Q18" i="7"/>
  <c r="O18" i="7"/>
  <c r="O17" i="7"/>
  <c r="Q17" i="7" s="1"/>
  <c r="O16" i="7"/>
  <c r="Q16" i="7" s="1"/>
  <c r="O15" i="7"/>
  <c r="Q15" i="7" s="1"/>
  <c r="O14" i="7"/>
  <c r="Q14" i="7" s="1"/>
  <c r="Q13" i="7"/>
  <c r="O13" i="7"/>
  <c r="O12" i="7"/>
  <c r="Q12" i="7" s="1"/>
  <c r="O11" i="7"/>
  <c r="Q11" i="7" s="1"/>
  <c r="Q10" i="7"/>
  <c r="O9" i="7"/>
  <c r="Q9" i="7" s="1"/>
  <c r="L9" i="7"/>
  <c r="O8" i="7"/>
  <c r="Q8" i="7" s="1"/>
  <c r="L8" i="7"/>
  <c r="O7" i="7"/>
  <c r="Q7" i="7" s="1"/>
  <c r="L7" i="7"/>
  <c r="O6" i="7"/>
  <c r="Q6" i="7" s="1"/>
  <c r="L6" i="7"/>
  <c r="Q5" i="7"/>
  <c r="L5" i="7"/>
  <c r="O4" i="7"/>
  <c r="Q4" i="7" s="1"/>
  <c r="Q3" i="7"/>
  <c r="Q32" i="8"/>
  <c r="O32" i="8"/>
  <c r="O31" i="8"/>
  <c r="Q31" i="8" s="1"/>
  <c r="O30" i="8"/>
  <c r="Q30" i="8" s="1"/>
  <c r="O29" i="8"/>
  <c r="Q29" i="8" s="1"/>
  <c r="O28" i="8"/>
  <c r="Q28" i="8" s="1"/>
  <c r="O27" i="8"/>
  <c r="Q27" i="8" s="1"/>
  <c r="O26" i="8"/>
  <c r="Q26" i="8" s="1"/>
  <c r="Q25" i="8"/>
  <c r="O25" i="8"/>
  <c r="Q24" i="8"/>
  <c r="O24" i="8"/>
  <c r="O23" i="8"/>
  <c r="Q23" i="8" s="1"/>
  <c r="O22" i="8"/>
  <c r="Q22" i="8" s="1"/>
  <c r="O21" i="8"/>
  <c r="Q21" i="8" s="1"/>
  <c r="O20" i="8"/>
  <c r="Q20" i="8" s="1"/>
  <c r="O19" i="8"/>
  <c r="Q19" i="8" s="1"/>
  <c r="O18" i="8"/>
  <c r="Q18" i="8" s="1"/>
  <c r="Q17" i="8"/>
  <c r="O17" i="8"/>
  <c r="Q16" i="8"/>
  <c r="O16" i="8"/>
  <c r="O15" i="8"/>
  <c r="Q15" i="8" s="1"/>
  <c r="O14" i="8"/>
  <c r="Q14" i="8" s="1"/>
  <c r="O13" i="8"/>
  <c r="Q13" i="8" s="1"/>
  <c r="O12" i="8"/>
  <c r="Q12" i="8" s="1"/>
  <c r="O11" i="8"/>
  <c r="Q11" i="8" s="1"/>
  <c r="O9" i="8"/>
  <c r="Q9" i="8" s="1"/>
  <c r="L9" i="8"/>
  <c r="O8" i="8"/>
  <c r="Q8" i="8" s="1"/>
  <c r="L8" i="8"/>
  <c r="O7" i="8"/>
  <c r="Q7" i="8" s="1"/>
  <c r="L7" i="8"/>
  <c r="O6" i="8"/>
  <c r="Q6" i="8" s="1"/>
  <c r="L6" i="8"/>
  <c r="O5" i="8"/>
  <c r="Q5" i="8" s="1"/>
  <c r="L5" i="8"/>
  <c r="Q4" i="8"/>
  <c r="L4" i="8"/>
  <c r="Q3" i="8"/>
  <c r="L33" i="8"/>
  <c r="O33" i="4"/>
  <c r="Q33" i="4" s="1"/>
  <c r="O32" i="4"/>
  <c r="Q32" i="4" s="1"/>
  <c r="O31" i="4"/>
  <c r="Q31" i="4" s="1"/>
  <c r="O30" i="4"/>
  <c r="Q30" i="4" s="1"/>
  <c r="O29" i="4"/>
  <c r="Q29" i="4" s="1"/>
  <c r="O28" i="4"/>
  <c r="Q28" i="4" s="1"/>
  <c r="O27" i="4"/>
  <c r="Q27" i="4" s="1"/>
  <c r="O26" i="4"/>
  <c r="Q26" i="4" s="1"/>
  <c r="O25" i="4"/>
  <c r="Q25" i="4" s="1"/>
  <c r="O24" i="4"/>
  <c r="Q24" i="4" s="1"/>
  <c r="O23" i="4"/>
  <c r="Q23" i="4" s="1"/>
  <c r="O22" i="4"/>
  <c r="Q22" i="4" s="1"/>
  <c r="O21" i="4"/>
  <c r="Q21" i="4" s="1"/>
  <c r="O20" i="4"/>
  <c r="Q20" i="4" s="1"/>
  <c r="O19" i="4"/>
  <c r="Q19" i="4" s="1"/>
  <c r="O18" i="4"/>
  <c r="Q18" i="4" s="1"/>
  <c r="O17" i="4"/>
  <c r="Q17" i="4" s="1"/>
  <c r="O16" i="4"/>
  <c r="Q16" i="4" s="1"/>
  <c r="O15" i="4"/>
  <c r="Q15" i="4" s="1"/>
  <c r="O14" i="4"/>
  <c r="Q14" i="4" s="1"/>
  <c r="O13" i="4"/>
  <c r="Q13" i="4" s="1"/>
  <c r="O12" i="4"/>
  <c r="Q12" i="4" s="1"/>
  <c r="O11" i="4"/>
  <c r="Q11" i="4" s="1"/>
  <c r="Q9" i="4"/>
  <c r="L9" i="4"/>
  <c r="O8" i="4"/>
  <c r="Q8" i="4" s="1"/>
  <c r="O7" i="4"/>
  <c r="Q7" i="4" s="1"/>
  <c r="L7" i="4"/>
  <c r="O6" i="4"/>
  <c r="Q6" i="4" s="1"/>
  <c r="L6" i="4"/>
  <c r="Q5" i="4"/>
  <c r="L5" i="4"/>
  <c r="O4" i="4"/>
  <c r="Q4" i="4" s="1"/>
  <c r="Q3" i="4"/>
  <c r="A3" i="5"/>
  <c r="A4" i="5" s="1"/>
  <c r="A5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Q24" i="3"/>
  <c r="O24" i="3"/>
  <c r="O23" i="3"/>
  <c r="Q23" i="3" s="1"/>
  <c r="Q22" i="3"/>
  <c r="O22" i="3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5" i="3"/>
  <c r="Q15" i="3" s="1"/>
  <c r="O14" i="3"/>
  <c r="Q14" i="3" s="1"/>
  <c r="O13" i="3"/>
  <c r="Q13" i="3" s="1"/>
  <c r="O12" i="3"/>
  <c r="Q12" i="3" s="1"/>
  <c r="Q11" i="3"/>
  <c r="O10" i="3"/>
  <c r="Q10" i="3" s="1"/>
  <c r="L10" i="3"/>
  <c r="O9" i="3"/>
  <c r="Q9" i="3" s="1"/>
  <c r="L9" i="3"/>
  <c r="O8" i="3"/>
  <c r="Q8" i="3" s="1"/>
  <c r="L8" i="3"/>
  <c r="O7" i="3"/>
  <c r="Q7" i="3" s="1"/>
  <c r="O6" i="3"/>
  <c r="Q6" i="3" s="1"/>
  <c r="L6" i="3"/>
  <c r="Q4" i="3"/>
  <c r="L4" i="3"/>
  <c r="Q3" i="3"/>
  <c r="N10" i="12"/>
  <c r="L10" i="12"/>
  <c r="Q30" i="1"/>
  <c r="Q26" i="1"/>
  <c r="Q22" i="1"/>
  <c r="Q18" i="1"/>
  <c r="Q14" i="1"/>
  <c r="O32" i="1"/>
  <c r="Q32" i="1" s="1"/>
  <c r="O31" i="1"/>
  <c r="Q31" i="1" s="1"/>
  <c r="O30" i="1"/>
  <c r="O29" i="1"/>
  <c r="Q29" i="1" s="1"/>
  <c r="O28" i="1"/>
  <c r="Q28" i="1" s="1"/>
  <c r="O27" i="1"/>
  <c r="Q27" i="1" s="1"/>
  <c r="O26" i="1"/>
  <c r="O25" i="1"/>
  <c r="Q25" i="1" s="1"/>
  <c r="O24" i="1"/>
  <c r="Q24" i="1" s="1"/>
  <c r="O23" i="1"/>
  <c r="Q23" i="1" s="1"/>
  <c r="O22" i="1"/>
  <c r="O21" i="1"/>
  <c r="Q21" i="1" s="1"/>
  <c r="O20" i="1"/>
  <c r="Q20" i="1" s="1"/>
  <c r="O19" i="1"/>
  <c r="Q19" i="1" s="1"/>
  <c r="O18" i="1"/>
  <c r="O17" i="1"/>
  <c r="Q17" i="1" s="1"/>
  <c r="O16" i="1"/>
  <c r="Q16" i="1" s="1"/>
  <c r="O15" i="1"/>
  <c r="Q15" i="1" s="1"/>
  <c r="O14" i="1"/>
  <c r="O13" i="1"/>
  <c r="Q13" i="1" s="1"/>
  <c r="O12" i="1"/>
  <c r="Q12" i="1" s="1"/>
  <c r="O11" i="1"/>
  <c r="Q11" i="1" s="1"/>
  <c r="Q10" i="1"/>
  <c r="O9" i="1"/>
  <c r="Q9" i="1" s="1"/>
  <c r="O8" i="1"/>
  <c r="Q8" i="1" s="1"/>
  <c r="O7" i="1"/>
  <c r="Q7" i="1" s="1"/>
  <c r="O6" i="1"/>
  <c r="Q6" i="1" s="1"/>
  <c r="L10" i="2"/>
  <c r="L9" i="2"/>
  <c r="L6" i="2"/>
  <c r="L9" i="1"/>
  <c r="L8" i="1"/>
  <c r="L7" i="1"/>
  <c r="L6" i="1"/>
  <c r="L5" i="1"/>
  <c r="L37" i="2"/>
  <c r="Q33" i="2"/>
  <c r="O33" i="2"/>
  <c r="O32" i="2"/>
  <c r="Q32" i="2" s="1"/>
  <c r="O31" i="2"/>
  <c r="Q31" i="2" s="1"/>
  <c r="O30" i="2"/>
  <c r="Q30" i="2" s="1"/>
  <c r="O29" i="2"/>
  <c r="Q29" i="2" s="1"/>
  <c r="Q28" i="2"/>
  <c r="O28" i="2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Q20" i="2"/>
  <c r="O20" i="2"/>
  <c r="O19" i="2"/>
  <c r="Q19" i="2" s="1"/>
  <c r="Q18" i="2"/>
  <c r="O18" i="2"/>
  <c r="O17" i="2"/>
  <c r="Q17" i="2" s="1"/>
  <c r="O16" i="2"/>
  <c r="Q16" i="2" s="1"/>
  <c r="O15" i="2"/>
  <c r="Q15" i="2" s="1"/>
  <c r="O14" i="2"/>
  <c r="Q14" i="2" s="1"/>
  <c r="O13" i="2"/>
  <c r="Q13" i="2" s="1"/>
  <c r="O12" i="2"/>
  <c r="Q12" i="2" s="1"/>
  <c r="Q11" i="2"/>
  <c r="O10" i="2"/>
  <c r="Q10" i="2" s="1"/>
  <c r="Q9" i="2"/>
  <c r="Q7" i="2"/>
  <c r="Q6" i="2"/>
  <c r="O5" i="2"/>
  <c r="Q5" i="2" s="1"/>
  <c r="O4" i="2"/>
  <c r="Q4" i="2" s="1"/>
  <c r="A4" i="2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Q3" i="2"/>
  <c r="A3" i="2"/>
  <c r="L36" i="12"/>
  <c r="L37" i="12" s="1"/>
  <c r="N33" i="12"/>
  <c r="K33" i="12"/>
  <c r="J33" i="12"/>
  <c r="Q32" i="12"/>
  <c r="O32" i="12"/>
  <c r="L32" i="12"/>
  <c r="O31" i="12"/>
  <c r="Q31" i="12" s="1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Q25" i="12"/>
  <c r="O25" i="12"/>
  <c r="L25" i="12"/>
  <c r="Q24" i="12"/>
  <c r="O24" i="12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P17" i="12"/>
  <c r="O18" i="12" s="1"/>
  <c r="Q18" i="12" s="1"/>
  <c r="O17" i="12"/>
  <c r="O16" i="12"/>
  <c r="Q16" i="12" s="1"/>
  <c r="L16" i="12"/>
  <c r="O15" i="12"/>
  <c r="Q15" i="12" s="1"/>
  <c r="O14" i="12"/>
  <c r="Q14" i="12" s="1"/>
  <c r="O13" i="12"/>
  <c r="Q13" i="12" s="1"/>
  <c r="Q12" i="12"/>
  <c r="O12" i="12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3" i="12"/>
  <c r="L3" i="12"/>
  <c r="A3" i="12"/>
  <c r="L34" i="4" l="1"/>
  <c r="L34" i="2"/>
  <c r="L36" i="2" s="1"/>
  <c r="L33" i="7"/>
  <c r="L38" i="2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L34" i="3"/>
  <c r="L33" i="6"/>
  <c r="L34" i="5"/>
  <c r="L33" i="12"/>
  <c r="L35" i="12" s="1"/>
  <c r="O5" i="12"/>
  <c r="P5" i="12" s="1"/>
  <c r="Q4" i="12"/>
  <c r="Q17" i="12"/>
  <c r="O6" i="12" l="1"/>
  <c r="Q6" i="12" s="1"/>
  <c r="Q5" i="12"/>
  <c r="L36" i="8"/>
  <c r="L35" i="8"/>
  <c r="L36" i="7"/>
  <c r="L35" i="7"/>
  <c r="L36" i="6"/>
  <c r="L35" i="6"/>
  <c r="L37" i="5"/>
  <c r="L38" i="5" s="1"/>
  <c r="L37" i="4"/>
  <c r="L38" i="4" s="1"/>
  <c r="L37" i="6" l="1"/>
  <c r="L37" i="7"/>
  <c r="L37" i="8"/>
  <c r="L36" i="5"/>
  <c r="L36" i="4"/>
  <c r="Q5" i="1"/>
  <c r="L33" i="1" l="1"/>
  <c r="L37" i="3" l="1"/>
  <c r="L38" i="3" l="1"/>
  <c r="L36" i="3"/>
  <c r="Q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36" i="1"/>
  <c r="L35" i="1" l="1"/>
  <c r="L37" i="1"/>
</calcChain>
</file>

<file path=xl/sharedStrings.xml><?xml version="1.0" encoding="utf-8"?>
<sst xmlns="http://schemas.openxmlformats.org/spreadsheetml/2006/main" count="1637" uniqueCount="175">
  <si>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</si>
  <si>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</si>
  <si>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</si>
  <si>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</si>
  <si>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</si>
  <si>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</si>
  <si>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</si>
  <si>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</si>
  <si>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</si>
  <si>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</si>
  <si>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</si>
  <si>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</si>
  <si>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</si>
  <si>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</si>
  <si>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</si>
  <si>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</si>
  <si>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</si>
  <si>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</si>
  <si>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</si>
  <si>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</si>
  <si>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</si>
  <si>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</si>
  <si>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</si>
  <si>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</si>
  <si>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</si>
  <si>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</si>
  <si>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</si>
  <si>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</si>
  <si>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</si>
  <si>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</si>
  <si>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</si>
  <si>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</si>
  <si>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</si>
  <si>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</si>
  <si>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</si>
  <si>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</si>
  <si>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</si>
  <si>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</si>
  <si>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</si>
  <si>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</si>
  <si>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</si>
  <si>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</si>
  <si>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</si>
  <si>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</si>
  <si>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</si>
  <si>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</si>
  <si>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</si>
  <si>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</si>
  <si>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</si>
  <si>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</si>
  <si>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</si>
  <si>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</si>
  <si>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</si>
  <si>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</si>
  <si>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</si>
  <si>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</si>
  <si>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</si>
  <si>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</si>
  <si>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</si>
  <si>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</si>
  <si>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VAN9</t>
  </si>
  <si>
    <t>VAN10</t>
  </si>
  <si>
    <t>VAN11</t>
  </si>
  <si>
    <t>พิษณุโลก</t>
  </si>
  <si>
    <t>2ฒต6674</t>
  </si>
  <si>
    <t>2ฒต6676</t>
  </si>
  <si>
    <t>xxxxxxxxxxxx1011</t>
  </si>
  <si>
    <t>หจก.นพพรออยล์ สำนักงานใหญ่</t>
  </si>
  <si>
    <t>2ฒต6679</t>
  </si>
  <si>
    <t>xxxxxxxxxxxx1037</t>
  </si>
  <si>
    <t>หจก.ช่างพินิจปิโตรเลียม</t>
  </si>
  <si>
    <t>006194</t>
  </si>
  <si>
    <t>2ฒท6702</t>
  </si>
  <si>
    <t>xxxxxxxxxxxx1045</t>
  </si>
  <si>
    <t>002293</t>
  </si>
  <si>
    <t>2ฒต6709</t>
  </si>
  <si>
    <t>xxxxxxxxxxxx1060</t>
  </si>
  <si>
    <t>004038</t>
  </si>
  <si>
    <t>บริษัทกอบชัยปิโตรเลียม2559</t>
  </si>
  <si>
    <t>2ฒต6713</t>
  </si>
  <si>
    <t>xxxxxxxxxxxx1078</t>
  </si>
  <si>
    <t>002829</t>
  </si>
  <si>
    <t>VANAUDIT</t>
  </si>
  <si>
    <t>VAN AUDIT</t>
  </si>
  <si>
    <t>2ฒฮ1431</t>
  </si>
  <si>
    <t>XXXXXXXXXXXX2213</t>
  </si>
  <si>
    <t>006195</t>
  </si>
  <si>
    <t>หจก.นพพรออยล์</t>
  </si>
  <si>
    <t>002039</t>
  </si>
  <si>
    <t>กอบชัยปิโตรเลียม</t>
  </si>
  <si>
    <t>เติมครั้งที่2</t>
  </si>
  <si>
    <t>xxxxxxxxxxxx0997</t>
  </si>
  <si>
    <t>004047</t>
  </si>
  <si>
    <t>บ.กอบชัยปิโตรเลียม</t>
  </si>
  <si>
    <t>002040</t>
  </si>
  <si>
    <t xml:space="preserve">ปตท.วังทอง </t>
  </si>
  <si>
    <t>2ฒต6678</t>
  </si>
  <si>
    <t>xxxxxxxxxxxx1029</t>
  </si>
  <si>
    <t>002042</t>
  </si>
  <si>
    <t>002760</t>
  </si>
  <si>
    <t>002294</t>
  </si>
  <si>
    <t>000489</t>
  </si>
  <si>
    <t>0653541000150</t>
  </si>
  <si>
    <t>0653549001180</t>
  </si>
  <si>
    <t>หจก.พิษณุโลกพลังงาน</t>
  </si>
  <si>
    <t>002041</t>
  </si>
  <si>
    <t>0655559000081</t>
  </si>
  <si>
    <t>0663538000209</t>
  </si>
  <si>
    <t>0107561000013</t>
  </si>
  <si>
    <t>2ฒต6707</t>
  </si>
  <si>
    <t>xxxxxxxxxxxx1052</t>
  </si>
  <si>
    <t>004048</t>
  </si>
  <si>
    <t>004045</t>
  </si>
  <si>
    <t>002833</t>
  </si>
  <si>
    <t>2ฒณ9721</t>
  </si>
  <si>
    <t>xxxxxxxxxxxx8208</t>
  </si>
  <si>
    <t>2002274</t>
  </si>
  <si>
    <t>2ฒณ9723</t>
  </si>
  <si>
    <t>xxxxxxxxxxxx8190</t>
  </si>
  <si>
    <t>2003651</t>
  </si>
  <si>
    <t>หจก.กอบชัยปิโตรเลียม</t>
  </si>
  <si>
    <t>004054</t>
  </si>
  <si>
    <t>004061</t>
  </si>
  <si>
    <t>0656669000081</t>
  </si>
  <si>
    <t>002852</t>
  </si>
  <si>
    <t>2ฒต6675</t>
  </si>
  <si>
    <t>004056</t>
  </si>
  <si>
    <t>xxxxxxxxxxxx1003</t>
  </si>
  <si>
    <t>001593</t>
  </si>
  <si>
    <t>0655557000245</t>
  </si>
  <si>
    <t>บ.พี เอ เอนเนอร์จี จำกัด</t>
  </si>
  <si>
    <t>000930</t>
  </si>
  <si>
    <t>0655553000313</t>
  </si>
  <si>
    <t xml:space="preserve">บ.ช่างพินิจเทรดดิ้ง </t>
  </si>
  <si>
    <t>000490</t>
  </si>
  <si>
    <t>004060</t>
  </si>
  <si>
    <t>004058</t>
  </si>
  <si>
    <t>004059</t>
  </si>
  <si>
    <t>002844</t>
  </si>
  <si>
    <t>018545</t>
  </si>
  <si>
    <t>2003664</t>
  </si>
  <si>
    <t>000491</t>
  </si>
  <si>
    <t>004063</t>
  </si>
  <si>
    <t>004069</t>
  </si>
  <si>
    <t>001259</t>
  </si>
  <si>
    <t>0655561000670</t>
  </si>
  <si>
    <t>บ.ศรีสุธา2018</t>
  </si>
  <si>
    <t>ปตท.วังทองพิษณุโลก</t>
  </si>
  <si>
    <t>000492</t>
  </si>
  <si>
    <t>2ฒต6702</t>
  </si>
  <si>
    <t>004070</t>
  </si>
  <si>
    <t>2001442</t>
  </si>
  <si>
    <t>0645538000111</t>
  </si>
  <si>
    <t>บ.ทองปากน้ำปิโตรเลียม</t>
  </si>
  <si>
    <t>004068</t>
  </si>
  <si>
    <t>021520</t>
  </si>
  <si>
    <t>0653524000244</t>
  </si>
  <si>
    <t>หจก.ศรีสุธาไพศาล</t>
  </si>
  <si>
    <t>004078</t>
  </si>
  <si>
    <t>001269</t>
  </si>
  <si>
    <t>001270</t>
  </si>
  <si>
    <t>004067</t>
  </si>
  <si>
    <t>004075</t>
  </si>
  <si>
    <t>002864</t>
  </si>
  <si>
    <t>018557</t>
  </si>
  <si>
    <t>004077</t>
  </si>
  <si>
    <t>014077</t>
  </si>
  <si>
    <t>0655558000249</t>
  </si>
  <si>
    <t>บ.กอบชัยบางกระทุ่ม</t>
  </si>
  <si>
    <t>004087</t>
  </si>
  <si>
    <t>001279</t>
  </si>
  <si>
    <t>001281</t>
  </si>
  <si>
    <t>004089</t>
  </si>
  <si>
    <t>004088</t>
  </si>
  <si>
    <t>018568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</si>
</sst>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\ \ก\ม\ต\่\อ\ล\ิ\ต\ร.;[Red]\-#,##0.00\ \ก\ม."/>
    <numFmt numFmtId="166" formatCode="#,##0\ \ก\ม.;[Red]\-#,##0\ \ก\ม."/>
    <numFmt numFmtId="167" formatCode="d/mm/yyyy;@"/>
  </numFmts>
  <fonts count="1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6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164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164" fontId="2" fillId="4" borderId="2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4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2" fillId="5" borderId="1" xfId="0" applyFont="1" applyFill="1" applyBorder="1"/>
    <xf numFmtId="0" fontId="6" fillId="5" borderId="1" xfId="0" applyFont="1" applyFill="1" applyBorder="1"/>
    <xf numFmtId="14" fontId="2" fillId="5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2" fillId="5" borderId="1" xfId="0" quotePrefix="1" applyNumberFormat="1" applyFont="1" applyFill="1" applyBorder="1" applyAlignment="1">
      <alignment horizontal="center" vertical="top" wrapText="1"/>
    </xf>
    <xf numFmtId="167" fontId="2" fillId="5" borderId="1" xfId="0" quotePrefix="1" applyNumberFormat="1" applyFont="1" applyFill="1" applyBorder="1" applyAlignment="1">
      <alignment horizontal="center" vertical="top" wrapText="1"/>
    </xf>
    <xf numFmtId="167" fontId="2" fillId="5" borderId="1" xfId="0" applyNumberFormat="1" applyFont="1" applyFill="1" applyBorder="1" applyAlignment="1">
      <alignment horizontal="center" vertical="top" wrapText="1"/>
    </xf>
    <xf numFmtId="164" fontId="2" fillId="5" borderId="1" xfId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vertical="top" wrapText="1"/>
    </xf>
    <xf numFmtId="0" fontId="2" fillId="5" borderId="0" xfId="0" applyFont="1" applyFill="1" applyAlignment="1">
      <alignment vertical="top" wrapText="1"/>
    </xf>
    <xf numFmtId="14" fontId="2" fillId="6" borderId="1" xfId="0" applyNumberFormat="1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2" fillId="6" borderId="1" xfId="0" quotePrefix="1" applyNumberFormat="1" applyFont="1" applyFill="1" applyBorder="1" applyAlignment="1">
      <alignment horizontal="center"/>
    </xf>
    <xf numFmtId="167" fontId="2" fillId="6" borderId="1" xfId="0" quotePrefix="1" applyNumberFormat="1" applyFont="1" applyFill="1" applyBorder="1" applyAlignment="1">
      <alignment horizontal="center"/>
    </xf>
    <xf numFmtId="167" fontId="2" fillId="6" borderId="1" xfId="0" applyNumberFormat="1" applyFont="1" applyFill="1" applyBorder="1" applyAlignment="1">
      <alignment horizontal="center"/>
    </xf>
    <xf numFmtId="164" fontId="2" fillId="6" borderId="1" xfId="1" applyFont="1" applyFill="1" applyBorder="1" applyAlignment="1">
      <alignment horizontal="center"/>
    </xf>
    <xf numFmtId="0" fontId="6" fillId="6" borderId="1" xfId="0" applyFont="1" applyFill="1" applyBorder="1"/>
    <xf numFmtId="0" fontId="2" fillId="6" borderId="0" xfId="0" applyFont="1" applyFill="1"/>
    <xf numFmtId="14" fontId="2" fillId="7" borderId="1" xfId="0" applyNumberFormat="1" applyFont="1" applyFill="1" applyBorder="1"/>
    <xf numFmtId="0" fontId="2" fillId="7" borderId="1" xfId="0" applyFont="1" applyFill="1" applyBorder="1"/>
    <xf numFmtId="0" fontId="4" fillId="7" borderId="1" xfId="0" applyFont="1" applyFill="1" applyBorder="1"/>
    <xf numFmtId="0" fontId="6" fillId="7" borderId="1" xfId="0" applyFont="1" applyFill="1" applyBorder="1"/>
    <xf numFmtId="0" fontId="2" fillId="7" borderId="0" xfId="0" applyFont="1" applyFill="1"/>
    <xf numFmtId="0" fontId="2" fillId="7" borderId="0" xfId="0" applyFont="1" applyFill="1" applyAlignment="1">
      <alignment vertical="top" wrapText="1"/>
    </xf>
    <xf numFmtId="0" fontId="2" fillId="7" borderId="1" xfId="0" quotePrefix="1" applyNumberFormat="1" applyFont="1" applyFill="1" applyBorder="1" applyAlignment="1">
      <alignment horizontal="center"/>
    </xf>
    <xf numFmtId="167" fontId="2" fillId="7" borderId="1" xfId="0" quotePrefix="1" applyNumberFormat="1" applyFont="1" applyFill="1" applyBorder="1" applyAlignment="1">
      <alignment horizontal="center"/>
    </xf>
    <xf numFmtId="164" fontId="2" fillId="7" borderId="1" xfId="1" applyFont="1" applyFill="1" applyBorder="1"/>
    <xf numFmtId="167" fontId="2" fillId="7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2" fillId="8" borderId="1" xfId="0" applyFont="1" applyFill="1" applyBorder="1"/>
    <xf numFmtId="14" fontId="9" fillId="5" borderId="0" xfId="0" applyNumberFormat="1" applyFont="1" applyFill="1"/>
    <xf numFmtId="0" fontId="2" fillId="5" borderId="0" xfId="0" applyFont="1" applyFill="1"/>
    <xf numFmtId="0" fontId="8" fillId="0" borderId="0" xfId="0" applyFont="1"/>
    <xf numFmtId="14" fontId="10" fillId="5" borderId="0" xfId="0" applyNumberFormat="1" applyFont="1" applyFill="1"/>
    <xf numFmtId="0" fontId="8" fillId="5" borderId="0" xfId="0" applyFont="1" applyFill="1"/>
    <xf numFmtId="1" fontId="2" fillId="0" borderId="1" xfId="0" applyNumberFormat="1" applyFont="1" applyBorder="1"/>
    <xf numFmtId="0" fontId="2" fillId="0" borderId="1" xfId="0" quotePrefix="1" applyFont="1" applyBorder="1"/>
    <xf numFmtId="0" fontId="2" fillId="0" borderId="1" xfId="0" quotePrefix="1" applyFont="1" applyBorder="1" applyAlignment="1">
      <alignment horizontal="center"/>
    </xf>
    <xf numFmtId="0" fontId="6" fillId="0" borderId="1" xfId="0" quotePrefix="1" applyFont="1" applyBorder="1"/>
    <xf numFmtId="0" fontId="2" fillId="0" borderId="1" xfId="0" quotePrefix="1" applyFont="1" applyFill="1" applyBorder="1"/>
    <xf numFmtId="1" fontId="2" fillId="0" borderId="1" xfId="0" applyNumberFormat="1" applyFont="1" applyFill="1" applyBorder="1"/>
    <xf numFmtId="0" fontId="2" fillId="7" borderId="1" xfId="0" quotePrefix="1" applyFont="1" applyFill="1" applyBorder="1"/>
    <xf numFmtId="164" fontId="2" fillId="7" borderId="1" xfId="1" applyFont="1" applyFill="1" applyBorder="1" applyAlignment="1">
      <alignment horizontal="center"/>
    </xf>
    <xf numFmtId="167" fontId="2" fillId="0" borderId="1" xfId="0" quotePrefix="1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/>
    <xf numFmtId="0" fontId="2" fillId="0" borderId="1" xfId="0" applyFont="1" applyBorder="1" applyAlignment="1"/>
    <xf numFmtId="1" fontId="2" fillId="0" borderId="1" xfId="0" quotePrefix="1" applyNumberFormat="1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quotePrefix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2" fillId="0" borderId="1" xfId="0" quotePrefix="1" applyNumberFormat="1" applyFont="1" applyBorder="1"/>
    <xf numFmtId="1" fontId="2" fillId="7" borderId="1" xfId="0" quotePrefix="1" applyNumberFormat="1" applyFont="1" applyFill="1" applyBorder="1"/>
    <xf numFmtId="0" fontId="6" fillId="7" borderId="1" xfId="0" applyFont="1" applyFill="1" applyBorder="1" applyAlignment="1">
      <alignment horizontal="left"/>
    </xf>
    <xf numFmtId="1" fontId="2" fillId="7" borderId="1" xfId="0" quotePrefix="1" applyNumberFormat="1" applyFont="1" applyFill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Border="1" applyAlignment="1">
      <alignment horizontal="left"/>
    </xf>
    <xf numFmtId="0" fontId="2" fillId="9" borderId="1" xfId="0" applyFont="1" applyFill="1" applyBorder="1"/>
    <xf numFmtId="167" fontId="2" fillId="0" borderId="1" xfId="0" quotePrefix="1" applyNumberFormat="1" applyFont="1" applyBorder="1" applyAlignment="1">
      <alignment horizontal="left"/>
    </xf>
    <xf numFmtId="0" fontId="6" fillId="9" borderId="1" xfId="0" applyFont="1" applyFill="1" applyBorder="1"/>
    <xf numFmtId="167" fontId="2" fillId="0" borderId="1" xfId="0" applyNumberFormat="1" applyFont="1" applyBorder="1" applyAlignment="1">
      <alignment horizontal="left"/>
    </xf>
    <xf numFmtId="0" fontId="4" fillId="0" borderId="1" xfId="0" quotePrefix="1" applyFont="1" applyBorder="1"/>
    <xf numFmtId="0" fontId="2" fillId="0" borderId="1" xfId="0" applyFont="1" applyBorder="1" applyAlignment="1">
      <alignment horizontal="left"/>
    </xf>
    <xf numFmtId="14" fontId="3" fillId="7" borderId="1" xfId="0" applyNumberFormat="1" applyFont="1" applyFill="1" applyBorder="1"/>
    <xf numFmtId="0" fontId="3" fillId="7" borderId="1" xfId="0" applyFont="1" applyFill="1" applyBorder="1"/>
    <xf numFmtId="0" fontId="11" fillId="7" borderId="1" xfId="0" applyFont="1" applyFill="1" applyBorder="1"/>
    <xf numFmtId="0" fontId="3" fillId="7" borderId="1" xfId="0" quotePrefix="1" applyNumberFormat="1" applyFont="1" applyFill="1" applyBorder="1" applyAlignment="1">
      <alignment horizontal="left"/>
    </xf>
    <xf numFmtId="167" fontId="3" fillId="7" borderId="1" xfId="0" quotePrefix="1" applyNumberFormat="1" applyFont="1" applyFill="1" applyBorder="1" applyAlignment="1"/>
    <xf numFmtId="167" fontId="3" fillId="7" borderId="1" xfId="0" applyNumberFormat="1" applyFont="1" applyFill="1" applyBorder="1" applyAlignment="1">
      <alignment horizontal="left"/>
    </xf>
    <xf numFmtId="167" fontId="3" fillId="7" borderId="1" xfId="0" quotePrefix="1" applyNumberFormat="1" applyFont="1" applyFill="1" applyBorder="1" applyAlignment="1">
      <alignment horizontal="left"/>
    </xf>
    <xf numFmtId="164" fontId="3" fillId="7" borderId="1" xfId="1" applyFont="1" applyFill="1" applyBorder="1" applyAlignment="1">
      <alignment horizontal="center"/>
    </xf>
    <xf numFmtId="0" fontId="3" fillId="7" borderId="0" xfId="0" applyFont="1" applyFill="1"/>
    <xf numFmtId="0" fontId="3" fillId="7" borderId="1" xfId="0" applyFont="1" applyFill="1" applyBorder="1" applyAlignment="1">
      <alignment horizontal="left"/>
    </xf>
    <xf numFmtId="167" fontId="2" fillId="10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/>
    <xf numFmtId="0" fontId="3" fillId="9" borderId="1" xfId="0" applyFont="1" applyFill="1" applyBorder="1"/>
    <xf numFmtId="0" fontId="11" fillId="9" borderId="1" xfId="0" applyFont="1" applyFill="1" applyBorder="1"/>
    <xf numFmtId="0" fontId="3" fillId="9" borderId="1" xfId="0" quotePrefix="1" applyFont="1" applyFill="1" applyBorder="1"/>
    <xf numFmtId="164" fontId="3" fillId="9" borderId="1" xfId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3" fillId="9" borderId="0" xfId="0" applyFont="1" applyFill="1"/>
    <xf numFmtId="14" fontId="2" fillId="9" borderId="1" xfId="0" applyNumberFormat="1" applyFont="1" applyFill="1" applyBorder="1"/>
    <xf numFmtId="0" fontId="4" fillId="9" borderId="1" xfId="0" applyFont="1" applyFill="1" applyBorder="1"/>
    <xf numFmtId="0" fontId="2" fillId="9" borderId="1" xfId="0" quotePrefix="1" applyNumberFormat="1" applyFont="1" applyFill="1" applyBorder="1" applyAlignment="1">
      <alignment horizontal="center"/>
    </xf>
    <xf numFmtId="167" fontId="2" fillId="9" borderId="1" xfId="0" quotePrefix="1" applyNumberFormat="1" applyFont="1" applyFill="1" applyBorder="1" applyAlignment="1">
      <alignment horizontal="center"/>
    </xf>
    <xf numFmtId="167" fontId="2" fillId="9" borderId="1" xfId="0" applyNumberFormat="1" applyFont="1" applyFill="1" applyBorder="1" applyAlignment="1">
      <alignment horizontal="center"/>
    </xf>
    <xf numFmtId="164" fontId="2" fillId="9" borderId="1" xfId="1" applyFont="1" applyFill="1" applyBorder="1" applyAlignment="1">
      <alignment horizontal="center"/>
    </xf>
    <xf numFmtId="0" fontId="2" fillId="9" borderId="0" xfId="0" applyFont="1" applyFill="1"/>
    <xf numFmtId="0" fontId="6" fillId="0" borderId="1" xfId="0" quotePrefix="1" applyFont="1" applyBorder="1" applyAlignment="1">
      <alignment horizontal="left"/>
    </xf>
    <xf numFmtId="0" fontId="6" fillId="7" borderId="1" xfId="0" quotePrefix="1" applyFont="1" applyFill="1" applyBorder="1" applyAlignment="1">
      <alignment horizontal="left"/>
    </xf>
    <xf numFmtId="1" fontId="2" fillId="7" borderId="1" xfId="0" quotePrefix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C34" sqref="C34"/>
    </sheetView>
  </sheetViews>
  <sheetFormatPr defaultRowHeight="15"/>
  <sheetData>
    <row r="2" spans="1:5">
      <c r="A2" t="s">
        <v>46</v>
      </c>
    </row>
    <row r="3" spans="1:5">
      <c r="A3" t="s">
        <v>48</v>
      </c>
    </row>
    <row r="4" spans="1:5">
      <c r="A4" t="s">
        <v>47</v>
      </c>
    </row>
    <row r="7" spans="1:5" ht="18.75">
      <c r="A7" s="72" t="s">
        <v>56</v>
      </c>
      <c r="B7" s="72" t="s">
        <v>58</v>
      </c>
      <c r="C7" s="73" t="s">
        <v>57</v>
      </c>
      <c r="D7" s="74"/>
      <c r="E7" s="72"/>
    </row>
    <row r="10" spans="1:5">
      <c r="A10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4"/>
  <sheetViews>
    <sheetView zoomScale="70" zoomScaleNormal="70" workbookViewId="0">
      <selection activeCell="L20" sqref="L20:L32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7" width="12.42578125" style="37" customWidth="1"/>
    <col min="18" max="18" width="13.7109375" style="37" customWidth="1"/>
    <col min="19" max="16384" width="9" style="1"/>
  </cols>
  <sheetData>
    <row r="1" spans="1:19" s="13" customFormat="1" ht="47.25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43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43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63</v>
      </c>
      <c r="C4" s="20" t="s">
        <v>43</v>
      </c>
      <c r="D4" s="18" t="s">
        <v>75</v>
      </c>
      <c r="E4" s="18" t="s">
        <v>76</v>
      </c>
      <c r="F4" s="76" t="s">
        <v>77</v>
      </c>
      <c r="G4" s="93" t="s">
        <v>106</v>
      </c>
      <c r="H4" s="28" t="s">
        <v>78</v>
      </c>
      <c r="I4" s="76" t="s">
        <v>4</v>
      </c>
      <c r="J4" s="28">
        <v>682.24</v>
      </c>
      <c r="K4" s="28">
        <v>47.76</v>
      </c>
      <c r="L4" s="27">
        <f t="shared" ref="L4:L9" si="1">J4+K4</f>
        <v>730</v>
      </c>
      <c r="M4" s="28">
        <v>19.22</v>
      </c>
      <c r="N4" s="28">
        <v>37.981000000000002</v>
      </c>
      <c r="O4" s="36">
        <v>158387</v>
      </c>
      <c r="P4" s="36">
        <v>158738</v>
      </c>
      <c r="Q4" s="35">
        <f t="shared" ref="Q4:Q32" si="2">+P4-O4</f>
        <v>351</v>
      </c>
      <c r="R4" s="78">
        <v>158391</v>
      </c>
      <c r="S4" s="28"/>
    </row>
    <row r="5" spans="1:19" ht="15" customHeight="1">
      <c r="A5" s="25">
        <f t="shared" si="0"/>
        <v>44078</v>
      </c>
      <c r="B5" s="20" t="s">
        <v>63</v>
      </c>
      <c r="C5" s="20" t="s">
        <v>43</v>
      </c>
      <c r="D5" s="18" t="s">
        <v>75</v>
      </c>
      <c r="E5" s="18" t="s">
        <v>76</v>
      </c>
      <c r="F5" s="76" t="s">
        <v>112</v>
      </c>
      <c r="G5" s="76" t="s">
        <v>106</v>
      </c>
      <c r="H5" s="28" t="s">
        <v>78</v>
      </c>
      <c r="I5" s="28" t="s">
        <v>4</v>
      </c>
      <c r="J5" s="28">
        <v>747.66</v>
      </c>
      <c r="K5" s="28">
        <v>52.34</v>
      </c>
      <c r="L5" s="27">
        <f t="shared" si="1"/>
        <v>800</v>
      </c>
      <c r="M5" s="28">
        <v>19.22</v>
      </c>
      <c r="N5" s="28">
        <v>41.622999999999998</v>
      </c>
      <c r="O5" s="36">
        <f t="shared" ref="O5:O32" si="3">+P4</f>
        <v>158738</v>
      </c>
      <c r="P5" s="36">
        <v>158973</v>
      </c>
      <c r="Q5" s="35">
        <f t="shared" si="2"/>
        <v>235</v>
      </c>
      <c r="R5" s="92">
        <v>158742</v>
      </c>
      <c r="S5" s="28"/>
    </row>
    <row r="6" spans="1:19" ht="15" customHeight="1">
      <c r="A6" s="25">
        <f t="shared" si="0"/>
        <v>44079</v>
      </c>
      <c r="B6" s="20" t="s">
        <v>63</v>
      </c>
      <c r="C6" s="20" t="s">
        <v>43</v>
      </c>
      <c r="D6" s="18" t="s">
        <v>75</v>
      </c>
      <c r="E6" s="18" t="s">
        <v>76</v>
      </c>
      <c r="F6" s="98" t="s">
        <v>137</v>
      </c>
      <c r="G6" s="100" t="s">
        <v>106</v>
      </c>
      <c r="H6" s="102" t="s">
        <v>78</v>
      </c>
      <c r="I6" s="100" t="s">
        <v>4</v>
      </c>
      <c r="J6" s="27">
        <v>934.58</v>
      </c>
      <c r="K6" s="27">
        <v>65.42</v>
      </c>
      <c r="L6" s="27">
        <f t="shared" si="1"/>
        <v>1000</v>
      </c>
      <c r="M6" s="27">
        <v>19.22</v>
      </c>
      <c r="N6" s="27">
        <v>52.029000000000003</v>
      </c>
      <c r="O6" s="36">
        <f t="shared" si="3"/>
        <v>158973</v>
      </c>
      <c r="P6" s="36">
        <v>159211</v>
      </c>
      <c r="Q6" s="35">
        <f t="shared" si="2"/>
        <v>238</v>
      </c>
      <c r="R6" s="92">
        <v>159208</v>
      </c>
      <c r="S6" s="28"/>
    </row>
    <row r="7" spans="1:19" ht="15" customHeight="1">
      <c r="A7" s="25">
        <f t="shared" si="0"/>
        <v>44080</v>
      </c>
      <c r="B7" s="20" t="s">
        <v>63</v>
      </c>
      <c r="C7" s="20" t="s">
        <v>43</v>
      </c>
      <c r="D7" s="18" t="s">
        <v>75</v>
      </c>
      <c r="E7" s="18" t="s">
        <v>76</v>
      </c>
      <c r="F7" s="76" t="s">
        <v>150</v>
      </c>
      <c r="G7" s="28" t="s">
        <v>106</v>
      </c>
      <c r="H7" s="28" t="s">
        <v>78</v>
      </c>
      <c r="I7" s="28" t="s">
        <v>4</v>
      </c>
      <c r="J7" s="28">
        <v>700.93</v>
      </c>
      <c r="K7" s="28">
        <v>49.07</v>
      </c>
      <c r="L7" s="27">
        <f t="shared" si="1"/>
        <v>750</v>
      </c>
      <c r="M7" s="28">
        <v>19.22</v>
      </c>
      <c r="N7" s="28">
        <v>39.021999999999998</v>
      </c>
      <c r="O7" s="36">
        <f t="shared" si="3"/>
        <v>159211</v>
      </c>
      <c r="P7" s="36">
        <v>159515</v>
      </c>
      <c r="Q7" s="35">
        <f t="shared" si="2"/>
        <v>304</v>
      </c>
      <c r="R7" s="92">
        <v>159512</v>
      </c>
      <c r="S7" s="28"/>
    </row>
    <row r="8" spans="1:19" ht="15" customHeight="1">
      <c r="A8" s="25">
        <f t="shared" si="0"/>
        <v>44081</v>
      </c>
      <c r="B8" s="20" t="s">
        <v>63</v>
      </c>
      <c r="C8" s="20" t="s">
        <v>43</v>
      </c>
      <c r="D8" s="18" t="s">
        <v>75</v>
      </c>
      <c r="E8" s="18" t="s">
        <v>76</v>
      </c>
      <c r="F8" s="76" t="s">
        <v>163</v>
      </c>
      <c r="G8" s="76" t="s">
        <v>102</v>
      </c>
      <c r="H8" s="28" t="s">
        <v>70</v>
      </c>
      <c r="I8" s="28" t="s">
        <v>4</v>
      </c>
      <c r="J8" s="28">
        <v>654.21</v>
      </c>
      <c r="K8" s="28">
        <v>45.79</v>
      </c>
      <c r="L8" s="27">
        <f t="shared" si="1"/>
        <v>700</v>
      </c>
      <c r="M8" s="28">
        <v>19.22</v>
      </c>
      <c r="N8" s="28">
        <v>36.42</v>
      </c>
      <c r="O8" s="36">
        <f t="shared" si="3"/>
        <v>159515</v>
      </c>
      <c r="P8" s="36">
        <v>159812</v>
      </c>
      <c r="Q8" s="35">
        <f t="shared" si="2"/>
        <v>297</v>
      </c>
      <c r="R8" s="92">
        <v>159805</v>
      </c>
      <c r="S8" s="28"/>
    </row>
    <row r="9" spans="1:19" ht="15" customHeight="1">
      <c r="A9" s="25">
        <f t="shared" si="0"/>
        <v>44082</v>
      </c>
      <c r="B9" s="20" t="s">
        <v>63</v>
      </c>
      <c r="C9" s="20" t="s">
        <v>43</v>
      </c>
      <c r="D9" s="18" t="s">
        <v>75</v>
      </c>
      <c r="E9" s="18" t="s">
        <v>76</v>
      </c>
      <c r="F9" s="98" t="s">
        <v>173</v>
      </c>
      <c r="G9" s="100" t="s">
        <v>106</v>
      </c>
      <c r="H9" s="102" t="s">
        <v>78</v>
      </c>
      <c r="I9" s="100" t="s">
        <v>4</v>
      </c>
      <c r="J9" s="27">
        <v>598.13</v>
      </c>
      <c r="K9" s="27">
        <v>41.87</v>
      </c>
      <c r="L9" s="27">
        <f t="shared" si="1"/>
        <v>640</v>
      </c>
      <c r="M9" s="27">
        <v>19.22</v>
      </c>
      <c r="N9" s="27">
        <v>33.298999999999999</v>
      </c>
      <c r="O9" s="36">
        <f t="shared" si="3"/>
        <v>159812</v>
      </c>
      <c r="P9" s="36">
        <v>160060</v>
      </c>
      <c r="Q9" s="35">
        <f t="shared" si="2"/>
        <v>248</v>
      </c>
      <c r="R9" s="92">
        <v>160057</v>
      </c>
      <c r="S9" s="28"/>
    </row>
    <row r="10" spans="1:19" ht="15" customHeight="1">
      <c r="A10" s="25">
        <f t="shared" si="0"/>
        <v>44083</v>
      </c>
      <c r="B10" s="20" t="s">
        <v>63</v>
      </c>
      <c r="C10" s="20" t="s">
        <v>43</v>
      </c>
      <c r="D10" s="18"/>
      <c r="E10" s="18"/>
      <c r="F10" s="28"/>
      <c r="G10" s="28"/>
      <c r="H10" s="28"/>
      <c r="I10" s="28"/>
      <c r="J10" s="28"/>
      <c r="K10" s="28"/>
      <c r="L10" s="27"/>
      <c r="M10" s="28"/>
      <c r="N10" s="28"/>
      <c r="O10" s="36">
        <v>0</v>
      </c>
      <c r="P10" s="36"/>
      <c r="Q10" s="35">
        <v>0</v>
      </c>
      <c r="R10" s="36"/>
      <c r="S10" s="28"/>
    </row>
    <row r="11" spans="1:19" ht="15" customHeight="1">
      <c r="A11" s="25">
        <f t="shared" si="0"/>
        <v>44084</v>
      </c>
      <c r="B11" s="20" t="s">
        <v>63</v>
      </c>
      <c r="C11" s="20" t="s">
        <v>43</v>
      </c>
      <c r="D11" s="18"/>
      <c r="E11" s="18"/>
      <c r="F11" s="26"/>
      <c r="G11" s="22"/>
      <c r="H11" s="23"/>
      <c r="I11" s="22"/>
      <c r="J11" s="27"/>
      <c r="K11" s="27"/>
      <c r="L11" s="27"/>
      <c r="M11" s="27"/>
      <c r="N11" s="27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63</v>
      </c>
      <c r="C12" s="20" t="s">
        <v>43</v>
      </c>
      <c r="D12" s="18"/>
      <c r="E12" s="18"/>
      <c r="F12" s="28"/>
      <c r="G12" s="28"/>
      <c r="H12" s="28"/>
      <c r="I12" s="28"/>
      <c r="J12" s="28"/>
      <c r="K12" s="28"/>
      <c r="L12" s="27"/>
      <c r="M12" s="28"/>
      <c r="N12" s="28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63</v>
      </c>
      <c r="C13" s="20" t="s">
        <v>43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63</v>
      </c>
      <c r="C14" s="20" t="s">
        <v>43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63</v>
      </c>
      <c r="C15" s="20" t="s">
        <v>43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63</v>
      </c>
      <c r="C16" s="20" t="s">
        <v>43</v>
      </c>
      <c r="D16" s="18"/>
      <c r="E16" s="18"/>
      <c r="F16" s="26"/>
      <c r="G16" s="22"/>
      <c r="H16" s="23"/>
      <c r="I16" s="22"/>
      <c r="J16" s="27"/>
      <c r="K16" s="27"/>
      <c r="L16" s="27"/>
      <c r="M16" s="27"/>
      <c r="N16" s="27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63</v>
      </c>
      <c r="C17" s="20" t="s">
        <v>43</v>
      </c>
      <c r="D17" s="18"/>
      <c r="E17" s="18"/>
      <c r="F17" s="28"/>
      <c r="G17" s="28"/>
      <c r="H17" s="28"/>
      <c r="I17" s="28"/>
      <c r="J17" s="28"/>
      <c r="K17" s="28"/>
      <c r="L17" s="27"/>
      <c r="M17" s="28"/>
      <c r="N17" s="28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63</v>
      </c>
      <c r="C18" s="20" t="s">
        <v>43</v>
      </c>
      <c r="D18" s="28"/>
      <c r="E18" s="2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63</v>
      </c>
      <c r="C19" s="20" t="s">
        <v>43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63</v>
      </c>
      <c r="C20" s="20" t="s">
        <v>43</v>
      </c>
      <c r="D20" s="28"/>
      <c r="E20" s="28"/>
      <c r="F20" s="26"/>
      <c r="G20" s="22"/>
      <c r="H20" s="23"/>
      <c r="I20" s="22"/>
      <c r="J20" s="27"/>
      <c r="K20" s="27"/>
      <c r="L20" s="27"/>
      <c r="M20" s="27"/>
      <c r="N20" s="27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63</v>
      </c>
      <c r="C21" s="20" t="s">
        <v>43</v>
      </c>
      <c r="D21" s="28"/>
      <c r="E21" s="28"/>
      <c r="F21" s="28"/>
      <c r="G21" s="28"/>
      <c r="H21" s="28"/>
      <c r="I21" s="28"/>
      <c r="J21" s="28"/>
      <c r="K21" s="28"/>
      <c r="L21" s="27"/>
      <c r="M21" s="28"/>
      <c r="N21" s="28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63</v>
      </c>
      <c r="C22" s="20" t="s">
        <v>43</v>
      </c>
      <c r="D22" s="28"/>
      <c r="E22" s="28"/>
      <c r="F22" s="26"/>
      <c r="G22" s="22"/>
      <c r="H22" s="23"/>
      <c r="I22" s="22"/>
      <c r="J22" s="27"/>
      <c r="K22" s="27"/>
      <c r="L22" s="27"/>
      <c r="M22" s="27"/>
      <c r="N22" s="27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63</v>
      </c>
      <c r="C23" s="20" t="s">
        <v>43</v>
      </c>
      <c r="D23" s="28"/>
      <c r="E23" s="28"/>
      <c r="F23" s="28"/>
      <c r="G23" s="28"/>
      <c r="H23" s="28"/>
      <c r="I23" s="28"/>
      <c r="J23" s="28"/>
      <c r="K23" s="28"/>
      <c r="L23" s="27"/>
      <c r="M23" s="28"/>
      <c r="N23" s="28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63</v>
      </c>
      <c r="C24" s="20" t="s">
        <v>43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63</v>
      </c>
      <c r="C25" s="20" t="s">
        <v>43</v>
      </c>
      <c r="D25" s="28"/>
      <c r="E25" s="28"/>
      <c r="F25" s="26"/>
      <c r="G25" s="22"/>
      <c r="H25" s="23"/>
      <c r="I25" s="22"/>
      <c r="J25" s="27"/>
      <c r="K25" s="27"/>
      <c r="L25" s="27"/>
      <c r="M25" s="27"/>
      <c r="N25" s="27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63</v>
      </c>
      <c r="C26" s="20" t="s">
        <v>43</v>
      </c>
      <c r="D26" s="28"/>
      <c r="E26" s="28"/>
      <c r="F26" s="28"/>
      <c r="G26" s="28"/>
      <c r="H26" s="28"/>
      <c r="I26" s="28"/>
      <c r="J26" s="28"/>
      <c r="K26" s="28"/>
      <c r="L26" s="27"/>
      <c r="M26" s="28"/>
      <c r="N26" s="28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63</v>
      </c>
      <c r="C27" s="20" t="s">
        <v>43</v>
      </c>
      <c r="D27" s="28"/>
      <c r="E27" s="28"/>
      <c r="F27" s="26"/>
      <c r="G27" s="22"/>
      <c r="H27" s="23"/>
      <c r="I27" s="22"/>
      <c r="J27" s="27"/>
      <c r="K27" s="27"/>
      <c r="L27" s="27"/>
      <c r="M27" s="27"/>
      <c r="N27" s="27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63</v>
      </c>
      <c r="C28" s="20" t="s">
        <v>43</v>
      </c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63</v>
      </c>
      <c r="C29" s="20" t="s">
        <v>43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63</v>
      </c>
      <c r="C30" s="20" t="s">
        <v>43</v>
      </c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63</v>
      </c>
      <c r="C31" s="20" t="s">
        <v>43</v>
      </c>
      <c r="D31" s="28"/>
      <c r="E31" s="28"/>
      <c r="F31" s="31"/>
      <c r="G31" s="22"/>
      <c r="H31" s="23"/>
      <c r="I31" s="22"/>
      <c r="J31" s="27"/>
      <c r="K31" s="27"/>
      <c r="L31" s="27"/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63</v>
      </c>
      <c r="C32" s="20" t="s">
        <v>43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4317.75</v>
      </c>
      <c r="K33" s="16">
        <f t="shared" ref="K33:N33" si="4">SUM(K2:K32)</f>
        <v>302.25</v>
      </c>
      <c r="L33" s="16">
        <f t="shared" si="4"/>
        <v>4620</v>
      </c>
      <c r="M33" s="15"/>
      <c r="N33" s="16">
        <f t="shared" si="4"/>
        <v>240.374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20.226813216071623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5"/>
  <sheetViews>
    <sheetView zoomScale="70" zoomScaleNormal="70" workbookViewId="0">
      <selection activeCell="M18" sqref="M18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140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60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60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60</v>
      </c>
      <c r="D4" s="18" t="s">
        <v>79</v>
      </c>
      <c r="E4" s="18" t="s">
        <v>80</v>
      </c>
      <c r="F4" s="76" t="s">
        <v>81</v>
      </c>
      <c r="G4" s="93" t="s">
        <v>102</v>
      </c>
      <c r="H4" s="28" t="s">
        <v>70</v>
      </c>
      <c r="I4" s="76" t="s">
        <v>4</v>
      </c>
      <c r="J4" s="28">
        <v>747.66</v>
      </c>
      <c r="K4" s="28">
        <v>52.34</v>
      </c>
      <c r="L4" s="27">
        <f t="shared" ref="L4:L10" si="1">J4+K4</f>
        <v>800</v>
      </c>
      <c r="M4" s="28">
        <v>19.22</v>
      </c>
      <c r="N4" s="28">
        <v>41.62</v>
      </c>
      <c r="O4" s="36">
        <v>139826</v>
      </c>
      <c r="P4" s="36">
        <v>140144</v>
      </c>
      <c r="Q4" s="35">
        <f>+P4-O4</f>
        <v>318</v>
      </c>
      <c r="R4" s="78">
        <v>139835</v>
      </c>
      <c r="S4" s="28"/>
    </row>
    <row r="5" spans="1:19" ht="15" customHeight="1">
      <c r="A5" s="25">
        <f t="shared" si="0"/>
        <v>44078</v>
      </c>
      <c r="B5" s="20" t="s">
        <v>63</v>
      </c>
      <c r="C5" s="20" t="s">
        <v>60</v>
      </c>
      <c r="D5" s="18" t="s">
        <v>79</v>
      </c>
      <c r="E5" s="18" t="s">
        <v>80</v>
      </c>
      <c r="F5" s="76" t="s">
        <v>113</v>
      </c>
      <c r="G5" s="28" t="s">
        <v>102</v>
      </c>
      <c r="H5" s="28" t="s">
        <v>70</v>
      </c>
      <c r="I5" s="28" t="s">
        <v>4</v>
      </c>
      <c r="J5" s="28">
        <v>560.75</v>
      </c>
      <c r="K5" s="28">
        <v>39.25</v>
      </c>
      <c r="L5" s="27">
        <f t="shared" si="1"/>
        <v>600</v>
      </c>
      <c r="M5" s="28">
        <v>19.22</v>
      </c>
      <c r="N5" s="28">
        <v>31.21</v>
      </c>
      <c r="O5" s="36">
        <f t="shared" ref="O5:O33" si="2">+P4</f>
        <v>140144</v>
      </c>
      <c r="P5" s="36">
        <v>140382</v>
      </c>
      <c r="Q5" s="35">
        <f t="shared" ref="Q5:Q33" si="3">+P5-O5</f>
        <v>238</v>
      </c>
      <c r="R5" s="92">
        <v>140153</v>
      </c>
      <c r="S5" s="28"/>
    </row>
    <row r="6" spans="1:19" s="113" customFormat="1" ht="15.75" customHeight="1">
      <c r="A6" s="105">
        <f t="shared" si="0"/>
        <v>44079</v>
      </c>
      <c r="B6" s="106" t="s">
        <v>63</v>
      </c>
      <c r="C6" s="106" t="s">
        <v>60</v>
      </c>
      <c r="D6" s="107" t="s">
        <v>79</v>
      </c>
      <c r="E6" s="107" t="s">
        <v>80</v>
      </c>
      <c r="F6" s="108" t="s">
        <v>138</v>
      </c>
      <c r="G6" s="109" t="s">
        <v>102</v>
      </c>
      <c r="H6" s="110" t="s">
        <v>70</v>
      </c>
      <c r="I6" s="111" t="s">
        <v>4</v>
      </c>
      <c r="J6" s="112">
        <v>747.66</v>
      </c>
      <c r="K6" s="112">
        <v>52.34</v>
      </c>
      <c r="L6" s="112">
        <f t="shared" si="1"/>
        <v>800</v>
      </c>
      <c r="M6" s="112">
        <v>19.22</v>
      </c>
      <c r="N6" s="112">
        <v>41.62</v>
      </c>
      <c r="O6" s="106">
        <v>0</v>
      </c>
      <c r="P6" s="106">
        <v>0</v>
      </c>
      <c r="Q6" s="106">
        <f t="shared" si="3"/>
        <v>0</v>
      </c>
      <c r="R6" s="114">
        <v>140391</v>
      </c>
      <c r="S6" s="106"/>
    </row>
    <row r="7" spans="1:19" s="113" customFormat="1" ht="15.75" customHeight="1">
      <c r="A7" s="105">
        <v>44079</v>
      </c>
      <c r="B7" s="106" t="s">
        <v>63</v>
      </c>
      <c r="C7" s="106" t="s">
        <v>60</v>
      </c>
      <c r="D7" s="107" t="s">
        <v>79</v>
      </c>
      <c r="E7" s="107" t="s">
        <v>80</v>
      </c>
      <c r="F7" s="108" t="s">
        <v>139</v>
      </c>
      <c r="G7" s="109" t="s">
        <v>102</v>
      </c>
      <c r="H7" s="110" t="s">
        <v>70</v>
      </c>
      <c r="I7" s="111" t="s">
        <v>4</v>
      </c>
      <c r="J7" s="112">
        <v>654.21</v>
      </c>
      <c r="K7" s="112">
        <v>45.79</v>
      </c>
      <c r="L7" s="112">
        <v>700</v>
      </c>
      <c r="M7" s="112">
        <v>19.22</v>
      </c>
      <c r="N7" s="112">
        <v>36.42</v>
      </c>
      <c r="O7" s="106">
        <v>140382</v>
      </c>
      <c r="P7" s="106">
        <v>140634</v>
      </c>
      <c r="Q7" s="106">
        <v>252</v>
      </c>
      <c r="R7" s="114">
        <v>140614</v>
      </c>
      <c r="S7" s="106" t="s">
        <v>90</v>
      </c>
    </row>
    <row r="8" spans="1:19" s="122" customFormat="1" ht="15" customHeight="1">
      <c r="A8" s="116">
        <f>+A6+1</f>
        <v>44080</v>
      </c>
      <c r="B8" s="117" t="s">
        <v>63</v>
      </c>
      <c r="C8" s="117" t="s">
        <v>60</v>
      </c>
      <c r="D8" s="118" t="s">
        <v>79</v>
      </c>
      <c r="E8" s="118" t="s">
        <v>80</v>
      </c>
      <c r="F8" s="119" t="s">
        <v>139</v>
      </c>
      <c r="G8" s="117" t="s">
        <v>102</v>
      </c>
      <c r="H8" s="117" t="s">
        <v>70</v>
      </c>
      <c r="I8" s="117" t="s">
        <v>4</v>
      </c>
      <c r="J8" s="117">
        <v>654.21</v>
      </c>
      <c r="K8" s="117">
        <v>45.79</v>
      </c>
      <c r="L8" s="120">
        <v>700</v>
      </c>
      <c r="M8" s="117">
        <v>19.22</v>
      </c>
      <c r="N8" s="117">
        <v>36.42</v>
      </c>
      <c r="O8" s="101">
        <v>140634</v>
      </c>
      <c r="P8" s="101">
        <v>140933</v>
      </c>
      <c r="Q8" s="117">
        <v>252</v>
      </c>
      <c r="R8" s="121">
        <v>140913</v>
      </c>
      <c r="S8" s="117"/>
    </row>
    <row r="9" spans="1:19" ht="15" customHeight="1">
      <c r="A9" s="25">
        <f t="shared" si="0"/>
        <v>44081</v>
      </c>
      <c r="B9" s="20" t="s">
        <v>63</v>
      </c>
      <c r="C9" s="20" t="s">
        <v>60</v>
      </c>
      <c r="D9" s="18" t="s">
        <v>79</v>
      </c>
      <c r="E9" s="18" t="s">
        <v>80</v>
      </c>
      <c r="F9" s="76" t="s">
        <v>164</v>
      </c>
      <c r="G9" s="28" t="s">
        <v>102</v>
      </c>
      <c r="H9" s="28" t="s">
        <v>70</v>
      </c>
      <c r="I9" s="28" t="s">
        <v>4</v>
      </c>
      <c r="J9" s="28">
        <v>883.18</v>
      </c>
      <c r="K9" s="28">
        <v>61.82</v>
      </c>
      <c r="L9" s="27">
        <f t="shared" si="1"/>
        <v>945</v>
      </c>
      <c r="M9" s="28">
        <v>19.22</v>
      </c>
      <c r="N9" s="28">
        <v>49.168999999999997</v>
      </c>
      <c r="O9" s="36">
        <f t="shared" si="2"/>
        <v>140933</v>
      </c>
      <c r="P9" s="36">
        <v>141260</v>
      </c>
      <c r="Q9" s="35">
        <f t="shared" si="3"/>
        <v>327</v>
      </c>
      <c r="R9" s="36">
        <v>141240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60</v>
      </c>
      <c r="D10" s="18" t="s">
        <v>79</v>
      </c>
      <c r="E10" s="18" t="s">
        <v>80</v>
      </c>
      <c r="F10" s="98" t="s">
        <v>174</v>
      </c>
      <c r="G10" s="100" t="s">
        <v>102</v>
      </c>
      <c r="H10" s="102" t="s">
        <v>70</v>
      </c>
      <c r="I10" s="100" t="s">
        <v>4</v>
      </c>
      <c r="J10" s="27">
        <v>803.74</v>
      </c>
      <c r="K10" s="27">
        <v>56.26</v>
      </c>
      <c r="L10" s="27">
        <f t="shared" si="1"/>
        <v>860</v>
      </c>
      <c r="M10" s="27">
        <v>19.22</v>
      </c>
      <c r="N10" s="27">
        <v>44.744999999999997</v>
      </c>
      <c r="O10" s="36">
        <f t="shared" si="2"/>
        <v>141260</v>
      </c>
      <c r="P10" s="36">
        <v>141597</v>
      </c>
      <c r="Q10" s="35">
        <f t="shared" si="3"/>
        <v>337</v>
      </c>
      <c r="R10" s="36">
        <v>141578</v>
      </c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60</v>
      </c>
      <c r="D11" s="18"/>
      <c r="E11" s="18"/>
      <c r="F11" s="28"/>
      <c r="G11" s="28"/>
      <c r="H11" s="28"/>
      <c r="I11" s="28"/>
      <c r="J11" s="28"/>
      <c r="K11" s="28"/>
      <c r="L11" s="27"/>
      <c r="M11" s="28"/>
      <c r="N11" s="28"/>
      <c r="O11" s="36">
        <v>0</v>
      </c>
      <c r="P11" s="36"/>
      <c r="Q11" s="35">
        <f t="shared" si="3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60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2"/>
        <v>0</v>
      </c>
      <c r="P12" s="36"/>
      <c r="Q12" s="35">
        <f t="shared" si="3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60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2"/>
        <v>0</v>
      </c>
      <c r="P13" s="36"/>
      <c r="Q13" s="35">
        <f t="shared" si="3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60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2"/>
        <v>0</v>
      </c>
      <c r="P14" s="36"/>
      <c r="Q14" s="35">
        <f t="shared" si="3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60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2"/>
        <v>0</v>
      </c>
      <c r="P15" s="36"/>
      <c r="Q15" s="35">
        <f t="shared" si="3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60</v>
      </c>
      <c r="D16" s="18"/>
      <c r="E16" s="18"/>
      <c r="F16" s="28"/>
      <c r="G16" s="28"/>
      <c r="H16" s="28"/>
      <c r="I16" s="28"/>
      <c r="J16" s="28"/>
      <c r="K16" s="28"/>
      <c r="L16" s="27"/>
      <c r="M16" s="28"/>
      <c r="N16" s="28"/>
      <c r="O16" s="36">
        <f t="shared" si="2"/>
        <v>0</v>
      </c>
      <c r="P16" s="36"/>
      <c r="Q16" s="35">
        <f t="shared" si="3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60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 t="shared" si="2"/>
        <v>0</v>
      </c>
      <c r="P17" s="36"/>
      <c r="Q17" s="35">
        <f t="shared" si="3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60</v>
      </c>
      <c r="D18" s="18"/>
      <c r="E18" s="1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2"/>
        <v>0</v>
      </c>
      <c r="P18" s="36"/>
      <c r="Q18" s="35">
        <f t="shared" si="3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60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2"/>
        <v>0</v>
      </c>
      <c r="P19" s="36"/>
      <c r="Q19" s="35">
        <f t="shared" si="3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60</v>
      </c>
      <c r="D20" s="28"/>
      <c r="E20" s="28"/>
      <c r="F20" s="28"/>
      <c r="G20" s="28"/>
      <c r="H20" s="28"/>
      <c r="I20" s="28"/>
      <c r="J20" s="28"/>
      <c r="K20" s="28"/>
      <c r="L20" s="27"/>
      <c r="M20" s="28"/>
      <c r="N20" s="28"/>
      <c r="O20" s="36">
        <f t="shared" si="2"/>
        <v>0</v>
      </c>
      <c r="P20" s="36"/>
      <c r="Q20" s="35">
        <f t="shared" si="3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60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si="2"/>
        <v>0</v>
      </c>
      <c r="P21" s="36"/>
      <c r="Q21" s="35">
        <f t="shared" si="3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60</v>
      </c>
      <c r="D22" s="28"/>
      <c r="E22" s="28"/>
      <c r="F22" s="28"/>
      <c r="G22" s="28"/>
      <c r="H22" s="28"/>
      <c r="I22" s="28"/>
      <c r="J22" s="28"/>
      <c r="K22" s="28"/>
      <c r="L22" s="27"/>
      <c r="M22" s="28"/>
      <c r="N22" s="28"/>
      <c r="O22" s="36">
        <f t="shared" si="2"/>
        <v>0</v>
      </c>
      <c r="P22" s="36"/>
      <c r="Q22" s="35">
        <f t="shared" si="3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60</v>
      </c>
      <c r="D23" s="28"/>
      <c r="E23" s="28"/>
      <c r="F23" s="26"/>
      <c r="G23" s="22"/>
      <c r="H23" s="115"/>
      <c r="I23" s="22"/>
      <c r="J23" s="27"/>
      <c r="K23" s="27"/>
      <c r="L23" s="27"/>
      <c r="M23" s="27"/>
      <c r="N23" s="27"/>
      <c r="O23" s="36">
        <f t="shared" si="2"/>
        <v>0</v>
      </c>
      <c r="P23" s="36"/>
      <c r="Q23" s="35">
        <f t="shared" si="3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60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2"/>
        <v>0</v>
      </c>
      <c r="P24" s="36"/>
      <c r="Q24" s="35">
        <f t="shared" si="3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60</v>
      </c>
      <c r="D25" s="28"/>
      <c r="E25" s="28"/>
      <c r="F25" s="28"/>
      <c r="G25" s="28"/>
      <c r="H25" s="28"/>
      <c r="I25" s="28"/>
      <c r="J25" s="28"/>
      <c r="K25" s="28"/>
      <c r="L25" s="27"/>
      <c r="M25" s="28"/>
      <c r="N25" s="28"/>
      <c r="O25" s="36">
        <f t="shared" si="2"/>
        <v>0</v>
      </c>
      <c r="P25" s="36"/>
      <c r="Q25" s="35">
        <f t="shared" si="3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60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2"/>
        <v>0</v>
      </c>
      <c r="P26" s="36"/>
      <c r="Q26" s="35">
        <f t="shared" si="3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60</v>
      </c>
      <c r="D27" s="28"/>
      <c r="E27" s="28"/>
      <c r="F27" s="28"/>
      <c r="G27" s="28"/>
      <c r="H27" s="28"/>
      <c r="I27" s="28"/>
      <c r="J27" s="28"/>
      <c r="K27" s="28"/>
      <c r="L27" s="27"/>
      <c r="M27" s="28"/>
      <c r="N27" s="28"/>
      <c r="O27" s="36">
        <f t="shared" si="2"/>
        <v>0</v>
      </c>
      <c r="P27" s="36"/>
      <c r="Q27" s="35">
        <f t="shared" si="3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60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2"/>
        <v>0</v>
      </c>
      <c r="P28" s="36"/>
      <c r="Q28" s="35">
        <f t="shared" si="3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60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2"/>
        <v>0</v>
      </c>
      <c r="P29" s="36"/>
      <c r="Q29" s="35">
        <f t="shared" si="3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60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2"/>
        <v>0</v>
      </c>
      <c r="P30" s="36"/>
      <c r="Q30" s="35">
        <f t="shared" si="3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60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2"/>
        <v>0</v>
      </c>
      <c r="P31" s="36"/>
      <c r="Q31" s="35">
        <f t="shared" si="3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60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2"/>
        <v>0</v>
      </c>
      <c r="P32" s="36"/>
      <c r="Q32" s="35">
        <f t="shared" si="3"/>
        <v>0</v>
      </c>
      <c r="R32" s="36"/>
      <c r="S32" s="28"/>
    </row>
    <row r="33" spans="1:19">
      <c r="A33" s="25"/>
      <c r="B33" s="20" t="s">
        <v>63</v>
      </c>
      <c r="C33" s="20" t="s">
        <v>60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2"/>
        <v>0</v>
      </c>
      <c r="P33" s="36"/>
      <c r="Q33" s="39">
        <f t="shared" si="3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5051.41</v>
      </c>
      <c r="K34" s="16">
        <f t="shared" ref="K34:N34" si="4">SUM(K2:K33)</f>
        <v>353.59</v>
      </c>
      <c r="L34" s="16">
        <f t="shared" si="4"/>
        <v>5405</v>
      </c>
      <c r="M34" s="15"/>
      <c r="N34" s="16">
        <f t="shared" si="4"/>
        <v>281.20400000000001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17.289938976685963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5"/>
  <sheetViews>
    <sheetView topLeftCell="C1" zoomScale="80" zoomScaleNormal="80" workbookViewId="0">
      <selection activeCell="N22" sqref="N22"/>
    </sheetView>
  </sheetViews>
  <sheetFormatPr defaultColWidth="9" defaultRowHeight="15"/>
  <cols>
    <col min="1" max="1" width="9.7109375" style="1" customWidth="1"/>
    <col min="2" max="2" width="11.28515625" style="1" bestFit="1" customWidth="1"/>
    <col min="3" max="3" width="9" style="1"/>
    <col min="4" max="4" width="11.5703125" style="1" customWidth="1"/>
    <col min="5" max="5" width="19.710937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61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61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61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f t="shared" ref="O4:O33" si="1">+P3</f>
        <v>0</v>
      </c>
      <c r="P4" s="36"/>
      <c r="Q4" s="35">
        <f t="shared" ref="Q4:Q33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63</v>
      </c>
      <c r="C5" s="20" t="s">
        <v>61</v>
      </c>
      <c r="D5" s="18" t="s">
        <v>114</v>
      </c>
      <c r="E5" s="18" t="s">
        <v>115</v>
      </c>
      <c r="F5" s="77" t="s">
        <v>116</v>
      </c>
      <c r="G5" s="77" t="s">
        <v>102</v>
      </c>
      <c r="H5" s="84" t="s">
        <v>70</v>
      </c>
      <c r="I5" s="77" t="s">
        <v>4</v>
      </c>
      <c r="J5" s="28">
        <v>934.58</v>
      </c>
      <c r="K5" s="28">
        <v>65.42</v>
      </c>
      <c r="L5" s="27">
        <f t="shared" ref="L5" si="3">J5+K5</f>
        <v>1000</v>
      </c>
      <c r="M5" s="28">
        <v>19.22</v>
      </c>
      <c r="N5" s="28">
        <v>52.02</v>
      </c>
      <c r="O5" s="36">
        <v>138839</v>
      </c>
      <c r="P5" s="36">
        <v>139060</v>
      </c>
      <c r="Q5" s="35">
        <f t="shared" si="2"/>
        <v>221</v>
      </c>
      <c r="R5" s="36">
        <v>138848</v>
      </c>
      <c r="S5" s="28"/>
    </row>
    <row r="6" spans="1:19" s="129" customFormat="1" ht="15" customHeight="1">
      <c r="A6" s="123">
        <f>+A5+1</f>
        <v>44079</v>
      </c>
      <c r="B6" s="99" t="s">
        <v>63</v>
      </c>
      <c r="C6" s="99" t="s">
        <v>61</v>
      </c>
      <c r="D6" s="124"/>
      <c r="E6" s="124"/>
      <c r="F6" s="125"/>
      <c r="G6" s="126"/>
      <c r="H6" s="127"/>
      <c r="I6" s="126"/>
      <c r="J6" s="128"/>
      <c r="K6" s="128"/>
      <c r="L6" s="128"/>
      <c r="M6" s="128"/>
      <c r="N6" s="128"/>
      <c r="O6" s="101">
        <v>139060</v>
      </c>
      <c r="P6" s="101">
        <v>139269</v>
      </c>
      <c r="Q6" s="35">
        <f t="shared" si="2"/>
        <v>209</v>
      </c>
      <c r="R6" s="101"/>
      <c r="S6" s="99"/>
    </row>
    <row r="7" spans="1:19" s="62" customFormat="1" ht="15" customHeight="1">
      <c r="A7" s="58">
        <f>+A6+1</f>
        <v>44080</v>
      </c>
      <c r="B7" s="59" t="s">
        <v>63</v>
      </c>
      <c r="C7" s="59" t="s">
        <v>61</v>
      </c>
      <c r="D7" s="60" t="s">
        <v>114</v>
      </c>
      <c r="E7" s="60" t="s">
        <v>115</v>
      </c>
      <c r="F7" s="91" t="s">
        <v>151</v>
      </c>
      <c r="G7" s="91" t="s">
        <v>152</v>
      </c>
      <c r="H7" s="91" t="s">
        <v>153</v>
      </c>
      <c r="I7" s="59" t="s">
        <v>4</v>
      </c>
      <c r="J7" s="59">
        <v>934.58</v>
      </c>
      <c r="K7" s="59">
        <v>65.42</v>
      </c>
      <c r="L7" s="82">
        <v>1000</v>
      </c>
      <c r="M7" s="59">
        <v>19.25</v>
      </c>
      <c r="N7" s="59">
        <v>51.948</v>
      </c>
      <c r="O7" s="61">
        <v>0</v>
      </c>
      <c r="P7" s="61">
        <v>0</v>
      </c>
      <c r="Q7" s="61">
        <v>0</v>
      </c>
      <c r="R7" s="61">
        <v>139311</v>
      </c>
      <c r="S7" s="59"/>
    </row>
    <row r="8" spans="1:19" s="62" customFormat="1" ht="15" customHeight="1">
      <c r="A8" s="58">
        <v>44080</v>
      </c>
      <c r="B8" s="59" t="s">
        <v>63</v>
      </c>
      <c r="C8" s="59" t="s">
        <v>61</v>
      </c>
      <c r="D8" s="60" t="s">
        <v>114</v>
      </c>
      <c r="E8" s="60" t="s">
        <v>115</v>
      </c>
      <c r="F8" s="91">
        <v>2002744</v>
      </c>
      <c r="G8" s="91" t="s">
        <v>102</v>
      </c>
      <c r="H8" s="91" t="s">
        <v>70</v>
      </c>
      <c r="I8" s="59" t="s">
        <v>4</v>
      </c>
      <c r="J8" s="59">
        <v>560.75</v>
      </c>
      <c r="K8" s="59">
        <v>39.25</v>
      </c>
      <c r="L8" s="82">
        <v>600</v>
      </c>
      <c r="M8" s="59">
        <v>19.22</v>
      </c>
      <c r="N8" s="59">
        <v>31.216999999999999</v>
      </c>
      <c r="O8" s="61">
        <v>139269</v>
      </c>
      <c r="P8" s="61">
        <v>139523</v>
      </c>
      <c r="Q8" s="61">
        <v>254</v>
      </c>
      <c r="R8" s="61">
        <v>139504</v>
      </c>
      <c r="S8" s="59" t="s">
        <v>90</v>
      </c>
    </row>
    <row r="9" spans="1:19" ht="15" customHeight="1">
      <c r="A9" s="25">
        <f>+A7+1</f>
        <v>44081</v>
      </c>
      <c r="B9" s="20" t="s">
        <v>63</v>
      </c>
      <c r="C9" s="20" t="s">
        <v>61</v>
      </c>
      <c r="D9" s="18"/>
      <c r="E9" s="18"/>
      <c r="F9" s="28"/>
      <c r="G9" s="28"/>
      <c r="H9" s="28"/>
      <c r="I9" s="28"/>
      <c r="J9" s="28"/>
      <c r="K9" s="28"/>
      <c r="L9" s="27"/>
      <c r="M9" s="28"/>
      <c r="N9" s="28"/>
      <c r="O9" s="36">
        <f>+P7</f>
        <v>0</v>
      </c>
      <c r="P9" s="36"/>
      <c r="Q9" s="35">
        <f t="shared" si="2"/>
        <v>0</v>
      </c>
      <c r="R9" s="36"/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61</v>
      </c>
      <c r="D10" s="18"/>
      <c r="E10" s="18"/>
      <c r="F10" s="26"/>
      <c r="G10" s="22"/>
      <c r="H10" s="23"/>
      <c r="I10" s="22"/>
      <c r="J10" s="27"/>
      <c r="K10" s="27"/>
      <c r="L10" s="27"/>
      <c r="M10" s="27"/>
      <c r="N10" s="27"/>
      <c r="O10" s="36">
        <f t="shared" si="1"/>
        <v>0</v>
      </c>
      <c r="P10" s="36"/>
      <c r="Q10" s="35">
        <f t="shared" si="2"/>
        <v>0</v>
      </c>
      <c r="R10" s="36"/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61</v>
      </c>
      <c r="D11" s="18"/>
      <c r="E11" s="18"/>
      <c r="F11" s="28"/>
      <c r="G11" s="28"/>
      <c r="H11" s="28"/>
      <c r="I11" s="28"/>
      <c r="J11" s="28"/>
      <c r="K11" s="28"/>
      <c r="L11" s="27"/>
      <c r="M11" s="28"/>
      <c r="N11" s="28"/>
      <c r="O11" s="36">
        <f t="shared" si="1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61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1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61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1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61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1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61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1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61</v>
      </c>
      <c r="D16" s="18"/>
      <c r="E16" s="18"/>
      <c r="F16" s="28"/>
      <c r="G16" s="28"/>
      <c r="H16" s="28"/>
      <c r="I16" s="28"/>
      <c r="J16" s="28"/>
      <c r="K16" s="28"/>
      <c r="L16" s="27"/>
      <c r="M16" s="28"/>
      <c r="N16" s="28"/>
      <c r="O16" s="36">
        <f t="shared" si="1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61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 t="shared" si="1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61</v>
      </c>
      <c r="D18" s="18"/>
      <c r="E18" s="1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1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61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1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61</v>
      </c>
      <c r="D20" s="28"/>
      <c r="E20" s="28"/>
      <c r="F20" s="28"/>
      <c r="G20" s="28"/>
      <c r="H20" s="28"/>
      <c r="I20" s="28"/>
      <c r="J20" s="28"/>
      <c r="K20" s="28"/>
      <c r="L20" s="27"/>
      <c r="M20" s="28"/>
      <c r="N20" s="28"/>
      <c r="O20" s="36">
        <f t="shared" si="1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61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si="1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61</v>
      </c>
      <c r="D22" s="28"/>
      <c r="E22" s="28"/>
      <c r="F22" s="28"/>
      <c r="G22" s="28"/>
      <c r="H22" s="28"/>
      <c r="I22" s="28"/>
      <c r="J22" s="28"/>
      <c r="K22" s="28"/>
      <c r="L22" s="27"/>
      <c r="M22" s="28"/>
      <c r="N22" s="28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61</v>
      </c>
      <c r="D23" s="28"/>
      <c r="E23" s="28"/>
      <c r="F23" s="26"/>
      <c r="G23" s="22"/>
      <c r="H23" s="23"/>
      <c r="I23" s="22"/>
      <c r="J23" s="27"/>
      <c r="K23" s="27"/>
      <c r="L23" s="27"/>
      <c r="M23" s="27"/>
      <c r="N23" s="27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61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61</v>
      </c>
      <c r="D25" s="28"/>
      <c r="E25" s="28"/>
      <c r="F25" s="28"/>
      <c r="G25" s="28"/>
      <c r="H25" s="28"/>
      <c r="I25" s="28"/>
      <c r="J25" s="28"/>
      <c r="K25" s="28"/>
      <c r="L25" s="27"/>
      <c r="M25" s="28"/>
      <c r="N25" s="28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61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61</v>
      </c>
      <c r="D27" s="28"/>
      <c r="E27" s="28"/>
      <c r="F27" s="28"/>
      <c r="G27" s="28"/>
      <c r="H27" s="28"/>
      <c r="I27" s="28"/>
      <c r="J27" s="28"/>
      <c r="K27" s="28"/>
      <c r="L27" s="27"/>
      <c r="M27" s="28"/>
      <c r="N27" s="28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61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61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61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61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61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61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1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2429.91</v>
      </c>
      <c r="K34" s="16">
        <f t="shared" ref="K34:N34" si="4">SUM(K2:K33)</f>
        <v>170.09</v>
      </c>
      <c r="L34" s="16">
        <f t="shared" si="4"/>
        <v>2600</v>
      </c>
      <c r="M34" s="15"/>
      <c r="N34" s="16">
        <f t="shared" si="4"/>
        <v>135.185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35.965528719902352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5"/>
  <sheetViews>
    <sheetView topLeftCell="B1" zoomScale="70" zoomScaleNormal="70" workbookViewId="0">
      <selection activeCell="N24" sqref="N24"/>
    </sheetView>
  </sheetViews>
  <sheetFormatPr defaultColWidth="9" defaultRowHeight="15"/>
  <cols>
    <col min="1" max="1" width="9.7109375" style="1" bestFit="1" customWidth="1"/>
    <col min="2" max="2" width="14" style="1" bestFit="1" customWidth="1"/>
    <col min="3" max="3" width="9" style="1"/>
    <col min="4" max="4" width="11.5703125" style="1" customWidth="1"/>
    <col min="5" max="5" width="19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62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62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>
        <v>0</v>
      </c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62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f t="shared" ref="O4:O33" si="1">+P3</f>
        <v>0</v>
      </c>
      <c r="P4" s="36">
        <v>0</v>
      </c>
      <c r="Q4" s="35">
        <f t="shared" ref="Q4:Q33" si="2">+P4-O4</f>
        <v>0</v>
      </c>
      <c r="R4" s="36"/>
      <c r="S4" s="28"/>
    </row>
    <row r="5" spans="1:19" s="62" customFormat="1" ht="15" customHeight="1">
      <c r="A5" s="58">
        <f t="shared" si="0"/>
        <v>44078</v>
      </c>
      <c r="B5" s="59" t="s">
        <v>63</v>
      </c>
      <c r="C5" s="59" t="s">
        <v>62</v>
      </c>
      <c r="D5" s="60" t="s">
        <v>117</v>
      </c>
      <c r="E5" s="60" t="s">
        <v>118</v>
      </c>
      <c r="F5" s="81" t="s">
        <v>119</v>
      </c>
      <c r="G5" s="81" t="s">
        <v>106</v>
      </c>
      <c r="H5" s="59" t="s">
        <v>120</v>
      </c>
      <c r="I5" s="81" t="s">
        <v>4</v>
      </c>
      <c r="J5" s="59">
        <v>897.2</v>
      </c>
      <c r="K5" s="59">
        <v>62.8</v>
      </c>
      <c r="L5" s="82">
        <f t="shared" ref="L5:L10" si="3">J5+K5</f>
        <v>960</v>
      </c>
      <c r="M5" s="59">
        <v>19.22</v>
      </c>
      <c r="N5" s="59">
        <v>49.948</v>
      </c>
      <c r="O5" s="61">
        <f t="shared" si="1"/>
        <v>0</v>
      </c>
      <c r="P5" s="61">
        <v>0</v>
      </c>
      <c r="Q5" s="61">
        <f t="shared" si="2"/>
        <v>0</v>
      </c>
      <c r="R5" s="61">
        <v>126632</v>
      </c>
      <c r="S5" s="59"/>
    </row>
    <row r="6" spans="1:19" s="62" customFormat="1" ht="15" customHeight="1">
      <c r="A6" s="58">
        <v>44078</v>
      </c>
      <c r="B6" s="59" t="s">
        <v>63</v>
      </c>
      <c r="C6" s="59" t="s">
        <v>62</v>
      </c>
      <c r="D6" s="60" t="s">
        <v>117</v>
      </c>
      <c r="E6" s="60" t="s">
        <v>118</v>
      </c>
      <c r="F6" s="59" t="s">
        <v>119</v>
      </c>
      <c r="G6" s="59" t="s">
        <v>106</v>
      </c>
      <c r="H6" s="59" t="s">
        <v>120</v>
      </c>
      <c r="I6" s="59" t="s">
        <v>4</v>
      </c>
      <c r="J6" s="59">
        <v>514.02</v>
      </c>
      <c r="K6" s="59">
        <v>35.979999999999997</v>
      </c>
      <c r="L6" s="82">
        <f t="shared" si="3"/>
        <v>550</v>
      </c>
      <c r="M6" s="59">
        <v>19.22</v>
      </c>
      <c r="N6" s="59">
        <v>28.616</v>
      </c>
      <c r="O6" s="61">
        <v>126628</v>
      </c>
      <c r="P6" s="61">
        <v>126877</v>
      </c>
      <c r="Q6" s="61">
        <f t="shared" si="2"/>
        <v>249</v>
      </c>
      <c r="R6" s="61">
        <v>126873</v>
      </c>
      <c r="S6" s="59" t="s">
        <v>90</v>
      </c>
    </row>
    <row r="7" spans="1:19" ht="15" customHeight="1">
      <c r="A7" s="25">
        <f>+A5+1</f>
        <v>44079</v>
      </c>
      <c r="B7" s="20" t="s">
        <v>63</v>
      </c>
      <c r="C7" s="20" t="s">
        <v>62</v>
      </c>
      <c r="D7" s="18" t="s">
        <v>117</v>
      </c>
      <c r="E7" s="18" t="s">
        <v>118</v>
      </c>
      <c r="F7" s="98" t="s">
        <v>140</v>
      </c>
      <c r="G7" s="100" t="s">
        <v>106</v>
      </c>
      <c r="H7" s="102" t="s">
        <v>120</v>
      </c>
      <c r="I7" s="100" t="s">
        <v>4</v>
      </c>
      <c r="J7" s="27">
        <v>476.64</v>
      </c>
      <c r="K7" s="27">
        <v>33.36</v>
      </c>
      <c r="L7" s="27">
        <f t="shared" si="3"/>
        <v>510</v>
      </c>
      <c r="M7" s="27">
        <v>19.22</v>
      </c>
      <c r="N7" s="27">
        <v>26.535</v>
      </c>
      <c r="O7" s="36">
        <v>126877</v>
      </c>
      <c r="P7" s="36">
        <v>127121</v>
      </c>
      <c r="Q7" s="35">
        <f t="shared" si="2"/>
        <v>244</v>
      </c>
      <c r="R7" s="36">
        <v>127118</v>
      </c>
      <c r="S7" s="28"/>
    </row>
    <row r="8" spans="1:19" ht="15" customHeight="1">
      <c r="A8" s="25">
        <f t="shared" si="0"/>
        <v>44080</v>
      </c>
      <c r="B8" s="20" t="s">
        <v>63</v>
      </c>
      <c r="C8" s="20" t="s">
        <v>62</v>
      </c>
      <c r="D8" s="18" t="s">
        <v>117</v>
      </c>
      <c r="E8" s="18" t="s">
        <v>118</v>
      </c>
      <c r="F8" s="104">
        <v>2003668</v>
      </c>
      <c r="G8" s="28" t="s">
        <v>106</v>
      </c>
      <c r="H8" s="28" t="s">
        <v>120</v>
      </c>
      <c r="I8" s="28" t="s">
        <v>4</v>
      </c>
      <c r="J8" s="28">
        <v>448.6</v>
      </c>
      <c r="K8" s="28">
        <v>31.4</v>
      </c>
      <c r="L8" s="27">
        <f t="shared" si="3"/>
        <v>480</v>
      </c>
      <c r="M8" s="28">
        <v>19.22</v>
      </c>
      <c r="N8" s="28">
        <v>24.974</v>
      </c>
      <c r="O8" s="36">
        <f t="shared" si="1"/>
        <v>127121</v>
      </c>
      <c r="P8" s="36">
        <v>127345</v>
      </c>
      <c r="Q8" s="35">
        <f t="shared" si="2"/>
        <v>224</v>
      </c>
      <c r="R8" s="36">
        <v>127342</v>
      </c>
      <c r="S8" s="28"/>
    </row>
    <row r="9" spans="1:19" ht="15" customHeight="1">
      <c r="A9" s="25">
        <f t="shared" si="0"/>
        <v>44081</v>
      </c>
      <c r="B9" s="20" t="s">
        <v>63</v>
      </c>
      <c r="C9" s="20" t="s">
        <v>62</v>
      </c>
      <c r="D9" s="18" t="s">
        <v>117</v>
      </c>
      <c r="E9" s="18" t="s">
        <v>118</v>
      </c>
      <c r="F9" s="104">
        <v>2003674</v>
      </c>
      <c r="G9" s="28" t="s">
        <v>106</v>
      </c>
      <c r="H9" s="28" t="s">
        <v>120</v>
      </c>
      <c r="I9" s="28" t="s">
        <v>4</v>
      </c>
      <c r="J9" s="28">
        <v>420.56</v>
      </c>
      <c r="K9" s="28">
        <v>29.44</v>
      </c>
      <c r="L9" s="27">
        <f t="shared" si="3"/>
        <v>450</v>
      </c>
      <c r="M9" s="28">
        <v>19.22</v>
      </c>
      <c r="N9" s="28">
        <v>23.413</v>
      </c>
      <c r="O9" s="36">
        <f t="shared" si="1"/>
        <v>127345</v>
      </c>
      <c r="P9" s="36">
        <v>127562</v>
      </c>
      <c r="Q9" s="35">
        <f t="shared" si="2"/>
        <v>217</v>
      </c>
      <c r="R9" s="36">
        <v>127559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62</v>
      </c>
      <c r="D10" s="18" t="s">
        <v>117</v>
      </c>
      <c r="E10" s="18" t="s">
        <v>118</v>
      </c>
      <c r="F10" s="98">
        <v>2003683</v>
      </c>
      <c r="G10" s="100" t="s">
        <v>106</v>
      </c>
      <c r="H10" s="102" t="s">
        <v>120</v>
      </c>
      <c r="I10" s="100" t="s">
        <v>4</v>
      </c>
      <c r="J10" s="27">
        <v>327.10000000000002</v>
      </c>
      <c r="K10" s="27">
        <v>22.9</v>
      </c>
      <c r="L10" s="27">
        <f t="shared" si="3"/>
        <v>350</v>
      </c>
      <c r="M10" s="27">
        <v>19.22</v>
      </c>
      <c r="N10" s="27">
        <v>18.21</v>
      </c>
      <c r="O10" s="36">
        <f t="shared" si="1"/>
        <v>127562</v>
      </c>
      <c r="P10" s="36">
        <v>127738</v>
      </c>
      <c r="Q10" s="35">
        <f t="shared" si="2"/>
        <v>176</v>
      </c>
      <c r="R10" s="36">
        <v>127734</v>
      </c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62</v>
      </c>
      <c r="D11" s="18"/>
      <c r="E11" s="18"/>
      <c r="F11" s="28"/>
      <c r="G11" s="28"/>
      <c r="H11" s="28"/>
      <c r="I11" s="28"/>
      <c r="J11" s="28"/>
      <c r="K11" s="28"/>
      <c r="L11" s="27"/>
      <c r="M11" s="28"/>
      <c r="N11" s="28"/>
      <c r="O11" s="36"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62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1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62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1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62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1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62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1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62</v>
      </c>
      <c r="D16" s="18"/>
      <c r="E16" s="18"/>
      <c r="F16" s="28"/>
      <c r="G16" s="28"/>
      <c r="H16" s="28"/>
      <c r="I16" s="28"/>
      <c r="J16" s="28"/>
      <c r="K16" s="28"/>
      <c r="L16" s="27"/>
      <c r="M16" s="28"/>
      <c r="N16" s="28"/>
      <c r="O16" s="36">
        <v>0</v>
      </c>
      <c r="P16" s="36"/>
      <c r="Q16" s="35"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62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 t="shared" si="1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62</v>
      </c>
      <c r="D18" s="18"/>
      <c r="E18" s="1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1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62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1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62</v>
      </c>
      <c r="D20" s="28"/>
      <c r="E20" s="28"/>
      <c r="F20" s="28"/>
      <c r="G20" s="28"/>
      <c r="H20" s="28"/>
      <c r="I20" s="28"/>
      <c r="J20" s="28"/>
      <c r="K20" s="28"/>
      <c r="L20" s="27"/>
      <c r="M20" s="28"/>
      <c r="N20" s="28"/>
      <c r="O20" s="36">
        <f t="shared" si="1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62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si="1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62</v>
      </c>
      <c r="D22" s="28"/>
      <c r="E22" s="28"/>
      <c r="F22" s="28"/>
      <c r="G22" s="28"/>
      <c r="H22" s="28"/>
      <c r="I22" s="28"/>
      <c r="J22" s="28"/>
      <c r="K22" s="28"/>
      <c r="L22" s="27"/>
      <c r="M22" s="28"/>
      <c r="N22" s="28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62</v>
      </c>
      <c r="D23" s="28"/>
      <c r="E23" s="28"/>
      <c r="F23" s="26"/>
      <c r="G23" s="22"/>
      <c r="H23" s="23"/>
      <c r="I23" s="22"/>
      <c r="J23" s="27"/>
      <c r="K23" s="27"/>
      <c r="L23" s="27"/>
      <c r="M23" s="27"/>
      <c r="N23" s="27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62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62</v>
      </c>
      <c r="D25" s="28"/>
      <c r="E25" s="28"/>
      <c r="F25" s="28"/>
      <c r="G25" s="28"/>
      <c r="H25" s="28"/>
      <c r="I25" s="28"/>
      <c r="J25" s="28"/>
      <c r="K25" s="28"/>
      <c r="L25" s="27"/>
      <c r="M25" s="28"/>
      <c r="N25" s="28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62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62</v>
      </c>
      <c r="D27" s="28"/>
      <c r="E27" s="28"/>
      <c r="F27" s="28"/>
      <c r="G27" s="28"/>
      <c r="H27" s="28"/>
      <c r="I27" s="28"/>
      <c r="J27" s="28"/>
      <c r="K27" s="28"/>
      <c r="L27" s="27"/>
      <c r="M27" s="28"/>
      <c r="N27" s="28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62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62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62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62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62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62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1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3084.12</v>
      </c>
      <c r="K34" s="16">
        <f t="shared" ref="K34:N34" si="4">SUM(K2:K33)</f>
        <v>215.88</v>
      </c>
      <c r="L34" s="16">
        <f t="shared" si="4"/>
        <v>3300</v>
      </c>
      <c r="M34" s="15"/>
      <c r="N34" s="16">
        <f t="shared" si="4"/>
        <v>171.696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28.31749138011369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S45"/>
  <sheetViews>
    <sheetView tabSelected="1" zoomScale="90" zoomScaleNormal="90" workbookViewId="0">
      <selection activeCell="M10" sqref="M10"/>
    </sheetView>
  </sheetViews>
  <sheetFormatPr defaultColWidth="9" defaultRowHeight="15"/>
  <cols>
    <col min="1" max="1" width="9" style="1" bestFit="1" customWidth="1"/>
    <col min="2" max="2" width="9.5703125" style="1" bestFit="1" customWidth="1"/>
    <col min="3" max="3" width="10.85546875" style="1" bestFit="1" customWidth="1"/>
    <col min="4" max="4" width="10.7109375" style="1" bestFit="1" customWidth="1"/>
    <col min="5" max="5" width="19.5703125" style="1" bestFit="1" customWidth="1"/>
    <col min="6" max="6" width="14.85546875" style="1" bestFit="1" customWidth="1"/>
    <col min="7" max="7" width="15.7109375" style="1" bestFit="1" customWidth="1"/>
    <col min="8" max="8" width="16.5703125" style="1" bestFit="1" customWidth="1"/>
    <col min="9" max="9" width="12" style="1" bestFit="1" customWidth="1"/>
    <col min="10" max="10" width="11.85546875" style="1" bestFit="1" customWidth="1"/>
    <col min="11" max="11" width="14.5703125" style="1" customWidth="1"/>
    <col min="12" max="12" width="15.7109375" style="1" bestFit="1" customWidth="1"/>
    <col min="13" max="13" width="7.28515625" style="1" bestFit="1" customWidth="1"/>
    <col min="14" max="14" width="11.28515625" style="1" bestFit="1" customWidth="1"/>
    <col min="15" max="15" width="11.5703125" style="37" bestFit="1" customWidth="1"/>
    <col min="16" max="16" width="11.28515625" style="37" bestFit="1" customWidth="1"/>
    <col min="17" max="17" width="7.42578125" style="37" bestFit="1" customWidth="1"/>
    <col min="18" max="18" width="6.7109375" style="37" bestFit="1" customWidth="1"/>
    <col min="19" max="19" width="10" style="1" bestFit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83</v>
      </c>
      <c r="D2" s="18"/>
      <c r="E2" s="18"/>
      <c r="F2" s="79"/>
      <c r="G2" s="80"/>
      <c r="H2" s="20"/>
      <c r="I2" s="79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82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>
        <v>0</v>
      </c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82</v>
      </c>
      <c r="D4" s="18" t="s">
        <v>84</v>
      </c>
      <c r="E4" s="18" t="s">
        <v>85</v>
      </c>
      <c r="F4" s="79" t="s">
        <v>86</v>
      </c>
      <c r="G4" s="97" t="s">
        <v>107</v>
      </c>
      <c r="H4" s="20" t="s">
        <v>87</v>
      </c>
      <c r="I4" s="79" t="s">
        <v>4</v>
      </c>
      <c r="J4" s="20">
        <v>654.21</v>
      </c>
      <c r="K4" s="20">
        <v>45.79</v>
      </c>
      <c r="L4" s="27">
        <f t="shared" ref="L4:L9" si="1">J4+K4</f>
        <v>700</v>
      </c>
      <c r="M4" s="28">
        <v>19.22</v>
      </c>
      <c r="N4" s="28">
        <v>36.42</v>
      </c>
      <c r="O4" s="36">
        <v>25767</v>
      </c>
      <c r="P4" s="36">
        <v>26036</v>
      </c>
      <c r="Q4" s="35">
        <f t="shared" ref="Q4:Q33" si="2">+P4-O4</f>
        <v>269</v>
      </c>
      <c r="R4" s="130">
        <v>25787</v>
      </c>
      <c r="S4" s="28"/>
    </row>
    <row r="5" spans="1:19" s="62" customFormat="1" ht="15" customHeight="1">
      <c r="A5" s="58">
        <f t="shared" si="0"/>
        <v>44078</v>
      </c>
      <c r="B5" s="59" t="s">
        <v>63</v>
      </c>
      <c r="C5" s="59" t="s">
        <v>82</v>
      </c>
      <c r="D5" s="60" t="s">
        <v>84</v>
      </c>
      <c r="E5" s="60" t="s">
        <v>85</v>
      </c>
      <c r="F5" s="81" t="s">
        <v>88</v>
      </c>
      <c r="G5" s="96" t="s">
        <v>107</v>
      </c>
      <c r="H5" s="59" t="s">
        <v>87</v>
      </c>
      <c r="I5" s="81" t="s">
        <v>4</v>
      </c>
      <c r="J5" s="59">
        <v>747.66</v>
      </c>
      <c r="K5" s="59">
        <v>52.34</v>
      </c>
      <c r="L5" s="82">
        <f t="shared" si="1"/>
        <v>800</v>
      </c>
      <c r="M5" s="59">
        <v>19.22</v>
      </c>
      <c r="N5" s="59">
        <v>41.622999999999998</v>
      </c>
      <c r="O5" s="61">
        <v>0</v>
      </c>
      <c r="P5" s="61">
        <v>0</v>
      </c>
      <c r="Q5" s="61">
        <f t="shared" si="2"/>
        <v>0</v>
      </c>
      <c r="R5" s="131">
        <v>26056</v>
      </c>
      <c r="S5" s="59"/>
    </row>
    <row r="6" spans="1:19" s="62" customFormat="1" ht="15" customHeight="1">
      <c r="A6" s="58">
        <v>44078</v>
      </c>
      <c r="B6" s="59" t="s">
        <v>63</v>
      </c>
      <c r="C6" s="59" t="s">
        <v>82</v>
      </c>
      <c r="D6" s="60" t="s">
        <v>84</v>
      </c>
      <c r="E6" s="60" t="s">
        <v>85</v>
      </c>
      <c r="F6" s="81" t="s">
        <v>121</v>
      </c>
      <c r="G6" s="96" t="s">
        <v>123</v>
      </c>
      <c r="H6" s="59" t="s">
        <v>89</v>
      </c>
      <c r="I6" s="81" t="s">
        <v>4</v>
      </c>
      <c r="J6" s="59">
        <v>953.27</v>
      </c>
      <c r="K6" s="59">
        <v>66.73</v>
      </c>
      <c r="L6" s="82">
        <v>1020</v>
      </c>
      <c r="M6" s="59">
        <v>19.22</v>
      </c>
      <c r="N6" s="59">
        <v>53.07</v>
      </c>
      <c r="O6" s="61">
        <v>26036</v>
      </c>
      <c r="P6" s="61">
        <v>26397</v>
      </c>
      <c r="Q6" s="61">
        <v>361</v>
      </c>
      <c r="R6" s="131">
        <v>26394</v>
      </c>
      <c r="S6" s="59" t="s">
        <v>90</v>
      </c>
    </row>
    <row r="7" spans="1:19" ht="15" customHeight="1">
      <c r="A7" s="25">
        <f>+A5+1</f>
        <v>44079</v>
      </c>
      <c r="B7" s="20" t="s">
        <v>63</v>
      </c>
      <c r="C7" s="20" t="s">
        <v>82</v>
      </c>
      <c r="D7" s="18" t="s">
        <v>84</v>
      </c>
      <c r="E7" s="18" t="s">
        <v>85</v>
      </c>
      <c r="F7" s="98" t="s">
        <v>122</v>
      </c>
      <c r="G7" s="22" t="s">
        <v>123</v>
      </c>
      <c r="H7" s="99" t="s">
        <v>89</v>
      </c>
      <c r="I7" s="100" t="s">
        <v>4</v>
      </c>
      <c r="J7" s="27">
        <v>747.66</v>
      </c>
      <c r="K7" s="27">
        <v>52.34</v>
      </c>
      <c r="L7" s="27">
        <f t="shared" si="1"/>
        <v>800</v>
      </c>
      <c r="M7" s="27">
        <v>19.22</v>
      </c>
      <c r="N7" s="27">
        <v>41.622999999999998</v>
      </c>
      <c r="O7" s="101">
        <v>26397</v>
      </c>
      <c r="P7" s="101">
        <v>26799</v>
      </c>
      <c r="Q7" s="35">
        <f t="shared" si="2"/>
        <v>402</v>
      </c>
      <c r="R7" s="92">
        <v>26796</v>
      </c>
      <c r="S7" s="28"/>
    </row>
    <row r="8" spans="1:19" ht="15" customHeight="1">
      <c r="A8" s="25">
        <f t="shared" si="0"/>
        <v>44080</v>
      </c>
      <c r="B8" s="20" t="s">
        <v>63</v>
      </c>
      <c r="C8" s="20" t="s">
        <v>82</v>
      </c>
      <c r="D8" s="18" t="s">
        <v>84</v>
      </c>
      <c r="E8" s="18" t="s">
        <v>85</v>
      </c>
      <c r="F8" s="76" t="s">
        <v>154</v>
      </c>
      <c r="G8" s="84" t="s">
        <v>123</v>
      </c>
      <c r="H8" s="28" t="s">
        <v>89</v>
      </c>
      <c r="I8" s="28" t="s">
        <v>4</v>
      </c>
      <c r="J8" s="28">
        <v>981.31</v>
      </c>
      <c r="K8" s="28">
        <v>68.69</v>
      </c>
      <c r="L8" s="27">
        <f t="shared" si="1"/>
        <v>1050</v>
      </c>
      <c r="M8" s="28">
        <v>19.22</v>
      </c>
      <c r="N8" s="28">
        <v>54.631</v>
      </c>
      <c r="O8" s="36">
        <v>26799</v>
      </c>
      <c r="P8" s="36">
        <v>27140</v>
      </c>
      <c r="Q8" s="35">
        <f t="shared" si="2"/>
        <v>341</v>
      </c>
      <c r="R8" s="92">
        <v>27136</v>
      </c>
      <c r="S8" s="28"/>
    </row>
    <row r="9" spans="1:19" ht="15" customHeight="1">
      <c r="A9" s="25">
        <f t="shared" si="0"/>
        <v>44081</v>
      </c>
      <c r="B9" s="20" t="s">
        <v>63</v>
      </c>
      <c r="C9" s="20" t="s">
        <v>82</v>
      </c>
      <c r="D9" s="18" t="s">
        <v>84</v>
      </c>
      <c r="E9" s="18" t="s">
        <v>85</v>
      </c>
      <c r="F9" s="76" t="s">
        <v>165</v>
      </c>
      <c r="G9" s="84" t="s">
        <v>123</v>
      </c>
      <c r="H9" s="28" t="s">
        <v>89</v>
      </c>
      <c r="I9" s="28" t="s">
        <v>4</v>
      </c>
      <c r="J9" s="28">
        <v>747.66</v>
      </c>
      <c r="K9" s="28">
        <v>52.34</v>
      </c>
      <c r="L9" s="27">
        <f t="shared" si="1"/>
        <v>800</v>
      </c>
      <c r="M9" s="28">
        <v>19.22</v>
      </c>
      <c r="N9" s="28">
        <v>41.622999999999998</v>
      </c>
      <c r="O9" s="36">
        <f t="shared" ref="O9:O33" si="3">+P8</f>
        <v>27140</v>
      </c>
      <c r="P9" s="36">
        <v>27491</v>
      </c>
      <c r="Q9" s="35">
        <f t="shared" si="2"/>
        <v>351</v>
      </c>
      <c r="R9" s="92">
        <v>27488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82</v>
      </c>
      <c r="D10" s="18"/>
      <c r="E10" s="18"/>
      <c r="F10" s="26"/>
      <c r="G10" s="22"/>
      <c r="H10" s="23"/>
      <c r="I10" s="22"/>
      <c r="J10" s="27"/>
      <c r="K10" s="27"/>
      <c r="L10" s="27"/>
      <c r="M10" s="27"/>
      <c r="N10" s="27"/>
      <c r="O10" s="36">
        <v>0</v>
      </c>
      <c r="P10" s="36">
        <v>0</v>
      </c>
      <c r="Q10" s="35">
        <f t="shared" si="2"/>
        <v>0</v>
      </c>
      <c r="R10" s="36"/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82</v>
      </c>
      <c r="D11" s="18"/>
      <c r="E11" s="18"/>
      <c r="F11" s="28"/>
      <c r="G11" s="28"/>
      <c r="H11" s="28"/>
      <c r="I11" s="28"/>
      <c r="J11" s="28"/>
      <c r="K11" s="28"/>
      <c r="L11" s="27"/>
      <c r="M11" s="28"/>
      <c r="N11" s="28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82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82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82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82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82</v>
      </c>
      <c r="D16" s="18"/>
      <c r="E16" s="18"/>
      <c r="F16" s="28"/>
      <c r="G16" s="28"/>
      <c r="H16" s="28"/>
      <c r="I16" s="28"/>
      <c r="J16" s="28"/>
      <c r="K16" s="28"/>
      <c r="L16" s="27"/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82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82</v>
      </c>
      <c r="D18" s="18"/>
      <c r="E18" s="1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82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82</v>
      </c>
      <c r="D20" s="28"/>
      <c r="E20" s="28"/>
      <c r="F20" s="28"/>
      <c r="G20" s="28"/>
      <c r="H20" s="28"/>
      <c r="I20" s="28"/>
      <c r="J20" s="28"/>
      <c r="K20" s="28"/>
      <c r="L20" s="27"/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82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82</v>
      </c>
      <c r="D22" s="28"/>
      <c r="E22" s="28"/>
      <c r="F22" s="28"/>
      <c r="G22" s="28"/>
      <c r="H22" s="28"/>
      <c r="I22" s="28"/>
      <c r="J22" s="28"/>
      <c r="K22" s="28"/>
      <c r="L22" s="27"/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82</v>
      </c>
      <c r="D23" s="28"/>
      <c r="E23" s="28"/>
      <c r="F23" s="26"/>
      <c r="G23" s="22"/>
      <c r="H23" s="23"/>
      <c r="I23" s="22"/>
      <c r="J23" s="27"/>
      <c r="K23" s="27"/>
      <c r="L23" s="27"/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82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82</v>
      </c>
      <c r="D25" s="28"/>
      <c r="E25" s="28"/>
      <c r="F25" s="28"/>
      <c r="G25" s="28"/>
      <c r="H25" s="28"/>
      <c r="I25" s="28"/>
      <c r="J25" s="28"/>
      <c r="K25" s="28"/>
      <c r="L25" s="27"/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82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82</v>
      </c>
      <c r="D27" s="28"/>
      <c r="E27" s="28"/>
      <c r="F27" s="28"/>
      <c r="G27" s="28"/>
      <c r="H27" s="28"/>
      <c r="I27" s="28"/>
      <c r="J27" s="28"/>
      <c r="K27" s="28"/>
      <c r="L27" s="27"/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82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82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82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82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82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82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F34" s="15" t="s">
        <v>3</v>
      </c>
      <c r="G34" s="15"/>
      <c r="H34" s="15"/>
      <c r="I34" s="15"/>
      <c r="J34" s="16">
        <f>SUM(J2:J33)</f>
        <v>4831.7699999999995</v>
      </c>
      <c r="K34" s="16">
        <f t="shared" ref="K34:N34" si="4">SUM(K2:K33)</f>
        <v>338.23</v>
      </c>
      <c r="L34" s="16">
        <f t="shared" si="4"/>
        <v>5170</v>
      </c>
      <c r="M34" s="15"/>
      <c r="N34" s="16">
        <f t="shared" si="4"/>
        <v>268.99</v>
      </c>
    </row>
    <row r="35" spans="1:19">
      <c r="A35" s="14"/>
    </row>
    <row r="36" spans="1:19" ht="18.75">
      <c r="F36" s="70" t="s">
        <v>57</v>
      </c>
      <c r="G36" s="71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18.07502137625934</v>
      </c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O2" activePane="bottomRight" state="frozen"/>
      <selection activeCell="B32" sqref="B32"/>
      <selection pane="topRight" activeCell="B32" sqref="B32"/>
      <selection pane="bottomLeft" activeCell="B32" sqref="B32"/>
      <selection pane="bottomRight" activeCell="R3" sqref="R3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20" s="12" customFormat="1" ht="15" customHeight="1">
      <c r="A2" s="19">
        <v>44013</v>
      </c>
      <c r="B2" s="20" t="s">
        <v>63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20" s="48" customFormat="1" ht="60">
      <c r="A3" s="40">
        <f>+A2+1</f>
        <v>44014</v>
      </c>
      <c r="B3" s="38" t="s">
        <v>63</v>
      </c>
      <c r="C3" s="41" t="s">
        <v>30</v>
      </c>
      <c r="D3" s="42" t="s">
        <v>26</v>
      </c>
      <c r="E3" s="42" t="s">
        <v>24</v>
      </c>
      <c r="F3" s="43" t="s">
        <v>50</v>
      </c>
      <c r="G3" s="44" t="s">
        <v>13</v>
      </c>
      <c r="H3" s="45" t="s">
        <v>5</v>
      </c>
      <c r="I3" s="44" t="s">
        <v>4</v>
      </c>
      <c r="J3" s="46">
        <v>7000</v>
      </c>
      <c r="K3" s="46">
        <v>71.959999999999994</v>
      </c>
      <c r="L3" s="46">
        <f>J3+K3</f>
        <v>7071.96</v>
      </c>
      <c r="M3" s="46">
        <v>19.04</v>
      </c>
      <c r="N3" s="46">
        <v>57.77</v>
      </c>
      <c r="O3" s="47">
        <v>155265</v>
      </c>
      <c r="P3" s="47">
        <v>155338</v>
      </c>
      <c r="Q3" s="47">
        <f>+P3-O3</f>
        <v>73</v>
      </c>
      <c r="R3" s="47">
        <v>155300</v>
      </c>
      <c r="S3" s="41" t="s">
        <v>49</v>
      </c>
      <c r="T3" s="48" t="s">
        <v>51</v>
      </c>
    </row>
    <row r="4" spans="1:20" ht="15" customHeight="1">
      <c r="A4" s="25">
        <f t="shared" ref="A4:A32" si="0">+A3+1</f>
        <v>44015</v>
      </c>
      <c r="B4" s="20" t="s">
        <v>63</v>
      </c>
      <c r="C4" s="20" t="s">
        <v>30</v>
      </c>
      <c r="D4" s="18" t="s">
        <v>26</v>
      </c>
      <c r="E4" s="18" t="s">
        <v>24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20" ht="15" customHeight="1">
      <c r="A5" s="25">
        <f t="shared" si="0"/>
        <v>44016</v>
      </c>
      <c r="B5" s="20" t="s">
        <v>63</v>
      </c>
      <c r="C5" s="20" t="s">
        <v>30</v>
      </c>
      <c r="D5" s="18" t="s">
        <v>26</v>
      </c>
      <c r="E5" s="1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20" s="57" customFormat="1" ht="15" customHeight="1">
      <c r="A6" s="49">
        <f t="shared" si="0"/>
        <v>44017</v>
      </c>
      <c r="B6" s="50" t="s">
        <v>63</v>
      </c>
      <c r="C6" s="50" t="s">
        <v>30</v>
      </c>
      <c r="D6" s="51" t="s">
        <v>26</v>
      </c>
      <c r="E6" s="51" t="s">
        <v>52</v>
      </c>
      <c r="F6" s="52" t="s">
        <v>14</v>
      </c>
      <c r="G6" s="53" t="s">
        <v>13</v>
      </c>
      <c r="H6" s="54" t="s">
        <v>5</v>
      </c>
      <c r="I6" s="53" t="s">
        <v>4</v>
      </c>
      <c r="J6" s="55">
        <v>7001</v>
      </c>
      <c r="K6" s="55">
        <v>85.7</v>
      </c>
      <c r="L6" s="55">
        <f>J6+K6</f>
        <v>7086.7</v>
      </c>
      <c r="M6" s="55">
        <v>19.54</v>
      </c>
      <c r="N6" s="55">
        <v>67.040000000000006</v>
      </c>
      <c r="O6" s="56">
        <f t="shared" si="1"/>
        <v>155338</v>
      </c>
      <c r="P6" s="56">
        <v>155395</v>
      </c>
      <c r="Q6" s="56">
        <f t="shared" si="2"/>
        <v>57</v>
      </c>
      <c r="R6" s="56">
        <v>155350</v>
      </c>
      <c r="S6" s="50"/>
      <c r="T6" s="57" t="s">
        <v>53</v>
      </c>
    </row>
    <row r="7" spans="1:20" ht="15" customHeight="1">
      <c r="A7" s="25">
        <f t="shared" si="0"/>
        <v>44018</v>
      </c>
      <c r="B7" s="20" t="s">
        <v>63</v>
      </c>
      <c r="C7" s="20" t="s">
        <v>30</v>
      </c>
      <c r="D7" s="18" t="s">
        <v>26</v>
      </c>
      <c r="E7" s="18" t="s">
        <v>24</v>
      </c>
      <c r="F7" s="28" t="s">
        <v>36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20" ht="15" customHeight="1">
      <c r="A8" s="25">
        <f t="shared" si="0"/>
        <v>44019</v>
      </c>
      <c r="B8" s="20" t="s">
        <v>63</v>
      </c>
      <c r="C8" s="20" t="s">
        <v>30</v>
      </c>
      <c r="D8" s="18" t="s">
        <v>26</v>
      </c>
      <c r="E8" s="18" t="s">
        <v>24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20" ht="15" customHeight="1">
      <c r="A9" s="25">
        <f t="shared" si="0"/>
        <v>44020</v>
      </c>
      <c r="B9" s="20" t="s">
        <v>63</v>
      </c>
      <c r="C9" s="20" t="s">
        <v>30</v>
      </c>
      <c r="D9" s="18" t="s">
        <v>26</v>
      </c>
      <c r="E9" s="18" t="s">
        <v>24</v>
      </c>
      <c r="F9" s="26">
        <v>513300003659</v>
      </c>
      <c r="G9" s="26">
        <v>994000568703</v>
      </c>
      <c r="H9" s="23" t="s">
        <v>5</v>
      </c>
      <c r="I9" s="22" t="s">
        <v>4</v>
      </c>
      <c r="J9" s="27">
        <v>7002</v>
      </c>
      <c r="K9" s="27">
        <v>77.2</v>
      </c>
      <c r="L9" s="27">
        <f>J9+K9</f>
        <v>7079.2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20" s="62" customFormat="1" ht="75">
      <c r="A10" s="58">
        <f t="shared" si="0"/>
        <v>44021</v>
      </c>
      <c r="B10" s="59" t="s">
        <v>63</v>
      </c>
      <c r="C10" s="59" t="s">
        <v>30</v>
      </c>
      <c r="D10" s="60" t="s">
        <v>26</v>
      </c>
      <c r="E10" s="60" t="s">
        <v>24</v>
      </c>
      <c r="F10" s="64" t="s">
        <v>55</v>
      </c>
      <c r="G10" s="65" t="s">
        <v>6</v>
      </c>
      <c r="H10" s="67" t="s">
        <v>5</v>
      </c>
      <c r="I10" s="65" t="s">
        <v>4</v>
      </c>
      <c r="J10" s="59">
        <v>1401.87</v>
      </c>
      <c r="K10" s="59">
        <v>98.13</v>
      </c>
      <c r="L10" s="59">
        <f>+J10+K10</f>
        <v>1500</v>
      </c>
      <c r="M10" s="59">
        <v>19.54</v>
      </c>
      <c r="N10" s="66">
        <f>+L10/M10</f>
        <v>76.765609007164798</v>
      </c>
      <c r="O10" s="61">
        <f t="shared" si="1"/>
        <v>155551</v>
      </c>
      <c r="P10" s="61">
        <v>155617</v>
      </c>
      <c r="Q10" s="61">
        <f t="shared" si="2"/>
        <v>66</v>
      </c>
      <c r="R10" s="61"/>
      <c r="S10" s="59" t="s">
        <v>52</v>
      </c>
      <c r="T10" s="63" t="s">
        <v>54</v>
      </c>
    </row>
    <row r="11" spans="1:20" ht="15" customHeight="1">
      <c r="A11" s="25">
        <f t="shared" si="0"/>
        <v>44022</v>
      </c>
      <c r="B11" s="20" t="s">
        <v>63</v>
      </c>
      <c r="C11" s="20" t="s">
        <v>30</v>
      </c>
      <c r="D11" s="18" t="s">
        <v>26</v>
      </c>
      <c r="E11" s="18" t="s">
        <v>24</v>
      </c>
      <c r="F11" s="26" t="s">
        <v>12</v>
      </c>
      <c r="G11" s="22" t="s">
        <v>6</v>
      </c>
      <c r="H11" s="23" t="s">
        <v>5</v>
      </c>
      <c r="I11" s="22" t="s">
        <v>4</v>
      </c>
      <c r="J11" s="27">
        <v>7003</v>
      </c>
      <c r="K11" s="27">
        <v>88.32</v>
      </c>
      <c r="L11" s="27">
        <f>J11+K11</f>
        <v>7091.32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20" ht="15" customHeight="1">
      <c r="A12" s="25">
        <f t="shared" si="0"/>
        <v>44023</v>
      </c>
      <c r="B12" s="20" t="s">
        <v>63</v>
      </c>
      <c r="C12" s="20" t="s">
        <v>30</v>
      </c>
      <c r="D12" s="18" t="s">
        <v>26</v>
      </c>
      <c r="E12" s="18" t="s">
        <v>24</v>
      </c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20" ht="15" customHeight="1">
      <c r="A13" s="25">
        <f t="shared" si="0"/>
        <v>44024</v>
      </c>
      <c r="B13" s="20" t="s">
        <v>63</v>
      </c>
      <c r="C13" s="20" t="s">
        <v>30</v>
      </c>
      <c r="D13" s="18" t="s">
        <v>26</v>
      </c>
      <c r="E13" s="18" t="s">
        <v>24</v>
      </c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20" ht="15" customHeight="1">
      <c r="A14" s="25">
        <f t="shared" si="0"/>
        <v>44025</v>
      </c>
      <c r="B14" s="20" t="s">
        <v>63</v>
      </c>
      <c r="C14" s="20" t="s">
        <v>30</v>
      </c>
      <c r="D14" s="18" t="s">
        <v>26</v>
      </c>
      <c r="E14" s="18" t="s">
        <v>24</v>
      </c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20" ht="15" customHeight="1">
      <c r="A15" s="25">
        <f t="shared" si="0"/>
        <v>44026</v>
      </c>
      <c r="B15" s="20" t="s">
        <v>63</v>
      </c>
      <c r="C15" s="20" t="s">
        <v>30</v>
      </c>
      <c r="D15" s="18" t="s">
        <v>26</v>
      </c>
      <c r="E15" s="18" t="s">
        <v>24</v>
      </c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20" ht="15" customHeight="1">
      <c r="A16" s="25">
        <f t="shared" si="0"/>
        <v>44027</v>
      </c>
      <c r="B16" s="20" t="s">
        <v>63</v>
      </c>
      <c r="C16" s="20" t="s">
        <v>30</v>
      </c>
      <c r="D16" s="18" t="s">
        <v>26</v>
      </c>
      <c r="E16" s="18" t="s">
        <v>24</v>
      </c>
      <c r="F16" s="26" t="s">
        <v>11</v>
      </c>
      <c r="G16" s="22" t="s">
        <v>6</v>
      </c>
      <c r="H16" s="23" t="s">
        <v>5</v>
      </c>
      <c r="I16" s="22" t="s">
        <v>4</v>
      </c>
      <c r="J16" s="27">
        <v>7004</v>
      </c>
      <c r="K16" s="27">
        <v>82.43</v>
      </c>
      <c r="L16" s="27">
        <f>J16+K16</f>
        <v>7086.43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44028</v>
      </c>
      <c r="B17" s="20" t="s">
        <v>63</v>
      </c>
      <c r="C17" s="20" t="s">
        <v>30</v>
      </c>
      <c r="D17" s="18" t="s">
        <v>26</v>
      </c>
      <c r="E17" s="18" t="s">
        <v>24</v>
      </c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44029</v>
      </c>
      <c r="B18" s="20" t="s">
        <v>63</v>
      </c>
      <c r="C18" s="20" t="s">
        <v>30</v>
      </c>
      <c r="D18" s="18" t="s">
        <v>26</v>
      </c>
      <c r="E18" s="18" t="s">
        <v>24</v>
      </c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44030</v>
      </c>
      <c r="B19" s="20" t="s">
        <v>63</v>
      </c>
      <c r="C19" s="20" t="s">
        <v>30</v>
      </c>
      <c r="D19" s="18" t="s">
        <v>26</v>
      </c>
      <c r="E19" s="18" t="s">
        <v>24</v>
      </c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44031</v>
      </c>
      <c r="B20" s="20" t="s">
        <v>63</v>
      </c>
      <c r="C20" s="20" t="s">
        <v>30</v>
      </c>
      <c r="D20" s="18" t="s">
        <v>26</v>
      </c>
      <c r="E20" s="18" t="s">
        <v>24</v>
      </c>
      <c r="F20" s="26" t="s">
        <v>10</v>
      </c>
      <c r="G20" s="22" t="s">
        <v>6</v>
      </c>
      <c r="H20" s="23" t="s">
        <v>5</v>
      </c>
      <c r="I20" s="22" t="s">
        <v>4</v>
      </c>
      <c r="J20" s="27">
        <v>7005</v>
      </c>
      <c r="K20" s="27">
        <v>70</v>
      </c>
      <c r="L20" s="27">
        <f>J20+K20</f>
        <v>7075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44032</v>
      </c>
      <c r="B21" s="20" t="s">
        <v>63</v>
      </c>
      <c r="C21" s="20" t="s">
        <v>30</v>
      </c>
      <c r="D21" s="18" t="s">
        <v>26</v>
      </c>
      <c r="E21" s="18" t="s">
        <v>24</v>
      </c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44033</v>
      </c>
      <c r="B22" s="20" t="s">
        <v>63</v>
      </c>
      <c r="C22" s="20" t="s">
        <v>30</v>
      </c>
      <c r="D22" s="18" t="s">
        <v>26</v>
      </c>
      <c r="E22" s="18" t="s">
        <v>24</v>
      </c>
      <c r="F22" s="26" t="s">
        <v>9</v>
      </c>
      <c r="G22" s="22" t="s">
        <v>6</v>
      </c>
      <c r="H22" s="23" t="s">
        <v>5</v>
      </c>
      <c r="I22" s="22" t="s">
        <v>4</v>
      </c>
      <c r="J22" s="27">
        <v>7006</v>
      </c>
      <c r="K22" s="27">
        <v>88.97</v>
      </c>
      <c r="L22" s="27">
        <f>J22+K22</f>
        <v>7094.97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44034</v>
      </c>
      <c r="B23" s="20" t="s">
        <v>63</v>
      </c>
      <c r="C23" s="20" t="s">
        <v>30</v>
      </c>
      <c r="D23" s="18" t="s">
        <v>26</v>
      </c>
      <c r="E23" s="18" t="s">
        <v>24</v>
      </c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44035</v>
      </c>
      <c r="B24" s="20" t="s">
        <v>63</v>
      </c>
      <c r="C24" s="20" t="s">
        <v>30</v>
      </c>
      <c r="D24" s="18" t="s">
        <v>26</v>
      </c>
      <c r="E24" s="18" t="s">
        <v>24</v>
      </c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44036</v>
      </c>
      <c r="B25" s="20" t="s">
        <v>63</v>
      </c>
      <c r="C25" s="20" t="s">
        <v>30</v>
      </c>
      <c r="D25" s="18" t="s">
        <v>26</v>
      </c>
      <c r="E25" s="18" t="s">
        <v>24</v>
      </c>
      <c r="F25" s="26" t="s">
        <v>8</v>
      </c>
      <c r="G25" s="22" t="s">
        <v>6</v>
      </c>
      <c r="H25" s="23" t="s">
        <v>5</v>
      </c>
      <c r="I25" s="22" t="s">
        <v>4</v>
      </c>
      <c r="J25" s="27">
        <v>7007</v>
      </c>
      <c r="K25" s="27">
        <v>95.51</v>
      </c>
      <c r="L25" s="27">
        <f>J25+K25</f>
        <v>7102.51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44037</v>
      </c>
      <c r="B26" s="20" t="s">
        <v>63</v>
      </c>
      <c r="C26" s="20" t="s">
        <v>30</v>
      </c>
      <c r="D26" s="18" t="s">
        <v>26</v>
      </c>
      <c r="E26" s="18" t="s">
        <v>24</v>
      </c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44038</v>
      </c>
      <c r="B27" s="20" t="s">
        <v>63</v>
      </c>
      <c r="C27" s="20" t="s">
        <v>30</v>
      </c>
      <c r="D27" s="18" t="s">
        <v>26</v>
      </c>
      <c r="E27" s="18" t="s">
        <v>24</v>
      </c>
      <c r="F27" s="26" t="s">
        <v>7</v>
      </c>
      <c r="G27" s="22" t="s">
        <v>6</v>
      </c>
      <c r="H27" s="23" t="s">
        <v>5</v>
      </c>
      <c r="I27" s="22" t="s">
        <v>4</v>
      </c>
      <c r="J27" s="27">
        <v>7008</v>
      </c>
      <c r="K27" s="27">
        <v>84.39</v>
      </c>
      <c r="L27" s="27">
        <f>J27+K27</f>
        <v>7092.39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44039</v>
      </c>
      <c r="B28" s="20" t="s">
        <v>63</v>
      </c>
      <c r="C28" s="20" t="s">
        <v>30</v>
      </c>
      <c r="D28" s="18" t="s">
        <v>26</v>
      </c>
      <c r="E28" s="18" t="s">
        <v>24</v>
      </c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 ht="15.75">
      <c r="A29" s="25">
        <f t="shared" si="0"/>
        <v>44040</v>
      </c>
      <c r="B29" s="20" t="s">
        <v>63</v>
      </c>
      <c r="C29" s="20" t="s">
        <v>30</v>
      </c>
      <c r="D29" s="18" t="s">
        <v>26</v>
      </c>
      <c r="E29" s="18" t="s">
        <v>24</v>
      </c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 ht="15.75">
      <c r="A30" s="25">
        <f t="shared" si="0"/>
        <v>44041</v>
      </c>
      <c r="B30" s="20" t="s">
        <v>63</v>
      </c>
      <c r="C30" s="20" t="s">
        <v>30</v>
      </c>
      <c r="D30" s="18" t="s">
        <v>26</v>
      </c>
      <c r="E30" s="18" t="s">
        <v>24</v>
      </c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 ht="15.75">
      <c r="A31" s="25">
        <f t="shared" si="0"/>
        <v>44042</v>
      </c>
      <c r="B31" s="20" t="s">
        <v>63</v>
      </c>
      <c r="C31" s="20" t="s">
        <v>30</v>
      </c>
      <c r="D31" s="18" t="s">
        <v>26</v>
      </c>
      <c r="E31" s="18" t="s">
        <v>24</v>
      </c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 ht="15.75">
      <c r="A32" s="25">
        <f t="shared" si="0"/>
        <v>44043</v>
      </c>
      <c r="B32" s="20" t="s">
        <v>63</v>
      </c>
      <c r="C32" s="20" t="s">
        <v>30</v>
      </c>
      <c r="D32" s="18" t="s">
        <v>26</v>
      </c>
      <c r="E32" s="18" t="s">
        <v>24</v>
      </c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4"/>
  <sheetViews>
    <sheetView zoomScale="70" zoomScaleNormal="70" workbookViewId="0">
      <pane xSplit="9" ySplit="1" topLeftCell="J2" activePane="bottomRight" state="frozen"/>
      <selection activeCell="C6" sqref="C6"/>
      <selection pane="topRight" activeCell="C6" sqref="C6"/>
      <selection pane="bottomLeft" activeCell="C6" sqref="C6"/>
      <selection pane="bottomRight" activeCell="L32" sqref="L32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30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30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>
        <v>0</v>
      </c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63</v>
      </c>
      <c r="C4" s="20" t="s">
        <v>30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v>0</v>
      </c>
      <c r="P4" s="36">
        <v>0</v>
      </c>
      <c r="Q4" s="35">
        <v>0</v>
      </c>
      <c r="R4" s="36"/>
      <c r="S4" s="28"/>
    </row>
    <row r="5" spans="1:19" ht="15" customHeight="1">
      <c r="A5" s="25">
        <f t="shared" si="0"/>
        <v>44078</v>
      </c>
      <c r="B5" s="20" t="s">
        <v>63</v>
      </c>
      <c r="C5" s="20" t="s">
        <v>30</v>
      </c>
      <c r="D5" s="18" t="s">
        <v>64</v>
      </c>
      <c r="E5" s="18" t="s">
        <v>91</v>
      </c>
      <c r="F5" s="76" t="s">
        <v>92</v>
      </c>
      <c r="G5" s="93" t="s">
        <v>106</v>
      </c>
      <c r="H5" s="28" t="s">
        <v>93</v>
      </c>
      <c r="I5" s="76" t="s">
        <v>4</v>
      </c>
      <c r="J5" s="28">
        <v>934.58</v>
      </c>
      <c r="K5" s="28">
        <v>65.42</v>
      </c>
      <c r="L5" s="27">
        <f t="shared" ref="L5:L9" si="1">J5+K5</f>
        <v>1000</v>
      </c>
      <c r="M5" s="28">
        <v>19.22</v>
      </c>
      <c r="N5" s="28">
        <v>52.029000000000003</v>
      </c>
      <c r="O5" s="36">
        <v>127332</v>
      </c>
      <c r="P5" s="36">
        <v>127503</v>
      </c>
      <c r="Q5" s="35">
        <f t="shared" ref="Q5:Q32" si="2">+P5-O5</f>
        <v>171</v>
      </c>
      <c r="R5" s="36">
        <v>127335</v>
      </c>
      <c r="S5" s="28"/>
    </row>
    <row r="6" spans="1:19" ht="15" customHeight="1">
      <c r="A6" s="25">
        <f t="shared" si="0"/>
        <v>44079</v>
      </c>
      <c r="B6" s="20" t="s">
        <v>63</v>
      </c>
      <c r="C6" s="20" t="s">
        <v>30</v>
      </c>
      <c r="D6" s="18" t="s">
        <v>64</v>
      </c>
      <c r="E6" s="18" t="s">
        <v>91</v>
      </c>
      <c r="F6" s="98" t="s">
        <v>124</v>
      </c>
      <c r="G6" s="100" t="s">
        <v>102</v>
      </c>
      <c r="H6" s="102" t="s">
        <v>70</v>
      </c>
      <c r="I6" s="100" t="s">
        <v>4</v>
      </c>
      <c r="J6" s="27">
        <v>934.58</v>
      </c>
      <c r="K6" s="27">
        <v>65.42</v>
      </c>
      <c r="L6" s="27">
        <f t="shared" si="1"/>
        <v>1000</v>
      </c>
      <c r="M6" s="27">
        <v>19.22</v>
      </c>
      <c r="N6" s="27">
        <v>52.02</v>
      </c>
      <c r="O6" s="36">
        <f t="shared" ref="O6:O32" si="3">+P5</f>
        <v>127503</v>
      </c>
      <c r="P6" s="36">
        <v>127624</v>
      </c>
      <c r="Q6" s="35">
        <f t="shared" si="2"/>
        <v>121</v>
      </c>
      <c r="R6" s="36">
        <v>127618</v>
      </c>
      <c r="S6" s="28"/>
    </row>
    <row r="7" spans="1:19" ht="15" customHeight="1">
      <c r="A7" s="25">
        <f t="shared" si="0"/>
        <v>44080</v>
      </c>
      <c r="B7" s="20" t="s">
        <v>63</v>
      </c>
      <c r="C7" s="20" t="s">
        <v>30</v>
      </c>
      <c r="D7" s="18" t="s">
        <v>64</v>
      </c>
      <c r="E7" s="18" t="s">
        <v>91</v>
      </c>
      <c r="F7" s="76" t="s">
        <v>141</v>
      </c>
      <c r="G7" s="76" t="s">
        <v>103</v>
      </c>
      <c r="H7" s="28" t="s">
        <v>104</v>
      </c>
      <c r="I7" s="28" t="s">
        <v>4</v>
      </c>
      <c r="J7" s="28">
        <v>345.79</v>
      </c>
      <c r="K7" s="28">
        <v>24.21</v>
      </c>
      <c r="L7" s="27">
        <f t="shared" si="1"/>
        <v>370</v>
      </c>
      <c r="M7" s="28">
        <v>19.22</v>
      </c>
      <c r="N7" s="28">
        <v>19.25</v>
      </c>
      <c r="O7" s="36">
        <f t="shared" si="3"/>
        <v>127624</v>
      </c>
      <c r="P7" s="36">
        <v>127817</v>
      </c>
      <c r="Q7" s="35">
        <f t="shared" si="2"/>
        <v>193</v>
      </c>
      <c r="R7" s="36">
        <v>127803</v>
      </c>
      <c r="S7" s="28"/>
    </row>
    <row r="8" spans="1:19" ht="15" customHeight="1">
      <c r="A8" s="25">
        <f t="shared" si="0"/>
        <v>44081</v>
      </c>
      <c r="B8" s="20" t="s">
        <v>63</v>
      </c>
      <c r="C8" s="20" t="s">
        <v>30</v>
      </c>
      <c r="D8" s="18" t="s">
        <v>64</v>
      </c>
      <c r="E8" s="18" t="s">
        <v>91</v>
      </c>
      <c r="F8" s="76" t="s">
        <v>155</v>
      </c>
      <c r="G8" s="76" t="s">
        <v>156</v>
      </c>
      <c r="H8" s="28" t="s">
        <v>157</v>
      </c>
      <c r="I8" s="76" t="s">
        <v>4</v>
      </c>
      <c r="J8" s="28">
        <v>579.44000000000005</v>
      </c>
      <c r="K8" s="28">
        <v>40.56</v>
      </c>
      <c r="L8" s="27">
        <f t="shared" si="1"/>
        <v>620</v>
      </c>
      <c r="M8" s="28">
        <v>19.22</v>
      </c>
      <c r="N8" s="28">
        <v>32.26</v>
      </c>
      <c r="O8" s="36">
        <f t="shared" si="3"/>
        <v>127817</v>
      </c>
      <c r="P8" s="36">
        <v>128108</v>
      </c>
      <c r="Q8" s="35">
        <f t="shared" si="2"/>
        <v>291</v>
      </c>
      <c r="R8" s="36">
        <v>128093</v>
      </c>
      <c r="S8" s="28"/>
    </row>
    <row r="9" spans="1:19" ht="15" customHeight="1">
      <c r="A9" s="25">
        <f t="shared" si="0"/>
        <v>44082</v>
      </c>
      <c r="B9" s="20" t="s">
        <v>63</v>
      </c>
      <c r="C9" s="20" t="s">
        <v>30</v>
      </c>
      <c r="D9" s="18" t="s">
        <v>64</v>
      </c>
      <c r="E9" s="18" t="s">
        <v>91</v>
      </c>
      <c r="F9" s="98" t="s">
        <v>166</v>
      </c>
      <c r="G9" s="100" t="s">
        <v>167</v>
      </c>
      <c r="H9" s="102" t="s">
        <v>168</v>
      </c>
      <c r="I9" s="100" t="s">
        <v>4</v>
      </c>
      <c r="J9" s="27">
        <v>579.44000000000005</v>
      </c>
      <c r="K9" s="27">
        <v>40.56</v>
      </c>
      <c r="L9" s="27">
        <f t="shared" si="1"/>
        <v>620</v>
      </c>
      <c r="M9" s="27">
        <v>19.22</v>
      </c>
      <c r="N9" s="27">
        <v>32.26</v>
      </c>
      <c r="O9" s="36">
        <f t="shared" si="3"/>
        <v>128108</v>
      </c>
      <c r="P9" s="36">
        <v>128391</v>
      </c>
      <c r="Q9" s="35">
        <f t="shared" si="2"/>
        <v>283</v>
      </c>
      <c r="R9" s="36">
        <v>128369</v>
      </c>
      <c r="S9" s="28"/>
    </row>
    <row r="10" spans="1:19" ht="15" customHeight="1">
      <c r="A10" s="25">
        <f t="shared" si="0"/>
        <v>44083</v>
      </c>
      <c r="B10" s="20" t="s">
        <v>63</v>
      </c>
      <c r="C10" s="20" t="s">
        <v>30</v>
      </c>
      <c r="D10" s="18"/>
      <c r="E10" s="18"/>
      <c r="F10" s="28"/>
      <c r="G10" s="28"/>
      <c r="H10" s="28"/>
      <c r="I10" s="28"/>
      <c r="J10" s="28"/>
      <c r="K10" s="28"/>
      <c r="L10" s="27"/>
      <c r="M10" s="28"/>
      <c r="N10" s="28"/>
      <c r="O10" s="36">
        <v>0</v>
      </c>
      <c r="P10" s="36"/>
      <c r="Q10" s="35">
        <f t="shared" si="2"/>
        <v>0</v>
      </c>
      <c r="R10" s="36"/>
      <c r="S10" s="28"/>
    </row>
    <row r="11" spans="1:19" ht="15" customHeight="1">
      <c r="A11" s="25">
        <f t="shared" si="0"/>
        <v>44084</v>
      </c>
      <c r="B11" s="20" t="s">
        <v>63</v>
      </c>
      <c r="C11" s="20" t="s">
        <v>30</v>
      </c>
      <c r="D11" s="18"/>
      <c r="E11" s="18"/>
      <c r="F11" s="26"/>
      <c r="G11" s="22"/>
      <c r="H11" s="23"/>
      <c r="I11" s="22"/>
      <c r="J11" s="27"/>
      <c r="K11" s="27"/>
      <c r="L11" s="27"/>
      <c r="M11" s="27"/>
      <c r="N11" s="27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63</v>
      </c>
      <c r="C12" s="20" t="s">
        <v>30</v>
      </c>
      <c r="D12" s="18"/>
      <c r="E12" s="18"/>
      <c r="F12" s="28"/>
      <c r="G12" s="28"/>
      <c r="H12" s="28"/>
      <c r="I12" s="28"/>
      <c r="J12" s="28"/>
      <c r="K12" s="28"/>
      <c r="L12" s="27"/>
      <c r="M12" s="28"/>
      <c r="N12" s="28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63</v>
      </c>
      <c r="C13" s="20" t="s">
        <v>30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63</v>
      </c>
      <c r="C14" s="20" t="s">
        <v>30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63</v>
      </c>
      <c r="C15" s="20" t="s">
        <v>30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63</v>
      </c>
      <c r="C16" s="20" t="s">
        <v>30</v>
      </c>
      <c r="D16" s="18"/>
      <c r="E16" s="18"/>
      <c r="F16" s="26"/>
      <c r="G16" s="22"/>
      <c r="H16" s="23"/>
      <c r="I16" s="22"/>
      <c r="J16" s="27"/>
      <c r="K16" s="27"/>
      <c r="L16" s="27"/>
      <c r="M16" s="27"/>
      <c r="N16" s="27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63</v>
      </c>
      <c r="C17" s="20" t="s">
        <v>30</v>
      </c>
      <c r="D17" s="18"/>
      <c r="E17" s="18"/>
      <c r="F17" s="28"/>
      <c r="G17" s="28"/>
      <c r="H17" s="28"/>
      <c r="I17" s="28"/>
      <c r="J17" s="28"/>
      <c r="K17" s="28"/>
      <c r="L17" s="27"/>
      <c r="M17" s="28"/>
      <c r="N17" s="28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63</v>
      </c>
      <c r="C18" s="20" t="s">
        <v>30</v>
      </c>
      <c r="D18" s="28"/>
      <c r="E18" s="2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63</v>
      </c>
      <c r="C19" s="20" t="s">
        <v>30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63</v>
      </c>
      <c r="C20" s="20" t="s">
        <v>30</v>
      </c>
      <c r="D20" s="28"/>
      <c r="E20" s="28"/>
      <c r="F20" s="26"/>
      <c r="G20" s="22"/>
      <c r="H20" s="23"/>
      <c r="I20" s="22"/>
      <c r="J20" s="27"/>
      <c r="K20" s="27"/>
      <c r="L20" s="27"/>
      <c r="M20" s="27"/>
      <c r="N20" s="27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63</v>
      </c>
      <c r="C21" s="20" t="s">
        <v>30</v>
      </c>
      <c r="D21" s="28"/>
      <c r="E21" s="28"/>
      <c r="F21" s="28"/>
      <c r="G21" s="28"/>
      <c r="H21" s="28"/>
      <c r="I21" s="28"/>
      <c r="J21" s="28"/>
      <c r="K21" s="28"/>
      <c r="L21" s="27"/>
      <c r="M21" s="28"/>
      <c r="N21" s="28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63</v>
      </c>
      <c r="C22" s="20" t="s">
        <v>30</v>
      </c>
      <c r="D22" s="28"/>
      <c r="E22" s="28"/>
      <c r="F22" s="26"/>
      <c r="G22" s="22"/>
      <c r="H22" s="23"/>
      <c r="I22" s="22"/>
      <c r="J22" s="27"/>
      <c r="K22" s="27"/>
      <c r="L22" s="27"/>
      <c r="M22" s="27"/>
      <c r="N22" s="27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63</v>
      </c>
      <c r="C23" s="20" t="s">
        <v>30</v>
      </c>
      <c r="D23" s="28"/>
      <c r="E23" s="28"/>
      <c r="F23" s="28"/>
      <c r="G23" s="28"/>
      <c r="H23" s="28"/>
      <c r="I23" s="28"/>
      <c r="J23" s="28"/>
      <c r="K23" s="28"/>
      <c r="L23" s="27"/>
      <c r="M23" s="28"/>
      <c r="N23" s="28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63</v>
      </c>
      <c r="C24" s="20" t="s">
        <v>30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63</v>
      </c>
      <c r="C25" s="20" t="s">
        <v>30</v>
      </c>
      <c r="D25" s="28"/>
      <c r="E25" s="28"/>
      <c r="F25" s="26"/>
      <c r="G25" s="22"/>
      <c r="H25" s="23"/>
      <c r="I25" s="22"/>
      <c r="J25" s="27"/>
      <c r="K25" s="27"/>
      <c r="L25" s="27"/>
      <c r="M25" s="27"/>
      <c r="N25" s="27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63</v>
      </c>
      <c r="C26" s="20" t="s">
        <v>30</v>
      </c>
      <c r="D26" s="28"/>
      <c r="E26" s="28"/>
      <c r="F26" s="28"/>
      <c r="G26" s="28"/>
      <c r="H26" s="28"/>
      <c r="I26" s="28"/>
      <c r="J26" s="28"/>
      <c r="K26" s="28"/>
      <c r="L26" s="27"/>
      <c r="M26" s="28"/>
      <c r="N26" s="28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63</v>
      </c>
      <c r="C27" s="20" t="s">
        <v>30</v>
      </c>
      <c r="D27" s="28"/>
      <c r="E27" s="28"/>
      <c r="F27" s="26"/>
      <c r="G27" s="22"/>
      <c r="H27" s="23"/>
      <c r="I27" s="22"/>
      <c r="J27" s="27"/>
      <c r="K27" s="27"/>
      <c r="L27" s="27"/>
      <c r="M27" s="27"/>
      <c r="N27" s="27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63</v>
      </c>
      <c r="C28" s="20" t="s">
        <v>30</v>
      </c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63</v>
      </c>
      <c r="C29" s="20" t="s">
        <v>30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63</v>
      </c>
      <c r="C30" s="20" t="s">
        <v>30</v>
      </c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63</v>
      </c>
      <c r="C31" s="20" t="s">
        <v>30</v>
      </c>
      <c r="D31" s="28"/>
      <c r="E31" s="28"/>
      <c r="F31" s="31"/>
      <c r="G31" s="22"/>
      <c r="H31" s="23"/>
      <c r="I31" s="22"/>
      <c r="J31" s="27"/>
      <c r="K31" s="27"/>
      <c r="L31" s="27"/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63</v>
      </c>
      <c r="C32" s="20" t="s">
        <v>30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/>
      <c r="G33" s="15"/>
      <c r="H33" s="15"/>
      <c r="I33" s="15"/>
      <c r="J33" s="16">
        <f>SUM(J2:J32)</f>
        <v>3373.8300000000004</v>
      </c>
      <c r="K33" s="16">
        <f t="shared" ref="K33:N33" si="4">SUM(K2:K32)</f>
        <v>236.17000000000002</v>
      </c>
      <c r="L33" s="16">
        <f t="shared" si="4"/>
        <v>3610</v>
      </c>
      <c r="M33" s="15"/>
      <c r="N33" s="16">
        <f t="shared" si="4"/>
        <v>187.81899999999999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25.88662488885576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="70" zoomScaleNormal="70" workbookViewId="0">
      <selection activeCell="L12" sqref="L12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37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37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37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f t="shared" ref="O4:O15" si="1">+P3</f>
        <v>0</v>
      </c>
      <c r="P4" s="36"/>
      <c r="Q4" s="35">
        <f t="shared" ref="Q4:Q33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63</v>
      </c>
      <c r="C5" s="20" t="s">
        <v>37</v>
      </c>
      <c r="D5" s="18"/>
      <c r="E5" s="18"/>
      <c r="F5" s="28"/>
      <c r="G5" s="28"/>
      <c r="H5" s="28"/>
      <c r="I5" s="28"/>
      <c r="J5" s="28"/>
      <c r="K5" s="28"/>
      <c r="L5" s="27"/>
      <c r="M5" s="28"/>
      <c r="N5" s="28"/>
      <c r="O5" s="36">
        <f t="shared" si="1"/>
        <v>0</v>
      </c>
      <c r="P5" s="36"/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63</v>
      </c>
      <c r="C6" s="20" t="s">
        <v>37</v>
      </c>
      <c r="D6" s="18" t="s">
        <v>125</v>
      </c>
      <c r="E6" s="103" t="s">
        <v>127</v>
      </c>
      <c r="F6" s="26" t="s">
        <v>126</v>
      </c>
      <c r="G6" s="22" t="s">
        <v>106</v>
      </c>
      <c r="H6" s="23" t="s">
        <v>93</v>
      </c>
      <c r="I6" s="22" t="s">
        <v>4</v>
      </c>
      <c r="J6" s="27">
        <v>934.58</v>
      </c>
      <c r="K6" s="27">
        <v>65.42</v>
      </c>
      <c r="L6" s="27">
        <f t="shared" ref="L6:L10" si="3">J6+K6</f>
        <v>1000</v>
      </c>
      <c r="M6" s="27">
        <v>19.22</v>
      </c>
      <c r="N6" s="27">
        <v>52.029000000000003</v>
      </c>
      <c r="O6" s="36">
        <v>130542</v>
      </c>
      <c r="P6" s="36">
        <v>130847</v>
      </c>
      <c r="Q6" s="35">
        <f t="shared" si="2"/>
        <v>305</v>
      </c>
      <c r="R6" s="36">
        <v>130545</v>
      </c>
      <c r="S6" s="28"/>
    </row>
    <row r="7" spans="1:19" s="62" customFormat="1" ht="15" customHeight="1">
      <c r="A7" s="58">
        <f t="shared" si="0"/>
        <v>44080</v>
      </c>
      <c r="B7" s="59" t="s">
        <v>63</v>
      </c>
      <c r="C7" s="59" t="s">
        <v>37</v>
      </c>
      <c r="D7" s="60" t="s">
        <v>125</v>
      </c>
      <c r="E7" s="60" t="s">
        <v>127</v>
      </c>
      <c r="F7" s="90" t="s">
        <v>142</v>
      </c>
      <c r="G7" s="90" t="s">
        <v>106</v>
      </c>
      <c r="H7" s="91" t="s">
        <v>93</v>
      </c>
      <c r="I7" s="91" t="s">
        <v>4</v>
      </c>
      <c r="J7" s="59">
        <v>785.05</v>
      </c>
      <c r="K7" s="59">
        <v>54.95</v>
      </c>
      <c r="L7" s="82">
        <f t="shared" si="3"/>
        <v>840</v>
      </c>
      <c r="M7" s="59">
        <v>19.22</v>
      </c>
      <c r="N7" s="59">
        <v>43.704000000000001</v>
      </c>
      <c r="O7" s="61">
        <v>0</v>
      </c>
      <c r="P7" s="61">
        <v>0</v>
      </c>
      <c r="Q7" s="61">
        <f t="shared" si="2"/>
        <v>0</v>
      </c>
      <c r="R7" s="61">
        <v>130851</v>
      </c>
      <c r="S7" s="59"/>
    </row>
    <row r="8" spans="1:19" s="62" customFormat="1" ht="15" customHeight="1">
      <c r="A8" s="58">
        <v>44080</v>
      </c>
      <c r="B8" s="59" t="s">
        <v>63</v>
      </c>
      <c r="C8" s="59" t="s">
        <v>37</v>
      </c>
      <c r="D8" s="60" t="s">
        <v>125</v>
      </c>
      <c r="E8" s="60" t="s">
        <v>127</v>
      </c>
      <c r="F8" s="90" t="s">
        <v>143</v>
      </c>
      <c r="G8" s="90" t="s">
        <v>106</v>
      </c>
      <c r="H8" s="91" t="s">
        <v>93</v>
      </c>
      <c r="I8" s="91" t="s">
        <v>4</v>
      </c>
      <c r="J8" s="59">
        <v>495.33</v>
      </c>
      <c r="K8" s="59">
        <v>34.67</v>
      </c>
      <c r="L8" s="82">
        <f t="shared" si="3"/>
        <v>530</v>
      </c>
      <c r="M8" s="59">
        <v>19.22</v>
      </c>
      <c r="N8" s="59">
        <v>27.574999999999999</v>
      </c>
      <c r="O8" s="61">
        <v>130847</v>
      </c>
      <c r="P8" s="61">
        <v>131115</v>
      </c>
      <c r="Q8" s="61">
        <f t="shared" si="2"/>
        <v>268</v>
      </c>
      <c r="R8" s="61">
        <v>131111</v>
      </c>
      <c r="S8" s="59" t="s">
        <v>90</v>
      </c>
    </row>
    <row r="9" spans="1:19" ht="15" customHeight="1">
      <c r="A9" s="25">
        <f>+A7+1</f>
        <v>44081</v>
      </c>
      <c r="B9" s="20" t="s">
        <v>63</v>
      </c>
      <c r="C9" s="20" t="s">
        <v>37</v>
      </c>
      <c r="D9" s="18" t="s">
        <v>125</v>
      </c>
      <c r="E9" s="18" t="s">
        <v>127</v>
      </c>
      <c r="F9" s="77" t="s">
        <v>158</v>
      </c>
      <c r="G9" s="84" t="s">
        <v>106</v>
      </c>
      <c r="H9" s="84" t="s">
        <v>93</v>
      </c>
      <c r="I9" s="84" t="s">
        <v>4</v>
      </c>
      <c r="J9" s="28">
        <v>467.29</v>
      </c>
      <c r="K9" s="28">
        <v>32.71</v>
      </c>
      <c r="L9" s="27">
        <f t="shared" si="3"/>
        <v>500</v>
      </c>
      <c r="M9" s="28">
        <v>19.22</v>
      </c>
      <c r="N9" s="28">
        <v>26.015000000000001</v>
      </c>
      <c r="O9" s="36">
        <v>131115</v>
      </c>
      <c r="P9" s="36">
        <v>131380</v>
      </c>
      <c r="Q9" s="35">
        <f t="shared" si="2"/>
        <v>265</v>
      </c>
      <c r="R9" s="36">
        <v>131367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37</v>
      </c>
      <c r="D10" s="18" t="s">
        <v>125</v>
      </c>
      <c r="E10" s="18" t="s">
        <v>127</v>
      </c>
      <c r="F10" s="26" t="s">
        <v>169</v>
      </c>
      <c r="G10" s="22" t="s">
        <v>106</v>
      </c>
      <c r="H10" s="23" t="s">
        <v>93</v>
      </c>
      <c r="I10" s="22" t="s">
        <v>4</v>
      </c>
      <c r="J10" s="27">
        <v>560.75</v>
      </c>
      <c r="K10" s="27">
        <v>39.25</v>
      </c>
      <c r="L10" s="27">
        <f t="shared" si="3"/>
        <v>600</v>
      </c>
      <c r="M10" s="27">
        <v>19.22</v>
      </c>
      <c r="N10" s="27">
        <v>31.216999999999999</v>
      </c>
      <c r="O10" s="36">
        <f t="shared" si="1"/>
        <v>131380</v>
      </c>
      <c r="P10" s="36">
        <v>131668</v>
      </c>
      <c r="Q10" s="35">
        <f t="shared" si="2"/>
        <v>288</v>
      </c>
      <c r="R10" s="36">
        <v>131665</v>
      </c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37</v>
      </c>
      <c r="D11" s="18"/>
      <c r="E11" s="18"/>
      <c r="F11" s="28"/>
      <c r="G11" s="28"/>
      <c r="H11" s="28"/>
      <c r="I11" s="28"/>
      <c r="J11" s="28"/>
      <c r="K11" s="28"/>
      <c r="L11" s="27"/>
      <c r="M11" s="28"/>
      <c r="N11" s="28"/>
      <c r="O11" s="36"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37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1"/>
        <v>0</v>
      </c>
      <c r="P12" s="36"/>
      <c r="Q12" s="36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37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1"/>
        <v>0</v>
      </c>
      <c r="P13" s="36"/>
      <c r="Q13" s="36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37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1"/>
        <v>0</v>
      </c>
      <c r="P14" s="36"/>
      <c r="Q14" s="36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37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1"/>
        <v>0</v>
      </c>
      <c r="P15" s="36"/>
      <c r="Q15" s="36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37</v>
      </c>
      <c r="D16" s="18"/>
      <c r="E16" s="18"/>
      <c r="F16" s="28"/>
      <c r="G16" s="28"/>
      <c r="H16" s="28"/>
      <c r="I16" s="28"/>
      <c r="J16" s="28"/>
      <c r="K16" s="28"/>
      <c r="L16" s="27"/>
      <c r="M16" s="28"/>
      <c r="N16" s="28"/>
      <c r="O16" s="36">
        <f>+P15</f>
        <v>0</v>
      </c>
      <c r="P16" s="36"/>
      <c r="Q16" s="36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37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>+P16</f>
        <v>0</v>
      </c>
      <c r="P17" s="36"/>
      <c r="Q17" s="36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37</v>
      </c>
      <c r="D18" s="18"/>
      <c r="E18" s="18"/>
      <c r="F18" s="28"/>
      <c r="G18" s="28"/>
      <c r="H18" s="28"/>
      <c r="I18" s="28"/>
      <c r="J18" s="28"/>
      <c r="K18" s="28"/>
      <c r="L18" s="27"/>
      <c r="M18" s="28"/>
      <c r="N18" s="28"/>
      <c r="O18" s="36">
        <f>+P17</f>
        <v>0</v>
      </c>
      <c r="P18" s="36"/>
      <c r="Q18" s="36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37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>+P18</f>
        <v>0</v>
      </c>
      <c r="P19" s="36"/>
      <c r="Q19" s="36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37</v>
      </c>
      <c r="D20" s="28"/>
      <c r="E20" s="28"/>
      <c r="F20" s="28"/>
      <c r="G20" s="28"/>
      <c r="H20" s="28"/>
      <c r="I20" s="28"/>
      <c r="J20" s="28"/>
      <c r="K20" s="28"/>
      <c r="L20" s="27"/>
      <c r="M20" s="28"/>
      <c r="N20" s="28"/>
      <c r="O20" s="36">
        <f>+P19</f>
        <v>0</v>
      </c>
      <c r="P20" s="36"/>
      <c r="Q20" s="36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37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ref="O21:O33" si="4">+P20</f>
        <v>0</v>
      </c>
      <c r="P21" s="36"/>
      <c r="Q21" s="36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37</v>
      </c>
      <c r="D22" s="28"/>
      <c r="E22" s="28"/>
      <c r="F22" s="28"/>
      <c r="G22" s="28"/>
      <c r="H22" s="28"/>
      <c r="I22" s="28"/>
      <c r="J22" s="28"/>
      <c r="K22" s="28"/>
      <c r="L22" s="27"/>
      <c r="M22" s="28"/>
      <c r="N22" s="28"/>
      <c r="O22" s="36">
        <f t="shared" si="4"/>
        <v>0</v>
      </c>
      <c r="P22" s="36"/>
      <c r="Q22" s="36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37</v>
      </c>
      <c r="D23" s="28"/>
      <c r="E23" s="28"/>
      <c r="F23" s="26"/>
      <c r="G23" s="22"/>
      <c r="H23" s="23"/>
      <c r="I23" s="22"/>
      <c r="J23" s="27"/>
      <c r="K23" s="27"/>
      <c r="L23" s="27"/>
      <c r="M23" s="27"/>
      <c r="N23" s="27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37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37</v>
      </c>
      <c r="D25" s="28"/>
      <c r="E25" s="28"/>
      <c r="F25" s="28"/>
      <c r="G25" s="28"/>
      <c r="H25" s="28"/>
      <c r="I25" s="28"/>
      <c r="J25" s="28"/>
      <c r="K25" s="28"/>
      <c r="L25" s="27"/>
      <c r="M25" s="28"/>
      <c r="N25" s="28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37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37</v>
      </c>
      <c r="D27" s="28"/>
      <c r="E27" s="28"/>
      <c r="F27" s="28"/>
      <c r="G27" s="28"/>
      <c r="H27" s="28"/>
      <c r="I27" s="28"/>
      <c r="J27" s="28"/>
      <c r="K27" s="28"/>
      <c r="L27" s="27"/>
      <c r="M27" s="28"/>
      <c r="N27" s="28"/>
      <c r="O27" s="36">
        <f t="shared" si="4"/>
        <v>0</v>
      </c>
      <c r="P27" s="36"/>
      <c r="Q27" s="36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37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4"/>
        <v>0</v>
      </c>
      <c r="P28" s="36"/>
      <c r="Q28" s="36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37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4"/>
        <v>0</v>
      </c>
      <c r="P29" s="36"/>
      <c r="Q29" s="36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37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4"/>
        <v>0</v>
      </c>
      <c r="P30" s="36"/>
      <c r="Q30" s="36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37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4"/>
        <v>0</v>
      </c>
      <c r="P31" s="36"/>
      <c r="Q31" s="36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37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4"/>
        <v>0</v>
      </c>
      <c r="P32" s="36"/>
      <c r="Q32" s="36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37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4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/>
      <c r="G34" s="15"/>
      <c r="H34" s="15"/>
      <c r="I34" s="15"/>
      <c r="J34" s="16">
        <f>SUM(J2:J33)</f>
        <v>3243</v>
      </c>
      <c r="K34" s="16">
        <f t="shared" ref="K34:N34" si="5">SUM(K2:K33)</f>
        <v>227.00000000000003</v>
      </c>
      <c r="L34" s="16">
        <f t="shared" si="5"/>
        <v>3470</v>
      </c>
      <c r="M34" s="15"/>
      <c r="N34" s="16">
        <f t="shared" si="5"/>
        <v>180.54000000000002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26.930320150659131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5"/>
  <sheetViews>
    <sheetView view="pageBreakPreview" topLeftCell="A10" zoomScale="70" zoomScaleNormal="100" zoomScaleSheetLayoutView="70" workbookViewId="0">
      <selection activeCell="L28" sqref="L28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28515625" style="1" customWidth="1"/>
    <col min="6" max="6" width="13" style="89" customWidth="1"/>
    <col min="7" max="7" width="19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7" width="9" style="37"/>
    <col min="18" max="18" width="13.42578125" style="37" customWidth="1"/>
    <col min="19" max="16384" width="9" style="1"/>
  </cols>
  <sheetData>
    <row r="1" spans="1:19" s="13" customFormat="1" ht="47.25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38</v>
      </c>
      <c r="D2" s="18"/>
      <c r="E2" s="18"/>
      <c r="F2" s="88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38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38</v>
      </c>
      <c r="D4" s="18" t="s">
        <v>65</v>
      </c>
      <c r="E4" s="18" t="s">
        <v>66</v>
      </c>
      <c r="F4" s="77" t="s">
        <v>71</v>
      </c>
      <c r="G4" s="87" t="s">
        <v>107</v>
      </c>
      <c r="H4" s="28" t="s">
        <v>67</v>
      </c>
      <c r="I4" s="77" t="s">
        <v>4</v>
      </c>
      <c r="J4" s="28">
        <v>570.09</v>
      </c>
      <c r="K4" s="28">
        <v>39.909999999999997</v>
      </c>
      <c r="L4" s="27">
        <f t="shared" ref="L4:L10" si="1">J4+K4</f>
        <v>610</v>
      </c>
      <c r="M4" s="28">
        <v>19.22</v>
      </c>
      <c r="N4" s="28">
        <v>31.738</v>
      </c>
      <c r="O4" s="36">
        <v>149390</v>
      </c>
      <c r="P4" s="36">
        <v>149695</v>
      </c>
      <c r="Q4" s="35">
        <f t="shared" ref="Q4:Q33" si="2">+P4-O4</f>
        <v>305</v>
      </c>
      <c r="R4" s="36">
        <v>149410</v>
      </c>
      <c r="S4" s="28"/>
    </row>
    <row r="5" spans="1:19" s="62" customFormat="1" ht="15" customHeight="1">
      <c r="A5" s="58">
        <v>44078</v>
      </c>
      <c r="B5" s="59" t="s">
        <v>63</v>
      </c>
      <c r="C5" s="59" t="s">
        <v>38</v>
      </c>
      <c r="D5" s="60" t="s">
        <v>65</v>
      </c>
      <c r="E5" s="60" t="s">
        <v>66</v>
      </c>
      <c r="F5" s="90" t="s">
        <v>94</v>
      </c>
      <c r="G5" s="132" t="s">
        <v>107</v>
      </c>
      <c r="H5" s="59" t="s">
        <v>67</v>
      </c>
      <c r="I5" s="90" t="s">
        <v>4</v>
      </c>
      <c r="J5" s="59">
        <v>467.29</v>
      </c>
      <c r="K5" s="59">
        <v>32.71</v>
      </c>
      <c r="L5" s="82">
        <f t="shared" si="1"/>
        <v>500</v>
      </c>
      <c r="M5" s="59">
        <v>19.22</v>
      </c>
      <c r="N5" s="59">
        <v>26.013999999999999</v>
      </c>
      <c r="O5" s="61">
        <v>0</v>
      </c>
      <c r="P5" s="61">
        <v>0</v>
      </c>
      <c r="Q5" s="61">
        <v>0</v>
      </c>
      <c r="R5" s="61">
        <v>149715</v>
      </c>
      <c r="S5" s="59"/>
    </row>
    <row r="6" spans="1:19" s="62" customFormat="1" ht="15" customHeight="1">
      <c r="A6" s="58">
        <f>+A4+1</f>
        <v>44078</v>
      </c>
      <c r="B6" s="59" t="s">
        <v>63</v>
      </c>
      <c r="C6" s="59" t="s">
        <v>38</v>
      </c>
      <c r="D6" s="60" t="s">
        <v>65</v>
      </c>
      <c r="E6" s="60" t="s">
        <v>66</v>
      </c>
      <c r="F6" s="91">
        <v>100143</v>
      </c>
      <c r="G6" s="132" t="s">
        <v>108</v>
      </c>
      <c r="H6" s="59" t="s">
        <v>95</v>
      </c>
      <c r="I6" s="90" t="s">
        <v>4</v>
      </c>
      <c r="J6" s="59">
        <v>691.59</v>
      </c>
      <c r="K6" s="59">
        <v>48.41</v>
      </c>
      <c r="L6" s="82">
        <f t="shared" si="1"/>
        <v>740</v>
      </c>
      <c r="M6" s="59">
        <v>19.22</v>
      </c>
      <c r="N6" s="59">
        <v>38.5</v>
      </c>
      <c r="O6" s="61">
        <f>+P4</f>
        <v>149695</v>
      </c>
      <c r="P6" s="61">
        <v>149974</v>
      </c>
      <c r="Q6" s="61">
        <f t="shared" si="2"/>
        <v>279</v>
      </c>
      <c r="R6" s="61">
        <v>149957</v>
      </c>
      <c r="S6" s="59" t="s">
        <v>90</v>
      </c>
    </row>
    <row r="7" spans="1:19" ht="15" customHeight="1">
      <c r="A7" s="25">
        <f t="shared" si="0"/>
        <v>44079</v>
      </c>
      <c r="B7" s="20" t="s">
        <v>63</v>
      </c>
      <c r="C7" s="20" t="s">
        <v>38</v>
      </c>
      <c r="D7" s="18" t="s">
        <v>65</v>
      </c>
      <c r="E7" s="18" t="s">
        <v>66</v>
      </c>
      <c r="F7" s="26" t="s">
        <v>128</v>
      </c>
      <c r="G7" s="83" t="s">
        <v>129</v>
      </c>
      <c r="H7" s="102" t="s">
        <v>130</v>
      </c>
      <c r="I7" s="22" t="s">
        <v>4</v>
      </c>
      <c r="J7" s="27">
        <v>467.29</v>
      </c>
      <c r="K7" s="27">
        <v>32.71</v>
      </c>
      <c r="L7" s="27">
        <v>500</v>
      </c>
      <c r="M7" s="27">
        <v>19.260000000000002</v>
      </c>
      <c r="N7" s="27">
        <v>25.960999999999999</v>
      </c>
      <c r="O7" s="36">
        <f t="shared" ref="O7:O15" si="3">+P6</f>
        <v>149974</v>
      </c>
      <c r="P7" s="36">
        <v>150297</v>
      </c>
      <c r="Q7" s="35">
        <f t="shared" si="2"/>
        <v>323</v>
      </c>
      <c r="R7" s="36">
        <v>150268</v>
      </c>
      <c r="S7" s="28"/>
    </row>
    <row r="8" spans="1:19" ht="15" customHeight="1">
      <c r="A8" s="25">
        <f t="shared" si="0"/>
        <v>44080</v>
      </c>
      <c r="B8" s="20" t="s">
        <v>63</v>
      </c>
      <c r="C8" s="20" t="s">
        <v>38</v>
      </c>
      <c r="D8" s="18" t="s">
        <v>65</v>
      </c>
      <c r="E8" s="18" t="s">
        <v>66</v>
      </c>
      <c r="F8" s="77" t="s">
        <v>144</v>
      </c>
      <c r="G8" s="85" t="s">
        <v>145</v>
      </c>
      <c r="H8" s="28" t="s">
        <v>146</v>
      </c>
      <c r="I8" s="84" t="s">
        <v>4</v>
      </c>
      <c r="J8" s="28">
        <v>728.97</v>
      </c>
      <c r="K8" s="28">
        <v>51.03</v>
      </c>
      <c r="L8" s="27">
        <f t="shared" si="1"/>
        <v>780</v>
      </c>
      <c r="M8" s="28">
        <v>19.22</v>
      </c>
      <c r="N8" s="28">
        <v>40.58</v>
      </c>
      <c r="O8" s="36">
        <f t="shared" si="3"/>
        <v>150297</v>
      </c>
      <c r="P8" s="36">
        <v>150550</v>
      </c>
      <c r="Q8" s="35">
        <f t="shared" si="2"/>
        <v>253</v>
      </c>
      <c r="R8" s="36">
        <v>150528</v>
      </c>
      <c r="S8" s="28"/>
    </row>
    <row r="9" spans="1:19" ht="15" customHeight="1">
      <c r="A9" s="25">
        <f t="shared" si="0"/>
        <v>44081</v>
      </c>
      <c r="B9" s="20" t="s">
        <v>63</v>
      </c>
      <c r="C9" s="20" t="s">
        <v>38</v>
      </c>
      <c r="D9" s="18" t="s">
        <v>65</v>
      </c>
      <c r="E9" s="18" t="s">
        <v>66</v>
      </c>
      <c r="F9" s="77" t="s">
        <v>159</v>
      </c>
      <c r="G9" s="86" t="s">
        <v>145</v>
      </c>
      <c r="H9" s="28" t="s">
        <v>146</v>
      </c>
      <c r="I9" s="84" t="s">
        <v>4</v>
      </c>
      <c r="J9" s="28">
        <v>467.29</v>
      </c>
      <c r="K9" s="28">
        <v>32.71</v>
      </c>
      <c r="L9" s="27">
        <f t="shared" si="1"/>
        <v>500</v>
      </c>
      <c r="M9" s="28">
        <v>19.22</v>
      </c>
      <c r="N9" s="28">
        <v>26.01</v>
      </c>
      <c r="O9" s="36">
        <f t="shared" si="3"/>
        <v>150550</v>
      </c>
      <c r="P9" s="36">
        <v>150844</v>
      </c>
      <c r="Q9" s="35">
        <f t="shared" si="2"/>
        <v>294</v>
      </c>
      <c r="R9" s="36">
        <v>150822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38</v>
      </c>
      <c r="D10" s="18" t="s">
        <v>65</v>
      </c>
      <c r="E10" s="18" t="s">
        <v>66</v>
      </c>
      <c r="F10" s="26" t="s">
        <v>170</v>
      </c>
      <c r="G10" s="83" t="s">
        <v>145</v>
      </c>
      <c r="H10" s="102" t="s">
        <v>146</v>
      </c>
      <c r="I10" s="22" t="s">
        <v>4</v>
      </c>
      <c r="J10" s="27">
        <v>186.92</v>
      </c>
      <c r="K10" s="27">
        <v>13.08</v>
      </c>
      <c r="L10" s="27">
        <f t="shared" si="1"/>
        <v>200</v>
      </c>
      <c r="M10" s="27">
        <v>19.22</v>
      </c>
      <c r="N10" s="27">
        <v>10.4</v>
      </c>
      <c r="O10" s="36">
        <f t="shared" si="3"/>
        <v>150844</v>
      </c>
      <c r="P10" s="36">
        <v>150991</v>
      </c>
      <c r="Q10" s="35">
        <f t="shared" si="2"/>
        <v>147</v>
      </c>
      <c r="R10" s="36">
        <v>150968</v>
      </c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38</v>
      </c>
      <c r="D11" s="18"/>
      <c r="E11" s="18"/>
      <c r="F11" s="84"/>
      <c r="G11" s="28"/>
      <c r="H11" s="28"/>
      <c r="I11" s="28"/>
      <c r="J11" s="28"/>
      <c r="K11" s="28"/>
      <c r="L11" s="27"/>
      <c r="M11" s="28"/>
      <c r="N11" s="28"/>
      <c r="O11" s="36"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38</v>
      </c>
      <c r="D12" s="18"/>
      <c r="E12" s="18"/>
      <c r="F12" s="26"/>
      <c r="G12" s="22"/>
      <c r="H12" s="23"/>
      <c r="I12" s="22"/>
      <c r="J12" s="27"/>
      <c r="K12" s="27"/>
      <c r="L12" s="27"/>
      <c r="M12" s="27"/>
      <c r="N12" s="27"/>
      <c r="O12" s="36">
        <f t="shared" si="3"/>
        <v>0</v>
      </c>
      <c r="P12" s="36"/>
      <c r="Q12" s="36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38</v>
      </c>
      <c r="D13" s="18"/>
      <c r="E13" s="18"/>
      <c r="F13" s="84"/>
      <c r="G13" s="28"/>
      <c r="H13" s="104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6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38</v>
      </c>
      <c r="D14" s="18"/>
      <c r="E14" s="18"/>
      <c r="F14" s="84"/>
      <c r="G14" s="28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6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38</v>
      </c>
      <c r="D15" s="18"/>
      <c r="E15" s="18"/>
      <c r="F15" s="84"/>
      <c r="G15" s="28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6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38</v>
      </c>
      <c r="D16" s="18"/>
      <c r="E16" s="18"/>
      <c r="F16" s="84"/>
      <c r="G16" s="28"/>
      <c r="H16" s="28"/>
      <c r="I16" s="28"/>
      <c r="J16" s="28"/>
      <c r="K16" s="28"/>
      <c r="L16" s="27"/>
      <c r="M16" s="28"/>
      <c r="N16" s="28"/>
      <c r="O16" s="36">
        <f>+P15</f>
        <v>0</v>
      </c>
      <c r="P16" s="36"/>
      <c r="Q16" s="36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38</v>
      </c>
      <c r="D17" s="18"/>
      <c r="E17" s="18"/>
      <c r="F17" s="26"/>
      <c r="G17" s="22"/>
      <c r="H17" s="23"/>
      <c r="I17" s="22"/>
      <c r="J17" s="27"/>
      <c r="K17" s="27"/>
      <c r="L17" s="27"/>
      <c r="M17" s="27"/>
      <c r="N17" s="27"/>
      <c r="O17" s="36">
        <f>+P16</f>
        <v>0</v>
      </c>
      <c r="P17" s="36"/>
      <c r="Q17" s="36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38</v>
      </c>
      <c r="D18" s="18"/>
      <c r="E18" s="18"/>
      <c r="F18" s="84"/>
      <c r="G18" s="28"/>
      <c r="H18" s="28"/>
      <c r="I18" s="28"/>
      <c r="J18" s="28"/>
      <c r="K18" s="28"/>
      <c r="L18" s="27"/>
      <c r="M18" s="28"/>
      <c r="N18" s="28"/>
      <c r="O18" s="36">
        <f>+P17</f>
        <v>0</v>
      </c>
      <c r="P18" s="36"/>
      <c r="Q18" s="36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38</v>
      </c>
      <c r="D19" s="28"/>
      <c r="E19" s="28"/>
      <c r="F19" s="84"/>
      <c r="G19" s="28"/>
      <c r="H19" s="28"/>
      <c r="I19" s="28"/>
      <c r="J19" s="28"/>
      <c r="K19" s="28"/>
      <c r="L19" s="27"/>
      <c r="M19" s="28"/>
      <c r="N19" s="28"/>
      <c r="O19" s="36">
        <f>+P18</f>
        <v>0</v>
      </c>
      <c r="P19" s="36"/>
      <c r="Q19" s="36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38</v>
      </c>
      <c r="D20" s="28"/>
      <c r="E20" s="28"/>
      <c r="F20" s="84"/>
      <c r="G20" s="28"/>
      <c r="H20" s="28"/>
      <c r="I20" s="28"/>
      <c r="J20" s="28"/>
      <c r="K20" s="28"/>
      <c r="L20" s="27"/>
      <c r="M20" s="28"/>
      <c r="N20" s="28"/>
      <c r="O20" s="36">
        <f>+P19</f>
        <v>0</v>
      </c>
      <c r="P20" s="36"/>
      <c r="Q20" s="36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38</v>
      </c>
      <c r="D21" s="28"/>
      <c r="E21" s="28"/>
      <c r="F21" s="26"/>
      <c r="G21" s="22"/>
      <c r="H21" s="23"/>
      <c r="I21" s="22"/>
      <c r="J21" s="27"/>
      <c r="K21" s="27"/>
      <c r="L21" s="27"/>
      <c r="M21" s="27"/>
      <c r="N21" s="27"/>
      <c r="O21" s="36">
        <f t="shared" ref="O21:O33" si="4">+P20</f>
        <v>0</v>
      </c>
      <c r="P21" s="36"/>
      <c r="Q21" s="36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38</v>
      </c>
      <c r="D22" s="28"/>
      <c r="E22" s="28"/>
      <c r="F22" s="84"/>
      <c r="G22" s="28"/>
      <c r="H22" s="28"/>
      <c r="I22" s="28"/>
      <c r="J22" s="28"/>
      <c r="K22" s="28"/>
      <c r="L22" s="27"/>
      <c r="M22" s="28"/>
      <c r="N22" s="28"/>
      <c r="O22" s="36">
        <f t="shared" si="4"/>
        <v>0</v>
      </c>
      <c r="P22" s="36"/>
      <c r="Q22" s="36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38</v>
      </c>
      <c r="D23" s="28"/>
      <c r="E23" s="28"/>
      <c r="F23" s="26"/>
      <c r="G23" s="22"/>
      <c r="H23" s="23"/>
      <c r="I23" s="22"/>
      <c r="J23" s="27"/>
      <c r="K23" s="27"/>
      <c r="L23" s="27"/>
      <c r="M23" s="27"/>
      <c r="N23" s="27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38</v>
      </c>
      <c r="D24" s="28"/>
      <c r="E24" s="28"/>
      <c r="F24" s="84"/>
      <c r="G24" s="28"/>
      <c r="H24" s="28"/>
      <c r="I24" s="28"/>
      <c r="J24" s="28"/>
      <c r="K24" s="28"/>
      <c r="L24" s="27"/>
      <c r="M24" s="28"/>
      <c r="N24" s="28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38</v>
      </c>
      <c r="D25" s="28"/>
      <c r="E25" s="28"/>
      <c r="F25" s="84"/>
      <c r="G25" s="28"/>
      <c r="H25" s="28"/>
      <c r="I25" s="28"/>
      <c r="J25" s="28"/>
      <c r="K25" s="28"/>
      <c r="L25" s="27"/>
      <c r="M25" s="28"/>
      <c r="N25" s="28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38</v>
      </c>
      <c r="D26" s="28"/>
      <c r="E26" s="28"/>
      <c r="F26" s="26"/>
      <c r="G26" s="22"/>
      <c r="H26" s="23"/>
      <c r="I26" s="22"/>
      <c r="J26" s="27"/>
      <c r="K26" s="27"/>
      <c r="L26" s="27"/>
      <c r="M26" s="27"/>
      <c r="N26" s="27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38</v>
      </c>
      <c r="D27" s="28"/>
      <c r="E27" s="28"/>
      <c r="F27" s="84"/>
      <c r="G27" s="28"/>
      <c r="H27" s="28"/>
      <c r="I27" s="28"/>
      <c r="J27" s="28"/>
      <c r="K27" s="28"/>
      <c r="L27" s="27"/>
      <c r="M27" s="28"/>
      <c r="N27" s="28"/>
      <c r="O27" s="36">
        <f t="shared" si="4"/>
        <v>0</v>
      </c>
      <c r="P27" s="36"/>
      <c r="Q27" s="36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38</v>
      </c>
      <c r="D28" s="28"/>
      <c r="E28" s="28"/>
      <c r="F28" s="26"/>
      <c r="G28" s="22"/>
      <c r="H28" s="23"/>
      <c r="I28" s="22"/>
      <c r="J28" s="27"/>
      <c r="K28" s="27"/>
      <c r="L28" s="27"/>
      <c r="M28" s="27"/>
      <c r="N28" s="27"/>
      <c r="O28" s="36">
        <f t="shared" si="4"/>
        <v>0</v>
      </c>
      <c r="P28" s="36"/>
      <c r="Q28" s="36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38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4"/>
        <v>0</v>
      </c>
      <c r="P29" s="36"/>
      <c r="Q29" s="36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38</v>
      </c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4"/>
        <v>0</v>
      </c>
      <c r="P30" s="36"/>
      <c r="Q30" s="36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38</v>
      </c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4"/>
        <v>0</v>
      </c>
      <c r="P31" s="36"/>
      <c r="Q31" s="36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38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4"/>
        <v>0</v>
      </c>
      <c r="P32" s="36"/>
      <c r="Q32" s="36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38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4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3579.4400000000005</v>
      </c>
      <c r="K34" s="16">
        <f t="shared" ref="K34:N34" si="5">SUM(K2:K33)</f>
        <v>250.56000000000003</v>
      </c>
      <c r="L34" s="16">
        <f t="shared" si="5"/>
        <v>3830</v>
      </c>
      <c r="M34" s="15"/>
      <c r="N34" s="16">
        <f t="shared" si="5"/>
        <v>199.203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24.407262942827167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5"/>
  <sheetViews>
    <sheetView zoomScale="70" zoomScaleNormal="70" workbookViewId="0">
      <selection activeCell="S12" sqref="S12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8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39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39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39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f t="shared" ref="O4:O33" si="1">+P3</f>
        <v>0</v>
      </c>
      <c r="P4" s="36"/>
      <c r="Q4" s="35">
        <f t="shared" ref="Q4:Q33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63</v>
      </c>
      <c r="C5" s="20" t="s">
        <v>39</v>
      </c>
      <c r="D5" s="18" t="s">
        <v>96</v>
      </c>
      <c r="E5" s="18" t="s">
        <v>97</v>
      </c>
      <c r="F5" s="76" t="s">
        <v>98</v>
      </c>
      <c r="G5" s="93" t="s">
        <v>107</v>
      </c>
      <c r="H5" s="28" t="s">
        <v>87</v>
      </c>
      <c r="I5" s="76" t="s">
        <v>4</v>
      </c>
      <c r="J5" s="28">
        <v>934.58</v>
      </c>
      <c r="K5" s="28">
        <v>65.42</v>
      </c>
      <c r="L5" s="27">
        <f t="shared" ref="L5:L10" si="3">J5+K5</f>
        <v>1000</v>
      </c>
      <c r="M5" s="28">
        <v>19.22</v>
      </c>
      <c r="N5" s="28">
        <v>52.029000000000003</v>
      </c>
      <c r="O5" s="36">
        <v>129755</v>
      </c>
      <c r="P5" s="36">
        <v>129978</v>
      </c>
      <c r="Q5" s="35">
        <f t="shared" si="2"/>
        <v>223</v>
      </c>
      <c r="R5" s="36">
        <v>129755</v>
      </c>
      <c r="S5" s="28"/>
    </row>
    <row r="6" spans="1:19" ht="15" customHeight="1">
      <c r="A6" s="25">
        <f t="shared" si="0"/>
        <v>44079</v>
      </c>
      <c r="B6" s="20" t="s">
        <v>63</v>
      </c>
      <c r="C6" s="20" t="s">
        <v>39</v>
      </c>
      <c r="D6" s="18" t="s">
        <v>96</v>
      </c>
      <c r="E6" s="18" t="s">
        <v>97</v>
      </c>
      <c r="F6" s="98" t="s">
        <v>131</v>
      </c>
      <c r="G6" s="93" t="s">
        <v>132</v>
      </c>
      <c r="H6" s="102" t="s">
        <v>133</v>
      </c>
      <c r="I6" s="100" t="s">
        <v>4</v>
      </c>
      <c r="J6" s="27">
        <v>934.58</v>
      </c>
      <c r="K6" s="27">
        <v>65.42</v>
      </c>
      <c r="L6" s="27">
        <f t="shared" si="3"/>
        <v>1000</v>
      </c>
      <c r="M6" s="27">
        <v>19.22</v>
      </c>
      <c r="N6" s="27">
        <v>52.029000000000003</v>
      </c>
      <c r="O6" s="36">
        <f t="shared" si="1"/>
        <v>129978</v>
      </c>
      <c r="P6" s="36">
        <v>130257</v>
      </c>
      <c r="Q6" s="35">
        <f t="shared" si="2"/>
        <v>279</v>
      </c>
      <c r="R6" s="36">
        <v>130183</v>
      </c>
      <c r="S6" s="28"/>
    </row>
    <row r="7" spans="1:19" ht="15" customHeight="1">
      <c r="A7" s="25">
        <f t="shared" si="0"/>
        <v>44080</v>
      </c>
      <c r="B7" s="20" t="s">
        <v>63</v>
      </c>
      <c r="C7" s="20" t="s">
        <v>39</v>
      </c>
      <c r="D7" s="18" t="s">
        <v>96</v>
      </c>
      <c r="E7" s="18" t="s">
        <v>97</v>
      </c>
      <c r="F7" s="104">
        <v>614465</v>
      </c>
      <c r="G7" s="93" t="s">
        <v>108</v>
      </c>
      <c r="H7" s="28" t="s">
        <v>147</v>
      </c>
      <c r="I7" s="28" t="s">
        <v>4</v>
      </c>
      <c r="J7" s="28">
        <v>813.08</v>
      </c>
      <c r="K7" s="28">
        <v>56.92</v>
      </c>
      <c r="L7" s="27">
        <f t="shared" si="3"/>
        <v>870</v>
      </c>
      <c r="M7" s="28">
        <v>19.22</v>
      </c>
      <c r="N7" s="28">
        <v>45.26</v>
      </c>
      <c r="O7" s="36">
        <f t="shared" si="1"/>
        <v>130257</v>
      </c>
      <c r="P7" s="36">
        <v>130544</v>
      </c>
      <c r="Q7" s="35">
        <f t="shared" si="2"/>
        <v>287</v>
      </c>
      <c r="R7" s="36">
        <v>130522</v>
      </c>
      <c r="S7" s="28"/>
    </row>
    <row r="8" spans="1:19" ht="15.75">
      <c r="A8" s="25">
        <f>+A7+1</f>
        <v>44081</v>
      </c>
      <c r="B8" s="20" t="s">
        <v>63</v>
      </c>
      <c r="C8" s="20" t="s">
        <v>39</v>
      </c>
      <c r="D8" s="18"/>
      <c r="E8" s="18"/>
      <c r="F8" s="28"/>
      <c r="G8" s="75"/>
      <c r="H8" s="28"/>
      <c r="I8" s="28"/>
      <c r="J8" s="28"/>
      <c r="K8" s="28"/>
      <c r="L8" s="27"/>
      <c r="M8" s="28"/>
      <c r="N8" s="28"/>
      <c r="O8" s="36">
        <f t="shared" si="1"/>
        <v>130544</v>
      </c>
      <c r="P8" s="36">
        <v>130814</v>
      </c>
      <c r="Q8" s="35">
        <f t="shared" si="2"/>
        <v>270</v>
      </c>
      <c r="R8" s="36"/>
      <c r="S8" s="28"/>
    </row>
    <row r="9" spans="1:19" ht="15" customHeight="1">
      <c r="A9" s="25">
        <f>+A8+1</f>
        <v>44082</v>
      </c>
      <c r="B9" s="20" t="s">
        <v>63</v>
      </c>
      <c r="C9" s="20" t="s">
        <v>39</v>
      </c>
      <c r="D9" s="18" t="s">
        <v>96</v>
      </c>
      <c r="E9" s="18" t="s">
        <v>97</v>
      </c>
      <c r="F9" s="98">
        <v>615823</v>
      </c>
      <c r="G9" s="75" t="s">
        <v>108</v>
      </c>
      <c r="H9" s="102" t="s">
        <v>147</v>
      </c>
      <c r="I9" s="100" t="s">
        <v>4</v>
      </c>
      <c r="J9" s="27">
        <v>934.58</v>
      </c>
      <c r="K9" s="27">
        <v>65.42</v>
      </c>
      <c r="L9" s="27">
        <f t="shared" si="3"/>
        <v>1000</v>
      </c>
      <c r="M9" s="27">
        <v>19.22</v>
      </c>
      <c r="N9" s="27">
        <v>52.03</v>
      </c>
      <c r="O9" s="36">
        <v>0</v>
      </c>
      <c r="P9" s="36">
        <v>0</v>
      </c>
      <c r="Q9" s="35">
        <f t="shared" si="2"/>
        <v>0</v>
      </c>
      <c r="R9" s="36">
        <v>131135</v>
      </c>
      <c r="S9" s="28"/>
    </row>
    <row r="10" spans="1:19" ht="15" customHeight="1">
      <c r="A10" s="25">
        <v>44082</v>
      </c>
      <c r="B10" s="20" t="s">
        <v>63</v>
      </c>
      <c r="C10" s="20" t="s">
        <v>39</v>
      </c>
      <c r="D10" s="18" t="s">
        <v>96</v>
      </c>
      <c r="E10" s="18" t="s">
        <v>97</v>
      </c>
      <c r="F10" s="98">
        <v>615824</v>
      </c>
      <c r="G10" s="75" t="s">
        <v>108</v>
      </c>
      <c r="H10" s="102" t="s">
        <v>147</v>
      </c>
      <c r="I10" s="100" t="s">
        <v>4</v>
      </c>
      <c r="J10" s="27">
        <v>374.21</v>
      </c>
      <c r="K10" s="27">
        <v>26.19</v>
      </c>
      <c r="L10" s="27">
        <f t="shared" si="3"/>
        <v>400.4</v>
      </c>
      <c r="M10" s="27">
        <v>19.22</v>
      </c>
      <c r="N10" s="27">
        <v>20.83</v>
      </c>
      <c r="O10" s="36">
        <v>130814</v>
      </c>
      <c r="P10" s="36">
        <v>131157</v>
      </c>
      <c r="Q10" s="35">
        <f t="shared" si="2"/>
        <v>343</v>
      </c>
      <c r="R10" s="36">
        <v>131135</v>
      </c>
      <c r="S10" s="28"/>
    </row>
    <row r="11" spans="1:19" ht="15" customHeight="1">
      <c r="A11" s="25">
        <f>+A9+1</f>
        <v>44083</v>
      </c>
      <c r="B11" s="20" t="s">
        <v>63</v>
      </c>
      <c r="C11" s="20" t="s">
        <v>39</v>
      </c>
      <c r="D11" s="18"/>
      <c r="E11" s="18"/>
      <c r="F11" s="28"/>
      <c r="G11" s="75"/>
      <c r="H11" s="28"/>
      <c r="I11" s="28"/>
      <c r="J11" s="28"/>
      <c r="K11" s="28"/>
      <c r="L11" s="27"/>
      <c r="M11" s="28"/>
      <c r="N11" s="28"/>
      <c r="O11" s="36">
        <f>+P9</f>
        <v>0</v>
      </c>
      <c r="P11" s="36">
        <v>0</v>
      </c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39</v>
      </c>
      <c r="D12" s="18"/>
      <c r="E12" s="18"/>
      <c r="F12" s="26"/>
      <c r="G12" s="75"/>
      <c r="H12" s="23"/>
      <c r="I12" s="22"/>
      <c r="J12" s="27"/>
      <c r="K12" s="27"/>
      <c r="L12" s="27"/>
      <c r="M12" s="27"/>
      <c r="N12" s="27"/>
      <c r="O12" s="36">
        <f t="shared" si="1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39</v>
      </c>
      <c r="D13" s="18"/>
      <c r="E13" s="18"/>
      <c r="F13" s="28"/>
      <c r="G13" s="75"/>
      <c r="H13" s="28"/>
      <c r="I13" s="28"/>
      <c r="J13" s="28"/>
      <c r="K13" s="28"/>
      <c r="L13" s="27"/>
      <c r="M13" s="28"/>
      <c r="N13" s="28"/>
      <c r="O13" s="36">
        <f t="shared" si="1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39</v>
      </c>
      <c r="D14" s="18"/>
      <c r="E14" s="18"/>
      <c r="F14" s="28"/>
      <c r="G14" s="75"/>
      <c r="H14" s="28"/>
      <c r="I14" s="28"/>
      <c r="J14" s="28"/>
      <c r="K14" s="28"/>
      <c r="L14" s="27"/>
      <c r="M14" s="28"/>
      <c r="N14" s="28"/>
      <c r="O14" s="36">
        <f t="shared" si="1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39</v>
      </c>
      <c r="D15" s="18"/>
      <c r="E15" s="18"/>
      <c r="F15" s="28"/>
      <c r="G15" s="75"/>
      <c r="H15" s="28"/>
      <c r="I15" s="28"/>
      <c r="J15" s="28"/>
      <c r="K15" s="28"/>
      <c r="L15" s="27"/>
      <c r="M15" s="28"/>
      <c r="N15" s="28"/>
      <c r="O15" s="36">
        <f t="shared" si="1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39</v>
      </c>
      <c r="D16" s="18"/>
      <c r="E16" s="18"/>
      <c r="F16" s="28"/>
      <c r="G16" s="75"/>
      <c r="H16" s="28"/>
      <c r="I16" s="28"/>
      <c r="J16" s="28"/>
      <c r="K16" s="28"/>
      <c r="L16" s="27"/>
      <c r="M16" s="28"/>
      <c r="N16" s="28"/>
      <c r="O16" s="36">
        <f t="shared" si="1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39</v>
      </c>
      <c r="D17" s="18"/>
      <c r="E17" s="18"/>
      <c r="F17" s="26"/>
      <c r="G17" s="75"/>
      <c r="H17" s="23"/>
      <c r="I17" s="22"/>
      <c r="J17" s="27"/>
      <c r="K17" s="27"/>
      <c r="L17" s="27"/>
      <c r="M17" s="27"/>
      <c r="N17" s="27"/>
      <c r="O17" s="36">
        <f t="shared" si="1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39</v>
      </c>
      <c r="D18" s="18"/>
      <c r="E18" s="18"/>
      <c r="F18" s="28"/>
      <c r="G18" s="75"/>
      <c r="H18" s="28"/>
      <c r="I18" s="28"/>
      <c r="J18" s="28"/>
      <c r="K18" s="28"/>
      <c r="L18" s="27"/>
      <c r="M18" s="28"/>
      <c r="N18" s="28"/>
      <c r="O18" s="36">
        <f t="shared" si="1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39</v>
      </c>
      <c r="D19" s="28"/>
      <c r="E19" s="28"/>
      <c r="F19" s="28"/>
      <c r="G19" s="75"/>
      <c r="H19" s="28"/>
      <c r="I19" s="28"/>
      <c r="J19" s="28"/>
      <c r="K19" s="28"/>
      <c r="L19" s="27"/>
      <c r="M19" s="28"/>
      <c r="N19" s="28"/>
      <c r="O19" s="36">
        <f t="shared" si="1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39</v>
      </c>
      <c r="D20" s="28"/>
      <c r="E20" s="28"/>
      <c r="F20" s="28"/>
      <c r="G20" s="75"/>
      <c r="H20" s="28"/>
      <c r="I20" s="28"/>
      <c r="J20" s="28"/>
      <c r="K20" s="28"/>
      <c r="L20" s="27"/>
      <c r="M20" s="28"/>
      <c r="N20" s="28"/>
      <c r="O20" s="36">
        <f t="shared" si="1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39</v>
      </c>
      <c r="D21" s="28"/>
      <c r="E21" s="28"/>
      <c r="F21" s="26"/>
      <c r="G21" s="75"/>
      <c r="H21" s="23"/>
      <c r="I21" s="22"/>
      <c r="J21" s="27"/>
      <c r="K21" s="27"/>
      <c r="L21" s="27"/>
      <c r="M21" s="27"/>
      <c r="N21" s="27"/>
      <c r="O21" s="36">
        <f t="shared" si="1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39</v>
      </c>
      <c r="D22" s="28"/>
      <c r="E22" s="28"/>
      <c r="F22" s="28"/>
      <c r="G22" s="75"/>
      <c r="H22" s="28"/>
      <c r="I22" s="28"/>
      <c r="J22" s="28"/>
      <c r="K22" s="28"/>
      <c r="L22" s="27"/>
      <c r="M22" s="28"/>
      <c r="N22" s="28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39</v>
      </c>
      <c r="D23" s="28"/>
      <c r="E23" s="28"/>
      <c r="F23" s="26"/>
      <c r="G23" s="75"/>
      <c r="H23" s="23"/>
      <c r="I23" s="22"/>
      <c r="J23" s="27"/>
      <c r="K23" s="27"/>
      <c r="L23" s="27"/>
      <c r="M23" s="27"/>
      <c r="N23" s="27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39</v>
      </c>
      <c r="D24" s="28"/>
      <c r="E24" s="28"/>
      <c r="F24" s="28"/>
      <c r="G24" s="75"/>
      <c r="H24" s="28"/>
      <c r="I24" s="28"/>
      <c r="J24" s="28"/>
      <c r="K24" s="28"/>
      <c r="L24" s="27"/>
      <c r="M24" s="28"/>
      <c r="N24" s="28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39</v>
      </c>
      <c r="D25" s="28"/>
      <c r="E25" s="28"/>
      <c r="F25" s="28"/>
      <c r="G25" s="75"/>
      <c r="H25" s="28"/>
      <c r="I25" s="28"/>
      <c r="J25" s="28"/>
      <c r="K25" s="28"/>
      <c r="L25" s="27"/>
      <c r="M25" s="28"/>
      <c r="N25" s="28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39</v>
      </c>
      <c r="D26" s="28"/>
      <c r="E26" s="28"/>
      <c r="F26" s="26"/>
      <c r="G26" s="75"/>
      <c r="H26" s="23"/>
      <c r="I26" s="22"/>
      <c r="J26" s="27"/>
      <c r="K26" s="27"/>
      <c r="L26" s="27"/>
      <c r="M26" s="27"/>
      <c r="N26" s="27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39</v>
      </c>
      <c r="D27" s="28"/>
      <c r="E27" s="28"/>
      <c r="F27" s="28"/>
      <c r="G27" s="75"/>
      <c r="H27" s="28"/>
      <c r="I27" s="28"/>
      <c r="J27" s="28"/>
      <c r="K27" s="28"/>
      <c r="L27" s="27"/>
      <c r="M27" s="28"/>
      <c r="N27" s="28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39</v>
      </c>
      <c r="D28" s="28"/>
      <c r="E28" s="28"/>
      <c r="F28" s="26"/>
      <c r="G28" s="75"/>
      <c r="H28" s="23"/>
      <c r="I28" s="22"/>
      <c r="J28" s="27"/>
      <c r="K28" s="27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39</v>
      </c>
      <c r="D29" s="28"/>
      <c r="E29" s="28"/>
      <c r="F29" s="29"/>
      <c r="G29" s="75"/>
      <c r="H29" s="23"/>
      <c r="I29" s="22"/>
      <c r="J29" s="27"/>
      <c r="K29" s="27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39</v>
      </c>
      <c r="D30" s="28"/>
      <c r="E30" s="28"/>
      <c r="F30" s="29"/>
      <c r="G30" s="75"/>
      <c r="H30" s="23"/>
      <c r="I30" s="22"/>
      <c r="J30" s="27"/>
      <c r="K30" s="27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39</v>
      </c>
      <c r="D31" s="28"/>
      <c r="E31" s="28"/>
      <c r="F31" s="26"/>
      <c r="G31" s="75"/>
      <c r="H31" s="23"/>
      <c r="I31" s="30"/>
      <c r="J31" s="27"/>
      <c r="K31" s="27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39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39</v>
      </c>
      <c r="D33" s="28"/>
      <c r="E33" s="28"/>
      <c r="F33" s="31"/>
      <c r="G33" s="22"/>
      <c r="H33" s="23"/>
      <c r="I33" s="22"/>
      <c r="J33" s="27"/>
      <c r="K33" s="27"/>
      <c r="L33" s="27"/>
      <c r="M33" s="27"/>
      <c r="N33" s="27"/>
      <c r="O33" s="36">
        <f t="shared" si="1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3991.03</v>
      </c>
      <c r="K34" s="16">
        <f t="shared" ref="K34:N34" si="4">SUM(K2:K33)</f>
        <v>279.37</v>
      </c>
      <c r="L34" s="16">
        <f t="shared" si="4"/>
        <v>4270.3999999999996</v>
      </c>
      <c r="M34" s="15"/>
      <c r="N34" s="16">
        <f t="shared" si="4"/>
        <v>222.178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21.883354787602734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zoomScale="70" zoomScaleNormal="70" workbookViewId="0">
      <selection activeCell="K29" sqref="K29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9.5703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7" width="12.7109375" style="37" customWidth="1"/>
    <col min="18" max="18" width="15.28515625" style="37" customWidth="1"/>
    <col min="19" max="16384" width="9" style="1"/>
  </cols>
  <sheetData>
    <row r="1" spans="1:19" s="13" customFormat="1" ht="47.25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40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40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44077</v>
      </c>
      <c r="B4" s="20" t="s">
        <v>63</v>
      </c>
      <c r="C4" s="20" t="s">
        <v>40</v>
      </c>
      <c r="D4" s="18" t="s">
        <v>68</v>
      </c>
      <c r="E4" s="18" t="s">
        <v>69</v>
      </c>
      <c r="F4" s="76" t="s">
        <v>100</v>
      </c>
      <c r="G4" s="93" t="s">
        <v>102</v>
      </c>
      <c r="H4" s="28" t="s">
        <v>70</v>
      </c>
      <c r="I4" s="76" t="s">
        <v>4</v>
      </c>
      <c r="J4" s="28">
        <v>467.29</v>
      </c>
      <c r="K4" s="28">
        <v>32.71</v>
      </c>
      <c r="L4" s="27">
        <f t="shared" ref="L4:L10" si="1">J4+K4</f>
        <v>500</v>
      </c>
      <c r="M4" s="28">
        <v>19.22</v>
      </c>
      <c r="N4" s="28">
        <v>26.015000000000001</v>
      </c>
      <c r="O4" s="36">
        <v>158417</v>
      </c>
      <c r="P4" s="36">
        <v>158736</v>
      </c>
      <c r="Q4" s="35">
        <f t="shared" ref="Q4:Q33" si="2">+P4-O4</f>
        <v>319</v>
      </c>
      <c r="R4" s="78">
        <v>158442</v>
      </c>
      <c r="S4" s="28"/>
    </row>
    <row r="5" spans="1:19" s="62" customFormat="1" ht="15" customHeight="1">
      <c r="A5" s="58">
        <f t="shared" si="0"/>
        <v>44078</v>
      </c>
      <c r="B5" s="59" t="s">
        <v>63</v>
      </c>
      <c r="C5" s="59" t="s">
        <v>40</v>
      </c>
      <c r="D5" s="60" t="s">
        <v>68</v>
      </c>
      <c r="E5" s="60" t="s">
        <v>69</v>
      </c>
      <c r="F5" s="81" t="s">
        <v>99</v>
      </c>
      <c r="G5" s="94" t="s">
        <v>102</v>
      </c>
      <c r="H5" s="59" t="s">
        <v>70</v>
      </c>
      <c r="I5" s="59" t="s">
        <v>4</v>
      </c>
      <c r="J5" s="59">
        <v>934.58</v>
      </c>
      <c r="K5" s="59">
        <v>65.42</v>
      </c>
      <c r="L5" s="82">
        <f t="shared" si="1"/>
        <v>1000</v>
      </c>
      <c r="M5" s="59">
        <v>19.22</v>
      </c>
      <c r="N5" s="59">
        <v>52.029000000000003</v>
      </c>
      <c r="O5" s="61">
        <v>0</v>
      </c>
      <c r="P5" s="61">
        <v>0</v>
      </c>
      <c r="Q5" s="61">
        <f t="shared" si="2"/>
        <v>0</v>
      </c>
      <c r="R5" s="95">
        <v>158761</v>
      </c>
      <c r="S5" s="59"/>
    </row>
    <row r="6" spans="1:19" s="62" customFormat="1" ht="15" customHeight="1">
      <c r="A6" s="58">
        <v>44078</v>
      </c>
      <c r="B6" s="59" t="s">
        <v>63</v>
      </c>
      <c r="C6" s="59" t="s">
        <v>40</v>
      </c>
      <c r="D6" s="60" t="s">
        <v>68</v>
      </c>
      <c r="E6" s="60" t="s">
        <v>69</v>
      </c>
      <c r="F6" s="81" t="s">
        <v>101</v>
      </c>
      <c r="G6" s="94" t="s">
        <v>103</v>
      </c>
      <c r="H6" s="59" t="s">
        <v>104</v>
      </c>
      <c r="I6" s="59" t="s">
        <v>4</v>
      </c>
      <c r="J6" s="59">
        <v>635.51</v>
      </c>
      <c r="K6" s="59">
        <v>44.49</v>
      </c>
      <c r="L6" s="82">
        <f t="shared" si="1"/>
        <v>680</v>
      </c>
      <c r="M6" s="59">
        <v>19.22</v>
      </c>
      <c r="N6" s="59">
        <v>35.380000000000003</v>
      </c>
      <c r="O6" s="61">
        <v>158736</v>
      </c>
      <c r="P6" s="61">
        <v>159020</v>
      </c>
      <c r="Q6" s="61">
        <f t="shared" si="2"/>
        <v>284</v>
      </c>
      <c r="R6" s="95">
        <v>159006</v>
      </c>
      <c r="S6" s="59" t="s">
        <v>90</v>
      </c>
    </row>
    <row r="7" spans="1:19" ht="15" customHeight="1">
      <c r="A7" s="25">
        <f>+A5+1</f>
        <v>44079</v>
      </c>
      <c r="B7" s="20" t="s">
        <v>63</v>
      </c>
      <c r="C7" s="20" t="s">
        <v>40</v>
      </c>
      <c r="D7" s="18" t="s">
        <v>68</v>
      </c>
      <c r="E7" s="18" t="s">
        <v>69</v>
      </c>
      <c r="F7" s="98" t="s">
        <v>134</v>
      </c>
      <c r="G7" s="93" t="s">
        <v>103</v>
      </c>
      <c r="H7" s="102" t="s">
        <v>104</v>
      </c>
      <c r="I7" s="100" t="s">
        <v>4</v>
      </c>
      <c r="J7" s="27">
        <v>728.97</v>
      </c>
      <c r="K7" s="27">
        <v>51.03</v>
      </c>
      <c r="L7" s="27">
        <f t="shared" si="1"/>
        <v>780</v>
      </c>
      <c r="M7" s="27">
        <v>19.22</v>
      </c>
      <c r="N7" s="27">
        <v>40.58</v>
      </c>
      <c r="O7" s="36">
        <v>159020</v>
      </c>
      <c r="P7" s="36">
        <v>159363</v>
      </c>
      <c r="Q7" s="35">
        <f t="shared" si="2"/>
        <v>343</v>
      </c>
      <c r="R7" s="92">
        <v>159349</v>
      </c>
      <c r="S7" s="28"/>
    </row>
    <row r="8" spans="1:19" ht="15" customHeight="1">
      <c r="A8" s="25">
        <f t="shared" si="0"/>
        <v>44080</v>
      </c>
      <c r="B8" s="20" t="s">
        <v>63</v>
      </c>
      <c r="C8" s="20" t="s">
        <v>40</v>
      </c>
      <c r="D8" s="18" t="s">
        <v>68</v>
      </c>
      <c r="E8" s="18" t="s">
        <v>69</v>
      </c>
      <c r="F8" s="76" t="s">
        <v>148</v>
      </c>
      <c r="G8" s="75" t="s">
        <v>103</v>
      </c>
      <c r="H8" s="28" t="s">
        <v>104</v>
      </c>
      <c r="I8" s="28" t="s">
        <v>4</v>
      </c>
      <c r="J8" s="28">
        <v>504.67</v>
      </c>
      <c r="K8" s="28">
        <v>35.33</v>
      </c>
      <c r="L8" s="27">
        <f t="shared" si="1"/>
        <v>540</v>
      </c>
      <c r="M8" s="28">
        <v>19.22</v>
      </c>
      <c r="N8" s="28">
        <v>28.09</v>
      </c>
      <c r="O8" s="36">
        <f t="shared" ref="O8:O33" si="3">+P7</f>
        <v>159363</v>
      </c>
      <c r="P8" s="36">
        <v>159595</v>
      </c>
      <c r="Q8" s="35">
        <f t="shared" si="2"/>
        <v>232</v>
      </c>
      <c r="R8" s="92">
        <v>159581</v>
      </c>
      <c r="S8" s="28"/>
    </row>
    <row r="9" spans="1:19" ht="15" customHeight="1">
      <c r="A9" s="25">
        <f t="shared" si="0"/>
        <v>44081</v>
      </c>
      <c r="B9" s="20" t="s">
        <v>63</v>
      </c>
      <c r="C9" s="20" t="s">
        <v>40</v>
      </c>
      <c r="D9" s="18" t="s">
        <v>68</v>
      </c>
      <c r="E9" s="18" t="s">
        <v>69</v>
      </c>
      <c r="F9" s="76" t="s">
        <v>160</v>
      </c>
      <c r="G9" s="75" t="s">
        <v>145</v>
      </c>
      <c r="H9" s="28" t="s">
        <v>146</v>
      </c>
      <c r="I9" s="28" t="s">
        <v>4</v>
      </c>
      <c r="J9" s="1">
        <v>560.75</v>
      </c>
      <c r="K9" s="28">
        <v>39.25</v>
      </c>
      <c r="L9" s="27">
        <f t="shared" si="1"/>
        <v>600</v>
      </c>
      <c r="M9" s="28">
        <v>19.22</v>
      </c>
      <c r="N9" s="28">
        <v>31.21</v>
      </c>
      <c r="O9" s="36">
        <f t="shared" si="3"/>
        <v>159595</v>
      </c>
      <c r="P9" s="36">
        <v>159874</v>
      </c>
      <c r="Q9" s="35">
        <f t="shared" si="2"/>
        <v>279</v>
      </c>
      <c r="R9" s="92">
        <v>159852</v>
      </c>
      <c r="S9" s="28"/>
    </row>
    <row r="10" spans="1:19" ht="15" customHeight="1">
      <c r="A10" s="25">
        <f t="shared" si="0"/>
        <v>44082</v>
      </c>
      <c r="B10" s="20" t="s">
        <v>63</v>
      </c>
      <c r="C10" s="20" t="s">
        <v>40</v>
      </c>
      <c r="D10" s="18" t="s">
        <v>68</v>
      </c>
      <c r="E10" s="18" t="s">
        <v>69</v>
      </c>
      <c r="F10" s="98" t="s">
        <v>171</v>
      </c>
      <c r="G10" s="75" t="s">
        <v>145</v>
      </c>
      <c r="H10" s="102" t="s">
        <v>146</v>
      </c>
      <c r="I10" s="100" t="s">
        <v>4</v>
      </c>
      <c r="J10" s="28">
        <v>831.78</v>
      </c>
      <c r="K10" s="27">
        <v>58.22</v>
      </c>
      <c r="L10" s="27">
        <f t="shared" si="1"/>
        <v>890</v>
      </c>
      <c r="M10" s="27">
        <v>19.22</v>
      </c>
      <c r="N10" s="27">
        <v>46.3</v>
      </c>
      <c r="O10" s="36">
        <f t="shared" si="3"/>
        <v>159874</v>
      </c>
      <c r="P10" s="36">
        <v>160266</v>
      </c>
      <c r="Q10" s="35">
        <f t="shared" si="2"/>
        <v>392</v>
      </c>
      <c r="R10" s="92">
        <v>160243</v>
      </c>
      <c r="S10" s="28"/>
    </row>
    <row r="11" spans="1:19" ht="15" customHeight="1">
      <c r="A11" s="25">
        <f t="shared" si="0"/>
        <v>44083</v>
      </c>
      <c r="B11" s="20" t="s">
        <v>63</v>
      </c>
      <c r="C11" s="20" t="s">
        <v>40</v>
      </c>
      <c r="D11" s="18"/>
      <c r="E11" s="18"/>
      <c r="F11" s="28"/>
      <c r="G11" s="75"/>
      <c r="H11" s="28"/>
      <c r="I11" s="28"/>
      <c r="J11" s="28"/>
      <c r="K11" s="28"/>
      <c r="L11" s="27"/>
      <c r="M11" s="28"/>
      <c r="N11" s="28"/>
      <c r="O11" s="36"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44084</v>
      </c>
      <c r="B12" s="20" t="s">
        <v>63</v>
      </c>
      <c r="C12" s="20" t="s">
        <v>40</v>
      </c>
      <c r="D12" s="18"/>
      <c r="E12" s="18"/>
      <c r="F12" s="26"/>
      <c r="G12" s="75"/>
      <c r="H12" s="23"/>
      <c r="I12" s="22"/>
      <c r="J12" s="27"/>
      <c r="K12" s="27"/>
      <c r="L12" s="27"/>
      <c r="M12" s="27"/>
      <c r="N12" s="27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44085</v>
      </c>
      <c r="B13" s="20" t="s">
        <v>63</v>
      </c>
      <c r="C13" s="20" t="s">
        <v>40</v>
      </c>
      <c r="D13" s="18"/>
      <c r="E13" s="18"/>
      <c r="F13" s="28"/>
      <c r="G13" s="75"/>
      <c r="H13" s="28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44086</v>
      </c>
      <c r="B14" s="20" t="s">
        <v>63</v>
      </c>
      <c r="C14" s="20" t="s">
        <v>40</v>
      </c>
      <c r="D14" s="18"/>
      <c r="E14" s="18"/>
      <c r="F14" s="28"/>
      <c r="G14" s="75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44087</v>
      </c>
      <c r="B15" s="20" t="s">
        <v>63</v>
      </c>
      <c r="C15" s="20" t="s">
        <v>40</v>
      </c>
      <c r="D15" s="18"/>
      <c r="E15" s="18"/>
      <c r="F15" s="28"/>
      <c r="G15" s="75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44088</v>
      </c>
      <c r="B16" s="20" t="s">
        <v>63</v>
      </c>
      <c r="C16" s="20" t="s">
        <v>40</v>
      </c>
      <c r="D16" s="18"/>
      <c r="E16" s="18"/>
      <c r="F16" s="28"/>
      <c r="G16" s="75"/>
      <c r="H16" s="28"/>
      <c r="I16" s="28"/>
      <c r="J16" s="28"/>
      <c r="K16" s="28"/>
      <c r="L16" s="27"/>
      <c r="M16" s="28"/>
      <c r="N16" s="28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44089</v>
      </c>
      <c r="B17" s="20" t="s">
        <v>63</v>
      </c>
      <c r="C17" s="20" t="s">
        <v>40</v>
      </c>
      <c r="D17" s="18"/>
      <c r="E17" s="18"/>
      <c r="F17" s="26"/>
      <c r="G17" s="75"/>
      <c r="H17" s="23"/>
      <c r="I17" s="22"/>
      <c r="J17" s="27"/>
      <c r="K17" s="27"/>
      <c r="L17" s="27"/>
      <c r="M17" s="27"/>
      <c r="N17" s="27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44090</v>
      </c>
      <c r="B18" s="20" t="s">
        <v>63</v>
      </c>
      <c r="C18" s="20" t="s">
        <v>40</v>
      </c>
      <c r="D18" s="18"/>
      <c r="E18" s="18"/>
      <c r="F18" s="28"/>
      <c r="G18" s="75"/>
      <c r="H18" s="28"/>
      <c r="I18" s="28"/>
      <c r="J18" s="28"/>
      <c r="K18" s="28"/>
      <c r="L18" s="27"/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63</v>
      </c>
      <c r="C19" s="20" t="s">
        <v>40</v>
      </c>
      <c r="D19" s="28"/>
      <c r="E19" s="28"/>
      <c r="F19" s="28"/>
      <c r="G19" s="75"/>
      <c r="H19" s="28"/>
      <c r="I19" s="28"/>
      <c r="J19" s="28"/>
      <c r="K19" s="28"/>
      <c r="L19" s="27"/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44092</v>
      </c>
      <c r="B20" s="20" t="s">
        <v>63</v>
      </c>
      <c r="C20" s="20" t="s">
        <v>40</v>
      </c>
      <c r="D20" s="28"/>
      <c r="E20" s="28"/>
      <c r="F20" s="28"/>
      <c r="G20" s="75"/>
      <c r="H20" s="28"/>
      <c r="I20" s="28"/>
      <c r="J20" s="28"/>
      <c r="K20" s="28"/>
      <c r="L20" s="27"/>
      <c r="M20" s="28"/>
      <c r="N20" s="28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44093</v>
      </c>
      <c r="B21" s="20" t="s">
        <v>63</v>
      </c>
      <c r="C21" s="20" t="s">
        <v>40</v>
      </c>
      <c r="D21" s="28"/>
      <c r="E21" s="28"/>
      <c r="F21" s="26"/>
      <c r="G21" s="75"/>
      <c r="H21" s="23"/>
      <c r="I21" s="22"/>
      <c r="J21" s="27"/>
      <c r="K21" s="27"/>
      <c r="L21" s="27"/>
      <c r="M21" s="27"/>
      <c r="N21" s="27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44094</v>
      </c>
      <c r="B22" s="20" t="s">
        <v>63</v>
      </c>
      <c r="C22" s="20" t="s">
        <v>40</v>
      </c>
      <c r="D22" s="28"/>
      <c r="E22" s="28"/>
      <c r="F22" s="28"/>
      <c r="G22" s="75"/>
      <c r="H22" s="28"/>
      <c r="I22" s="28"/>
      <c r="J22" s="28"/>
      <c r="K22" s="28"/>
      <c r="L22" s="27"/>
      <c r="M22" s="28"/>
      <c r="N22" s="28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44095</v>
      </c>
      <c r="B23" s="20" t="s">
        <v>63</v>
      </c>
      <c r="C23" s="20" t="s">
        <v>40</v>
      </c>
      <c r="D23" s="28"/>
      <c r="E23" s="28"/>
      <c r="F23" s="26"/>
      <c r="G23" s="75"/>
      <c r="H23" s="23"/>
      <c r="I23" s="22"/>
      <c r="J23" s="27"/>
      <c r="K23" s="27"/>
      <c r="L23" s="27"/>
      <c r="M23" s="27"/>
      <c r="N23" s="27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44096</v>
      </c>
      <c r="B24" s="20" t="s">
        <v>63</v>
      </c>
      <c r="C24" s="20" t="s">
        <v>40</v>
      </c>
      <c r="D24" s="28"/>
      <c r="E24" s="28"/>
      <c r="F24" s="28"/>
      <c r="G24" s="75"/>
      <c r="H24" s="28"/>
      <c r="I24" s="28"/>
      <c r="J24" s="28"/>
      <c r="K24" s="28"/>
      <c r="L24" s="27"/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44097</v>
      </c>
      <c r="B25" s="20" t="s">
        <v>63</v>
      </c>
      <c r="C25" s="20" t="s">
        <v>40</v>
      </c>
      <c r="D25" s="28"/>
      <c r="E25" s="28"/>
      <c r="F25" s="28"/>
      <c r="G25" s="75"/>
      <c r="H25" s="28"/>
      <c r="I25" s="28"/>
      <c r="J25" s="28"/>
      <c r="K25" s="28"/>
      <c r="L25" s="27"/>
      <c r="M25" s="28"/>
      <c r="N25" s="28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44098</v>
      </c>
      <c r="B26" s="20" t="s">
        <v>63</v>
      </c>
      <c r="C26" s="20" t="s">
        <v>40</v>
      </c>
      <c r="D26" s="28"/>
      <c r="E26" s="28"/>
      <c r="F26" s="26"/>
      <c r="G26" s="75"/>
      <c r="H26" s="23"/>
      <c r="I26" s="22"/>
      <c r="J26" s="27"/>
      <c r="K26" s="27"/>
      <c r="L26" s="27"/>
      <c r="M26" s="27"/>
      <c r="N26" s="27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44099</v>
      </c>
      <c r="B27" s="20" t="s">
        <v>63</v>
      </c>
      <c r="C27" s="20" t="s">
        <v>40</v>
      </c>
      <c r="D27" s="28"/>
      <c r="E27" s="28"/>
      <c r="F27" s="28"/>
      <c r="G27" s="75"/>
      <c r="H27" s="28"/>
      <c r="I27" s="28"/>
      <c r="J27" s="28"/>
      <c r="K27" s="28"/>
      <c r="L27" s="27"/>
      <c r="M27" s="28"/>
      <c r="N27" s="28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44100</v>
      </c>
      <c r="B28" s="20" t="s">
        <v>63</v>
      </c>
      <c r="C28" s="20" t="s">
        <v>40</v>
      </c>
      <c r="D28" s="28"/>
      <c r="E28" s="28"/>
      <c r="F28" s="26"/>
      <c r="G28" s="75"/>
      <c r="H28" s="23"/>
      <c r="I28" s="22"/>
      <c r="J28" s="27"/>
      <c r="K28" s="27"/>
      <c r="L28" s="27"/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44101</v>
      </c>
      <c r="B29" s="20" t="s">
        <v>63</v>
      </c>
      <c r="C29" s="20" t="s">
        <v>40</v>
      </c>
      <c r="D29" s="28"/>
      <c r="E29" s="28"/>
      <c r="F29" s="29"/>
      <c r="G29" s="75"/>
      <c r="H29" s="23"/>
      <c r="I29" s="22"/>
      <c r="J29" s="27"/>
      <c r="K29" s="27"/>
      <c r="L29" s="27"/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44102</v>
      </c>
      <c r="B30" s="20" t="s">
        <v>63</v>
      </c>
      <c r="C30" s="20" t="s">
        <v>40</v>
      </c>
      <c r="D30" s="28"/>
      <c r="E30" s="28"/>
      <c r="F30" s="29"/>
      <c r="G30" s="75"/>
      <c r="H30" s="23"/>
      <c r="I30" s="22"/>
      <c r="J30" s="27"/>
      <c r="K30" s="27"/>
      <c r="L30" s="27"/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44103</v>
      </c>
      <c r="B31" s="20" t="s">
        <v>63</v>
      </c>
      <c r="C31" s="20" t="s">
        <v>40</v>
      </c>
      <c r="D31" s="28"/>
      <c r="E31" s="28"/>
      <c r="F31" s="26"/>
      <c r="G31" s="75"/>
      <c r="H31" s="23"/>
      <c r="I31" s="30"/>
      <c r="J31" s="27"/>
      <c r="K31" s="27"/>
      <c r="L31" s="27"/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>
        <f t="shared" si="0"/>
        <v>44104</v>
      </c>
      <c r="B32" s="20" t="s">
        <v>63</v>
      </c>
      <c r="C32" s="20" t="s">
        <v>40</v>
      </c>
      <c r="D32" s="28"/>
      <c r="E32" s="28"/>
      <c r="F32" s="31"/>
      <c r="G32" s="75"/>
      <c r="H32" s="23"/>
      <c r="I32" s="22"/>
      <c r="J32" s="27"/>
      <c r="K32" s="27"/>
      <c r="L32" s="27"/>
      <c r="M32" s="27"/>
      <c r="N32" s="27"/>
      <c r="O32" s="36">
        <f t="shared" si="3"/>
        <v>0</v>
      </c>
      <c r="P32" s="36"/>
      <c r="Q32" s="35">
        <f t="shared" si="2"/>
        <v>0</v>
      </c>
      <c r="R32" s="36"/>
      <c r="S32" s="28"/>
    </row>
    <row r="33" spans="1:19">
      <c r="A33" s="25"/>
      <c r="B33" s="20" t="s">
        <v>63</v>
      </c>
      <c r="C33" s="20" t="s">
        <v>40</v>
      </c>
      <c r="D33" s="28"/>
      <c r="E33" s="28"/>
      <c r="F33" s="31"/>
      <c r="G33" s="75"/>
      <c r="H33" s="23"/>
      <c r="I33" s="22"/>
      <c r="J33" s="27"/>
      <c r="K33" s="27"/>
      <c r="L33" s="27"/>
      <c r="M33" s="27"/>
      <c r="N33" s="27"/>
      <c r="O33" s="36">
        <f t="shared" si="3"/>
        <v>0</v>
      </c>
      <c r="P33" s="36"/>
      <c r="Q33" s="39">
        <f t="shared" si="2"/>
        <v>0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SUM(J2:J33)</f>
        <v>4663.55</v>
      </c>
      <c r="K34" s="16">
        <f t="shared" ref="K34:N34" si="4">SUM(K2:K33)</f>
        <v>326.45000000000005</v>
      </c>
      <c r="L34" s="16">
        <f t="shared" si="4"/>
        <v>4990</v>
      </c>
      <c r="M34" s="15"/>
      <c r="N34" s="16">
        <f t="shared" si="4"/>
        <v>259.60400000000004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18.728524984206711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"/>
  <sheetViews>
    <sheetView zoomScale="70" zoomScaleNormal="70" workbookViewId="0">
      <selection activeCell="R25" sqref="R25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22.425781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7" width="11.28515625" style="37" customWidth="1"/>
    <col min="18" max="18" width="12.5703125" style="37" customWidth="1"/>
    <col min="19" max="16384" width="9" style="1"/>
  </cols>
  <sheetData>
    <row r="1" spans="1:19" s="13" customFormat="1" ht="47.25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41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41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63</v>
      </c>
      <c r="C4" s="20" t="s">
        <v>41</v>
      </c>
      <c r="D4" s="18" t="s">
        <v>72</v>
      </c>
      <c r="E4" s="18" t="s">
        <v>73</v>
      </c>
      <c r="F4" s="76" t="s">
        <v>74</v>
      </c>
      <c r="G4" s="93" t="s">
        <v>102</v>
      </c>
      <c r="H4" s="28" t="s">
        <v>70</v>
      </c>
      <c r="I4" s="76" t="s">
        <v>4</v>
      </c>
      <c r="J4" s="28">
        <v>934.58</v>
      </c>
      <c r="K4" s="28">
        <v>65.42</v>
      </c>
      <c r="L4" s="27">
        <f t="shared" ref="L4:L9" si="1">J4+K4</f>
        <v>1000</v>
      </c>
      <c r="M4" s="28">
        <v>19.22</v>
      </c>
      <c r="N4" s="28">
        <v>52.029000000000003</v>
      </c>
      <c r="O4" s="36">
        <v>149389</v>
      </c>
      <c r="P4" s="36">
        <v>149544</v>
      </c>
      <c r="Q4" s="35">
        <f t="shared" ref="Q4:Q32" si="2">+P4-O4</f>
        <v>155</v>
      </c>
      <c r="R4" s="78">
        <v>149289</v>
      </c>
      <c r="S4" s="28"/>
    </row>
    <row r="5" spans="1:19" ht="15" customHeight="1">
      <c r="A5" s="25">
        <f t="shared" si="0"/>
        <v>44078</v>
      </c>
      <c r="B5" s="20" t="s">
        <v>63</v>
      </c>
      <c r="C5" s="20" t="s">
        <v>41</v>
      </c>
      <c r="D5" s="18" t="s">
        <v>72</v>
      </c>
      <c r="E5" s="18" t="s">
        <v>73</v>
      </c>
      <c r="F5" s="76" t="s">
        <v>105</v>
      </c>
      <c r="G5" s="76" t="s">
        <v>107</v>
      </c>
      <c r="H5" s="28" t="s">
        <v>87</v>
      </c>
      <c r="I5" s="76" t="s">
        <v>4</v>
      </c>
      <c r="J5" s="28">
        <v>906.54</v>
      </c>
      <c r="K5" s="28">
        <v>63.46</v>
      </c>
      <c r="L5" s="27">
        <f t="shared" si="1"/>
        <v>970</v>
      </c>
      <c r="M5" s="28">
        <v>19.22</v>
      </c>
      <c r="N5" s="28">
        <v>50.468000000000004</v>
      </c>
      <c r="O5" s="36">
        <f t="shared" ref="O5:O32" si="3">+P4</f>
        <v>149544</v>
      </c>
      <c r="P5" s="36">
        <v>149812</v>
      </c>
      <c r="Q5" s="35">
        <f t="shared" si="2"/>
        <v>268</v>
      </c>
      <c r="R5" s="92">
        <v>149564</v>
      </c>
      <c r="S5" s="28"/>
    </row>
    <row r="6" spans="1:19" ht="15" customHeight="1">
      <c r="A6" s="25">
        <f t="shared" si="0"/>
        <v>44079</v>
      </c>
      <c r="B6" s="20" t="s">
        <v>63</v>
      </c>
      <c r="C6" s="20" t="s">
        <v>41</v>
      </c>
      <c r="D6" s="18" t="s">
        <v>72</v>
      </c>
      <c r="E6" s="18" t="s">
        <v>73</v>
      </c>
      <c r="F6" s="98" t="s">
        <v>135</v>
      </c>
      <c r="G6" s="100" t="s">
        <v>106</v>
      </c>
      <c r="H6" s="102" t="s">
        <v>93</v>
      </c>
      <c r="I6" s="100" t="s">
        <v>4</v>
      </c>
      <c r="J6" s="27">
        <v>1224.3</v>
      </c>
      <c r="K6" s="27">
        <v>85.7</v>
      </c>
      <c r="L6" s="27">
        <f t="shared" si="1"/>
        <v>1310</v>
      </c>
      <c r="M6" s="27">
        <v>19.22</v>
      </c>
      <c r="N6" s="27">
        <v>68.158000000000001</v>
      </c>
      <c r="O6" s="36">
        <f t="shared" si="3"/>
        <v>149812</v>
      </c>
      <c r="P6" s="36">
        <v>150115</v>
      </c>
      <c r="Q6" s="35">
        <f t="shared" si="2"/>
        <v>303</v>
      </c>
      <c r="R6" s="92">
        <v>150112</v>
      </c>
      <c r="S6" s="28"/>
    </row>
    <row r="7" spans="1:19" ht="15" customHeight="1">
      <c r="A7" s="25">
        <f t="shared" si="0"/>
        <v>44080</v>
      </c>
      <c r="B7" s="20" t="s">
        <v>63</v>
      </c>
      <c r="C7" s="20" t="s">
        <v>41</v>
      </c>
      <c r="D7" s="18" t="s">
        <v>149</v>
      </c>
      <c r="E7" s="18" t="s">
        <v>73</v>
      </c>
      <c r="F7" s="104">
        <v>614472</v>
      </c>
      <c r="G7" s="28" t="s">
        <v>108</v>
      </c>
      <c r="H7" s="28" t="s">
        <v>147</v>
      </c>
      <c r="I7" s="28" t="s">
        <v>4</v>
      </c>
      <c r="J7" s="28">
        <v>635.51</v>
      </c>
      <c r="K7" s="28">
        <v>44.49</v>
      </c>
      <c r="L7" s="27">
        <f t="shared" si="1"/>
        <v>680</v>
      </c>
      <c r="M7" s="28">
        <v>19.22</v>
      </c>
      <c r="N7" s="28">
        <v>35.380000000000003</v>
      </c>
      <c r="O7" s="36">
        <f t="shared" si="3"/>
        <v>150115</v>
      </c>
      <c r="P7" s="36">
        <v>150411</v>
      </c>
      <c r="Q7" s="35">
        <f t="shared" si="2"/>
        <v>296</v>
      </c>
      <c r="R7" s="92">
        <v>150391</v>
      </c>
      <c r="S7" s="28"/>
    </row>
    <row r="8" spans="1:19" ht="15" customHeight="1">
      <c r="A8" s="25">
        <f t="shared" si="0"/>
        <v>44081</v>
      </c>
      <c r="B8" s="20" t="s">
        <v>63</v>
      </c>
      <c r="C8" s="20" t="s">
        <v>41</v>
      </c>
      <c r="D8" s="18" t="s">
        <v>149</v>
      </c>
      <c r="E8" s="18" t="s">
        <v>73</v>
      </c>
      <c r="F8" s="104">
        <v>615202</v>
      </c>
      <c r="G8" s="28" t="s">
        <v>108</v>
      </c>
      <c r="H8" s="28" t="s">
        <v>147</v>
      </c>
      <c r="I8" s="28" t="s">
        <v>4</v>
      </c>
      <c r="J8" s="28">
        <v>747.66</v>
      </c>
      <c r="K8" s="28">
        <v>52.34</v>
      </c>
      <c r="L8" s="27">
        <f t="shared" si="1"/>
        <v>800</v>
      </c>
      <c r="M8" s="28">
        <v>19.22</v>
      </c>
      <c r="N8" s="28">
        <v>41.62</v>
      </c>
      <c r="O8" s="36">
        <f t="shared" si="3"/>
        <v>150411</v>
      </c>
      <c r="P8" s="36">
        <v>150778</v>
      </c>
      <c r="Q8" s="35">
        <f t="shared" si="2"/>
        <v>367</v>
      </c>
      <c r="R8" s="92">
        <v>150759</v>
      </c>
      <c r="S8" s="28"/>
    </row>
    <row r="9" spans="1:19" ht="15" customHeight="1">
      <c r="A9" s="25">
        <f t="shared" si="0"/>
        <v>44082</v>
      </c>
      <c r="B9" s="20" t="s">
        <v>63</v>
      </c>
      <c r="C9" s="20" t="s">
        <v>41</v>
      </c>
      <c r="D9" s="18" t="s">
        <v>149</v>
      </c>
      <c r="E9" s="18" t="s">
        <v>73</v>
      </c>
      <c r="F9" s="98">
        <v>615866</v>
      </c>
      <c r="G9" s="100" t="s">
        <v>108</v>
      </c>
      <c r="H9" s="102" t="s">
        <v>147</v>
      </c>
      <c r="I9" s="100" t="s">
        <v>4</v>
      </c>
      <c r="J9" s="27">
        <v>785.05</v>
      </c>
      <c r="K9" s="27">
        <v>54.95</v>
      </c>
      <c r="L9" s="27">
        <f t="shared" si="1"/>
        <v>840</v>
      </c>
      <c r="M9" s="27">
        <v>19.22</v>
      </c>
      <c r="N9" s="27">
        <v>43.7</v>
      </c>
      <c r="O9" s="36">
        <f t="shared" si="3"/>
        <v>150778</v>
      </c>
      <c r="P9" s="36">
        <v>151174</v>
      </c>
      <c r="Q9" s="35">
        <f t="shared" si="2"/>
        <v>396</v>
      </c>
      <c r="R9" s="36">
        <v>151155</v>
      </c>
      <c r="S9" s="28"/>
    </row>
    <row r="10" spans="1:19" ht="15" customHeight="1">
      <c r="A10" s="25">
        <f t="shared" si="0"/>
        <v>44083</v>
      </c>
      <c r="B10" s="20" t="s">
        <v>63</v>
      </c>
      <c r="C10" s="20" t="s">
        <v>41</v>
      </c>
      <c r="D10" s="18"/>
      <c r="E10" s="18"/>
      <c r="F10" s="28"/>
      <c r="G10" s="28"/>
      <c r="H10" s="28"/>
      <c r="I10" s="28"/>
      <c r="J10" s="28"/>
      <c r="K10" s="28"/>
      <c r="L10" s="27"/>
      <c r="M10" s="28"/>
      <c r="N10" s="28"/>
      <c r="O10" s="36">
        <v>0</v>
      </c>
      <c r="P10" s="36"/>
      <c r="Q10" s="35">
        <f t="shared" si="2"/>
        <v>0</v>
      </c>
      <c r="R10" s="92"/>
      <c r="S10" s="28"/>
    </row>
    <row r="11" spans="1:19" ht="15" customHeight="1">
      <c r="A11" s="25">
        <f t="shared" si="0"/>
        <v>44084</v>
      </c>
      <c r="B11" s="20" t="s">
        <v>63</v>
      </c>
      <c r="C11" s="20" t="s">
        <v>41</v>
      </c>
      <c r="D11" s="18"/>
      <c r="E11" s="18"/>
      <c r="F11" s="26"/>
      <c r="G11" s="22"/>
      <c r="H11" s="23"/>
      <c r="I11" s="22"/>
      <c r="J11" s="27"/>
      <c r="K11" s="27"/>
      <c r="L11" s="27"/>
      <c r="M11" s="27"/>
      <c r="N11" s="27"/>
      <c r="O11" s="36">
        <f t="shared" si="3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63</v>
      </c>
      <c r="C12" s="20" t="s">
        <v>41</v>
      </c>
      <c r="D12" s="18"/>
      <c r="E12" s="18"/>
      <c r="F12" s="28"/>
      <c r="G12" s="28"/>
      <c r="H12" s="28"/>
      <c r="I12" s="28"/>
      <c r="J12" s="28"/>
      <c r="K12" s="28"/>
      <c r="L12" s="27"/>
      <c r="M12" s="28"/>
      <c r="N12" s="28"/>
      <c r="O12" s="36">
        <f t="shared" si="3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63</v>
      </c>
      <c r="C13" s="20" t="s">
        <v>41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3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63</v>
      </c>
      <c r="C14" s="20" t="s">
        <v>41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3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63</v>
      </c>
      <c r="C15" s="20" t="s">
        <v>41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3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63</v>
      </c>
      <c r="C16" s="20" t="s">
        <v>41</v>
      </c>
      <c r="D16" s="18"/>
      <c r="E16" s="18"/>
      <c r="F16" s="26"/>
      <c r="G16" s="22"/>
      <c r="H16" s="23"/>
      <c r="I16" s="22"/>
      <c r="J16" s="27"/>
      <c r="K16" s="27"/>
      <c r="L16" s="27"/>
      <c r="M16" s="27"/>
      <c r="N16" s="27"/>
      <c r="O16" s="36">
        <f t="shared" si="3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63</v>
      </c>
      <c r="C17" s="20" t="s">
        <v>41</v>
      </c>
      <c r="D17" s="18"/>
      <c r="E17" s="18"/>
      <c r="F17" s="28"/>
      <c r="G17" s="28"/>
      <c r="H17" s="28"/>
      <c r="I17" s="28"/>
      <c r="J17" s="28"/>
      <c r="K17" s="28"/>
      <c r="L17" s="27"/>
      <c r="M17" s="28"/>
      <c r="N17" s="28"/>
      <c r="O17" s="36">
        <f t="shared" si="3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63</v>
      </c>
      <c r="C18" s="20" t="s">
        <v>41</v>
      </c>
      <c r="D18" s="28"/>
      <c r="E18" s="2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3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63</v>
      </c>
      <c r="C19" s="20" t="s">
        <v>41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3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63</v>
      </c>
      <c r="C20" s="20" t="s">
        <v>41</v>
      </c>
      <c r="D20" s="28"/>
      <c r="E20" s="28"/>
      <c r="F20" s="26"/>
      <c r="G20" s="22"/>
      <c r="H20" s="23"/>
      <c r="I20" s="22"/>
      <c r="J20" s="27"/>
      <c r="K20" s="27"/>
      <c r="L20" s="27"/>
      <c r="M20" s="27"/>
      <c r="N20" s="27"/>
      <c r="O20" s="36">
        <f t="shared" si="3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63</v>
      </c>
      <c r="C21" s="20" t="s">
        <v>41</v>
      </c>
      <c r="D21" s="28"/>
      <c r="E21" s="28"/>
      <c r="F21" s="28"/>
      <c r="G21" s="28"/>
      <c r="H21" s="28"/>
      <c r="I21" s="28"/>
      <c r="J21" s="28"/>
      <c r="K21" s="28"/>
      <c r="L21" s="27"/>
      <c r="M21" s="28"/>
      <c r="N21" s="28"/>
      <c r="O21" s="36">
        <f t="shared" si="3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63</v>
      </c>
      <c r="C22" s="20" t="s">
        <v>41</v>
      </c>
      <c r="D22" s="28"/>
      <c r="E22" s="28"/>
      <c r="F22" s="26"/>
      <c r="G22" s="22"/>
      <c r="H22" s="23"/>
      <c r="I22" s="22"/>
      <c r="J22" s="27"/>
      <c r="K22" s="27"/>
      <c r="L22" s="27"/>
      <c r="M22" s="27"/>
      <c r="N22" s="27"/>
      <c r="O22" s="36">
        <f t="shared" si="3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63</v>
      </c>
      <c r="C23" s="20" t="s">
        <v>41</v>
      </c>
      <c r="D23" s="28"/>
      <c r="E23" s="28"/>
      <c r="F23" s="28"/>
      <c r="G23" s="28"/>
      <c r="H23" s="28"/>
      <c r="I23" s="28"/>
      <c r="J23" s="28"/>
      <c r="K23" s="28"/>
      <c r="L23" s="27"/>
      <c r="M23" s="28"/>
      <c r="N23" s="28"/>
      <c r="O23" s="36">
        <f t="shared" si="3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63</v>
      </c>
      <c r="C24" s="20" t="s">
        <v>41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3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63</v>
      </c>
      <c r="C25" s="20" t="s">
        <v>41</v>
      </c>
      <c r="D25" s="28"/>
      <c r="E25" s="28"/>
      <c r="F25" s="26"/>
      <c r="G25" s="22"/>
      <c r="H25" s="23"/>
      <c r="I25" s="22"/>
      <c r="J25" s="27"/>
      <c r="K25" s="27"/>
      <c r="L25" s="27"/>
      <c r="M25" s="27"/>
      <c r="N25" s="27"/>
      <c r="O25" s="36">
        <f t="shared" si="3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63</v>
      </c>
      <c r="C26" s="20" t="s">
        <v>41</v>
      </c>
      <c r="D26" s="28"/>
      <c r="E26" s="28"/>
      <c r="F26" s="28"/>
      <c r="G26" s="28"/>
      <c r="H26" s="28"/>
      <c r="I26" s="28"/>
      <c r="J26" s="28"/>
      <c r="K26" s="28"/>
      <c r="L26" s="27"/>
      <c r="M26" s="28"/>
      <c r="N26" s="28"/>
      <c r="O26" s="36">
        <f t="shared" si="3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63</v>
      </c>
      <c r="C27" s="20" t="s">
        <v>41</v>
      </c>
      <c r="D27" s="28"/>
      <c r="E27" s="28"/>
      <c r="F27" s="26"/>
      <c r="G27" s="22"/>
      <c r="H27" s="23"/>
      <c r="I27" s="22"/>
      <c r="J27" s="27"/>
      <c r="K27" s="27"/>
      <c r="L27" s="27"/>
      <c r="M27" s="27"/>
      <c r="N27" s="27"/>
      <c r="O27" s="36">
        <f t="shared" si="3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63</v>
      </c>
      <c r="C28" s="20" t="s">
        <v>41</v>
      </c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63</v>
      </c>
      <c r="C29" s="20" t="s">
        <v>41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63</v>
      </c>
      <c r="C30" s="20" t="s">
        <v>41</v>
      </c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63</v>
      </c>
      <c r="C31" s="20" t="s">
        <v>41</v>
      </c>
      <c r="D31" s="28"/>
      <c r="E31" s="28"/>
      <c r="F31" s="31"/>
      <c r="G31" s="22"/>
      <c r="H31" s="23"/>
      <c r="I31" s="22"/>
      <c r="J31" s="27"/>
      <c r="K31" s="27"/>
      <c r="L31" s="27"/>
      <c r="M31" s="27"/>
      <c r="N31" s="27"/>
      <c r="O31" s="36">
        <f t="shared" si="3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63</v>
      </c>
      <c r="C32" s="20" t="s">
        <v>41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3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5233.6400000000003</v>
      </c>
      <c r="K33" s="16">
        <f t="shared" ref="K33:N33" si="4">SUM(K2:K32)</f>
        <v>366.35999999999996</v>
      </c>
      <c r="L33" s="16">
        <f t="shared" si="4"/>
        <v>5600</v>
      </c>
      <c r="M33" s="15"/>
      <c r="N33" s="16">
        <f t="shared" si="4"/>
        <v>291.35500000000002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16.687546120711847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4"/>
  <sheetViews>
    <sheetView zoomScale="70" zoomScaleNormal="70" workbookViewId="0">
      <selection activeCell="N25" sqref="N25"/>
    </sheetView>
  </sheetViews>
  <sheetFormatPr defaultColWidth="9" defaultRowHeight="15"/>
  <cols>
    <col min="1" max="1" width="10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9.28515625" style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44075</v>
      </c>
      <c r="B2" s="20" t="s">
        <v>63</v>
      </c>
      <c r="C2" s="20" t="s">
        <v>42</v>
      </c>
      <c r="D2" s="18"/>
      <c r="E2" s="18"/>
      <c r="F2" s="20"/>
      <c r="G2" s="20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44076</v>
      </c>
      <c r="B3" s="20" t="s">
        <v>63</v>
      </c>
      <c r="C3" s="20" t="s">
        <v>42</v>
      </c>
      <c r="D3" s="18"/>
      <c r="E3" s="18"/>
      <c r="F3" s="21"/>
      <c r="G3" s="22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44077</v>
      </c>
      <c r="B4" s="20" t="s">
        <v>63</v>
      </c>
      <c r="C4" s="20" t="s">
        <v>42</v>
      </c>
      <c r="D4" s="18"/>
      <c r="E4" s="18"/>
      <c r="F4" s="28"/>
      <c r="G4" s="28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63</v>
      </c>
      <c r="C5" s="20" t="s">
        <v>42</v>
      </c>
      <c r="D5" s="18" t="s">
        <v>109</v>
      </c>
      <c r="E5" s="18" t="s">
        <v>110</v>
      </c>
      <c r="F5" s="76" t="s">
        <v>111</v>
      </c>
      <c r="G5" s="76" t="s">
        <v>106</v>
      </c>
      <c r="H5" s="28" t="s">
        <v>93</v>
      </c>
      <c r="I5" s="76" t="s">
        <v>4</v>
      </c>
      <c r="J5" s="28">
        <v>869.16</v>
      </c>
      <c r="K5" s="28">
        <v>60.84</v>
      </c>
      <c r="L5" s="27">
        <f t="shared" ref="L5:L9" si="3">J5+K5</f>
        <v>930</v>
      </c>
      <c r="M5" s="28">
        <v>19.22</v>
      </c>
      <c r="N5" s="28">
        <v>48.387</v>
      </c>
      <c r="O5" s="36">
        <v>149160</v>
      </c>
      <c r="P5" s="36">
        <v>149500</v>
      </c>
      <c r="Q5" s="35">
        <f t="shared" si="2"/>
        <v>340</v>
      </c>
      <c r="R5" s="36">
        <v>149164</v>
      </c>
      <c r="S5" s="28"/>
    </row>
    <row r="6" spans="1:19" ht="15" customHeight="1">
      <c r="A6" s="25">
        <f t="shared" si="0"/>
        <v>44079</v>
      </c>
      <c r="B6" s="20" t="s">
        <v>63</v>
      </c>
      <c r="C6" s="20" t="s">
        <v>42</v>
      </c>
      <c r="D6" s="18" t="s">
        <v>109</v>
      </c>
      <c r="E6" s="18" t="s">
        <v>110</v>
      </c>
      <c r="F6" s="98" t="s">
        <v>136</v>
      </c>
      <c r="G6" s="100" t="s">
        <v>106</v>
      </c>
      <c r="H6" s="102" t="s">
        <v>93</v>
      </c>
      <c r="I6" s="100" t="s">
        <v>4</v>
      </c>
      <c r="J6" s="27">
        <v>934.58</v>
      </c>
      <c r="K6" s="27">
        <v>65.42</v>
      </c>
      <c r="L6" s="27">
        <f t="shared" si="3"/>
        <v>1000</v>
      </c>
      <c r="M6" s="27">
        <v>19.22</v>
      </c>
      <c r="N6" s="27">
        <v>52.029000000000003</v>
      </c>
      <c r="O6" s="36">
        <f t="shared" si="1"/>
        <v>149500</v>
      </c>
      <c r="P6" s="36">
        <v>149831</v>
      </c>
      <c r="Q6" s="35">
        <f t="shared" si="2"/>
        <v>331</v>
      </c>
      <c r="R6" s="36">
        <v>149818</v>
      </c>
      <c r="S6" s="28"/>
    </row>
    <row r="7" spans="1:19" ht="15" customHeight="1">
      <c r="A7" s="25">
        <f t="shared" si="0"/>
        <v>44080</v>
      </c>
      <c r="B7" s="20" t="s">
        <v>63</v>
      </c>
      <c r="C7" s="20" t="s">
        <v>42</v>
      </c>
      <c r="D7" s="18" t="s">
        <v>109</v>
      </c>
      <c r="E7" s="18" t="s">
        <v>110</v>
      </c>
      <c r="F7" s="76" t="s">
        <v>161</v>
      </c>
      <c r="G7" s="28" t="s">
        <v>106</v>
      </c>
      <c r="H7" s="28" t="s">
        <v>93</v>
      </c>
      <c r="I7" s="28" t="s">
        <v>4</v>
      </c>
      <c r="J7" s="28">
        <v>906.54</v>
      </c>
      <c r="K7" s="28">
        <v>63.46</v>
      </c>
      <c r="L7" s="27">
        <f t="shared" si="3"/>
        <v>970</v>
      </c>
      <c r="M7" s="28">
        <v>19.22</v>
      </c>
      <c r="N7" s="28">
        <v>50.468000000000004</v>
      </c>
      <c r="O7" s="36">
        <f t="shared" si="1"/>
        <v>149831</v>
      </c>
      <c r="P7" s="36">
        <v>150299</v>
      </c>
      <c r="Q7" s="35">
        <f t="shared" si="2"/>
        <v>468</v>
      </c>
      <c r="R7" s="36">
        <v>150296</v>
      </c>
      <c r="S7" s="28"/>
    </row>
    <row r="8" spans="1:19" ht="15" customHeight="1">
      <c r="A8" s="25">
        <f t="shared" si="0"/>
        <v>44081</v>
      </c>
      <c r="B8" s="20" t="s">
        <v>63</v>
      </c>
      <c r="C8" s="20" t="s">
        <v>42</v>
      </c>
      <c r="D8" s="18" t="s">
        <v>109</v>
      </c>
      <c r="E8" s="18" t="s">
        <v>110</v>
      </c>
      <c r="F8" s="76" t="s">
        <v>162</v>
      </c>
      <c r="G8" s="28" t="s">
        <v>106</v>
      </c>
      <c r="H8" s="28" t="s">
        <v>93</v>
      </c>
      <c r="I8" s="28" t="s">
        <v>4</v>
      </c>
      <c r="J8" s="28">
        <v>859.81</v>
      </c>
      <c r="K8" s="28">
        <v>60.19</v>
      </c>
      <c r="L8" s="27">
        <f t="shared" si="3"/>
        <v>920</v>
      </c>
      <c r="M8" s="28">
        <v>19.22</v>
      </c>
      <c r="N8" s="28">
        <v>47.866999999999997</v>
      </c>
      <c r="O8" s="36">
        <f t="shared" si="1"/>
        <v>150299</v>
      </c>
      <c r="P8" s="36">
        <v>150808</v>
      </c>
      <c r="Q8" s="35">
        <f t="shared" si="2"/>
        <v>509</v>
      </c>
      <c r="R8" s="36">
        <v>150805</v>
      </c>
      <c r="S8" s="28"/>
    </row>
    <row r="9" spans="1:19" ht="15" customHeight="1">
      <c r="A9" s="25">
        <f t="shared" si="0"/>
        <v>44082</v>
      </c>
      <c r="B9" s="20" t="s">
        <v>63</v>
      </c>
      <c r="C9" s="20" t="s">
        <v>42</v>
      </c>
      <c r="D9" s="18" t="s">
        <v>109</v>
      </c>
      <c r="E9" s="18" t="s">
        <v>110</v>
      </c>
      <c r="F9" s="98" t="s">
        <v>172</v>
      </c>
      <c r="G9" s="100" t="s">
        <v>106</v>
      </c>
      <c r="H9" s="102" t="s">
        <v>93</v>
      </c>
      <c r="I9" s="100" t="s">
        <v>4</v>
      </c>
      <c r="J9" s="27">
        <v>579.44000000000005</v>
      </c>
      <c r="K9" s="27">
        <v>40.56</v>
      </c>
      <c r="L9" s="27">
        <f t="shared" si="3"/>
        <v>620</v>
      </c>
      <c r="M9" s="27">
        <v>19.22</v>
      </c>
      <c r="N9" s="27">
        <v>32.258000000000003</v>
      </c>
      <c r="O9" s="36">
        <f t="shared" si="1"/>
        <v>150808</v>
      </c>
      <c r="P9" s="36">
        <v>151093</v>
      </c>
      <c r="Q9" s="35">
        <f t="shared" si="2"/>
        <v>285</v>
      </c>
      <c r="R9" s="36">
        <v>151089</v>
      </c>
      <c r="S9" s="28"/>
    </row>
    <row r="10" spans="1:19" ht="15" customHeight="1">
      <c r="A10" s="25">
        <f t="shared" si="0"/>
        <v>44083</v>
      </c>
      <c r="B10" s="20" t="s">
        <v>63</v>
      </c>
      <c r="C10" s="20" t="s">
        <v>42</v>
      </c>
      <c r="D10" s="18"/>
      <c r="E10" s="18"/>
      <c r="F10" s="28"/>
      <c r="G10" s="28"/>
      <c r="H10" s="28"/>
      <c r="I10" s="28"/>
      <c r="J10" s="28"/>
      <c r="K10" s="28"/>
      <c r="L10" s="27"/>
      <c r="M10" s="28"/>
      <c r="N10" s="28"/>
      <c r="O10" s="36">
        <v>0</v>
      </c>
      <c r="P10" s="36"/>
      <c r="Q10" s="35">
        <f t="shared" si="2"/>
        <v>0</v>
      </c>
      <c r="R10" s="36"/>
      <c r="S10" s="28"/>
    </row>
    <row r="11" spans="1:19" ht="15" customHeight="1">
      <c r="A11" s="25">
        <f t="shared" si="0"/>
        <v>44084</v>
      </c>
      <c r="B11" s="20" t="s">
        <v>63</v>
      </c>
      <c r="C11" s="20" t="s">
        <v>42</v>
      </c>
      <c r="D11" s="18"/>
      <c r="E11" s="18"/>
      <c r="F11" s="26"/>
      <c r="G11" s="22"/>
      <c r="H11" s="23"/>
      <c r="I11" s="22"/>
      <c r="J11" s="27"/>
      <c r="K11" s="27"/>
      <c r="L11" s="27"/>
      <c r="M11" s="27"/>
      <c r="N11" s="27"/>
      <c r="O11" s="36">
        <f t="shared" si="1"/>
        <v>0</v>
      </c>
      <c r="P11" s="36"/>
      <c r="Q11" s="35">
        <f t="shared" si="2"/>
        <v>0</v>
      </c>
      <c r="R11" s="36"/>
      <c r="S11" s="28"/>
    </row>
    <row r="12" spans="1:19" ht="15" customHeight="1">
      <c r="A12" s="25">
        <f t="shared" si="0"/>
        <v>44085</v>
      </c>
      <c r="B12" s="20" t="s">
        <v>63</v>
      </c>
      <c r="C12" s="20" t="s">
        <v>42</v>
      </c>
      <c r="D12" s="18"/>
      <c r="E12" s="18"/>
      <c r="F12" s="28"/>
      <c r="G12" s="28"/>
      <c r="H12" s="28"/>
      <c r="I12" s="28"/>
      <c r="J12" s="28"/>
      <c r="K12" s="28"/>
      <c r="L12" s="27"/>
      <c r="M12" s="28"/>
      <c r="N12" s="28"/>
      <c r="O12" s="36">
        <f t="shared" si="1"/>
        <v>0</v>
      </c>
      <c r="P12" s="36"/>
      <c r="Q12" s="35">
        <f t="shared" si="2"/>
        <v>0</v>
      </c>
      <c r="R12" s="36"/>
      <c r="S12" s="28"/>
    </row>
    <row r="13" spans="1:19" ht="15" customHeight="1">
      <c r="A13" s="25">
        <f t="shared" si="0"/>
        <v>44086</v>
      </c>
      <c r="B13" s="20" t="s">
        <v>63</v>
      </c>
      <c r="C13" s="20" t="s">
        <v>42</v>
      </c>
      <c r="D13" s="18"/>
      <c r="E13" s="18"/>
      <c r="F13" s="28"/>
      <c r="G13" s="28"/>
      <c r="H13" s="28"/>
      <c r="I13" s="28"/>
      <c r="J13" s="28"/>
      <c r="K13" s="28"/>
      <c r="L13" s="27"/>
      <c r="M13" s="28"/>
      <c r="N13" s="28"/>
      <c r="O13" s="36">
        <f t="shared" si="1"/>
        <v>0</v>
      </c>
      <c r="P13" s="36"/>
      <c r="Q13" s="35">
        <f t="shared" si="2"/>
        <v>0</v>
      </c>
      <c r="R13" s="36"/>
      <c r="S13" s="28"/>
    </row>
    <row r="14" spans="1:19" ht="15" customHeight="1">
      <c r="A14" s="25">
        <f t="shared" si="0"/>
        <v>44087</v>
      </c>
      <c r="B14" s="20" t="s">
        <v>63</v>
      </c>
      <c r="C14" s="20" t="s">
        <v>42</v>
      </c>
      <c r="D14" s="18"/>
      <c r="E14" s="18"/>
      <c r="F14" s="28"/>
      <c r="G14" s="28"/>
      <c r="H14" s="28"/>
      <c r="I14" s="28"/>
      <c r="J14" s="28"/>
      <c r="K14" s="28"/>
      <c r="L14" s="27"/>
      <c r="M14" s="28"/>
      <c r="N14" s="28"/>
      <c r="O14" s="36">
        <f t="shared" si="1"/>
        <v>0</v>
      </c>
      <c r="P14" s="36"/>
      <c r="Q14" s="35">
        <f t="shared" si="2"/>
        <v>0</v>
      </c>
      <c r="R14" s="36"/>
      <c r="S14" s="28"/>
    </row>
    <row r="15" spans="1:19" ht="15" customHeight="1">
      <c r="A15" s="25">
        <f t="shared" si="0"/>
        <v>44088</v>
      </c>
      <c r="B15" s="20" t="s">
        <v>63</v>
      </c>
      <c r="C15" s="20" t="s">
        <v>42</v>
      </c>
      <c r="D15" s="18"/>
      <c r="E15" s="18"/>
      <c r="F15" s="28"/>
      <c r="G15" s="28"/>
      <c r="H15" s="28"/>
      <c r="I15" s="28"/>
      <c r="J15" s="28"/>
      <c r="K15" s="28"/>
      <c r="L15" s="27"/>
      <c r="M15" s="28"/>
      <c r="N15" s="28"/>
      <c r="O15" s="36">
        <f t="shared" si="1"/>
        <v>0</v>
      </c>
      <c r="P15" s="36"/>
      <c r="Q15" s="35">
        <f t="shared" si="2"/>
        <v>0</v>
      </c>
      <c r="R15" s="36"/>
      <c r="S15" s="28"/>
    </row>
    <row r="16" spans="1:19" ht="15" customHeight="1">
      <c r="A16" s="25">
        <f t="shared" si="0"/>
        <v>44089</v>
      </c>
      <c r="B16" s="20" t="s">
        <v>63</v>
      </c>
      <c r="C16" s="20" t="s">
        <v>42</v>
      </c>
      <c r="D16" s="18"/>
      <c r="E16" s="18"/>
      <c r="F16" s="26"/>
      <c r="G16" s="22"/>
      <c r="H16" s="23"/>
      <c r="I16" s="22"/>
      <c r="J16" s="27"/>
      <c r="K16" s="27"/>
      <c r="L16" s="27"/>
      <c r="M16" s="27"/>
      <c r="N16" s="27"/>
      <c r="O16" s="36">
        <f t="shared" si="1"/>
        <v>0</v>
      </c>
      <c r="P16" s="36"/>
      <c r="Q16" s="35">
        <f t="shared" si="2"/>
        <v>0</v>
      </c>
      <c r="R16" s="36"/>
      <c r="S16" s="28"/>
    </row>
    <row r="17" spans="1:19" ht="15" customHeight="1">
      <c r="A17" s="25">
        <f t="shared" si="0"/>
        <v>44090</v>
      </c>
      <c r="B17" s="20" t="s">
        <v>63</v>
      </c>
      <c r="C17" s="20" t="s">
        <v>42</v>
      </c>
      <c r="D17" s="18"/>
      <c r="E17" s="18"/>
      <c r="F17" s="28"/>
      <c r="G17" s="28"/>
      <c r="H17" s="28"/>
      <c r="I17" s="28"/>
      <c r="J17" s="28"/>
      <c r="K17" s="28"/>
      <c r="L17" s="27"/>
      <c r="M17" s="28"/>
      <c r="N17" s="28"/>
      <c r="O17" s="36">
        <f t="shared" si="1"/>
        <v>0</v>
      </c>
      <c r="P17" s="36"/>
      <c r="Q17" s="35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63</v>
      </c>
      <c r="C18" s="20" t="s">
        <v>42</v>
      </c>
      <c r="D18" s="28"/>
      <c r="E18" s="28"/>
      <c r="F18" s="28"/>
      <c r="G18" s="28"/>
      <c r="H18" s="28"/>
      <c r="I18" s="28"/>
      <c r="J18" s="28"/>
      <c r="K18" s="28"/>
      <c r="L18" s="27"/>
      <c r="M18" s="28"/>
      <c r="N18" s="28"/>
      <c r="O18" s="36">
        <f t="shared" si="1"/>
        <v>0</v>
      </c>
      <c r="P18" s="36"/>
      <c r="Q18" s="35">
        <f t="shared" si="2"/>
        <v>0</v>
      </c>
      <c r="R18" s="36"/>
      <c r="S18" s="28"/>
    </row>
    <row r="19" spans="1:19" ht="15" customHeight="1">
      <c r="A19" s="25">
        <f t="shared" si="0"/>
        <v>44092</v>
      </c>
      <c r="B19" s="20" t="s">
        <v>63</v>
      </c>
      <c r="C19" s="20" t="s">
        <v>42</v>
      </c>
      <c r="D19" s="28"/>
      <c r="E19" s="28"/>
      <c r="F19" s="28"/>
      <c r="G19" s="28"/>
      <c r="H19" s="28"/>
      <c r="I19" s="28"/>
      <c r="J19" s="28"/>
      <c r="K19" s="28"/>
      <c r="L19" s="27"/>
      <c r="M19" s="28"/>
      <c r="N19" s="28"/>
      <c r="O19" s="36">
        <f t="shared" si="1"/>
        <v>0</v>
      </c>
      <c r="P19" s="36"/>
      <c r="Q19" s="35">
        <f t="shared" si="2"/>
        <v>0</v>
      </c>
      <c r="R19" s="36"/>
      <c r="S19" s="28"/>
    </row>
    <row r="20" spans="1:19" ht="15" customHeight="1">
      <c r="A20" s="25">
        <f t="shared" si="0"/>
        <v>44093</v>
      </c>
      <c r="B20" s="20" t="s">
        <v>63</v>
      </c>
      <c r="C20" s="20" t="s">
        <v>42</v>
      </c>
      <c r="D20" s="28"/>
      <c r="E20" s="28"/>
      <c r="F20" s="26"/>
      <c r="G20" s="22"/>
      <c r="H20" s="23"/>
      <c r="I20" s="22"/>
      <c r="J20" s="27"/>
      <c r="K20" s="27"/>
      <c r="L20" s="27"/>
      <c r="M20" s="27"/>
      <c r="N20" s="27"/>
      <c r="O20" s="36">
        <f t="shared" si="1"/>
        <v>0</v>
      </c>
      <c r="P20" s="36"/>
      <c r="Q20" s="35">
        <f t="shared" si="2"/>
        <v>0</v>
      </c>
      <c r="R20" s="36"/>
      <c r="S20" s="28"/>
    </row>
    <row r="21" spans="1:19" ht="15" customHeight="1">
      <c r="A21" s="25">
        <f t="shared" si="0"/>
        <v>44094</v>
      </c>
      <c r="B21" s="20" t="s">
        <v>63</v>
      </c>
      <c r="C21" s="20" t="s">
        <v>42</v>
      </c>
      <c r="D21" s="28"/>
      <c r="E21" s="28"/>
      <c r="F21" s="28"/>
      <c r="G21" s="28"/>
      <c r="H21" s="28"/>
      <c r="I21" s="28"/>
      <c r="J21" s="28"/>
      <c r="K21" s="28"/>
      <c r="L21" s="27"/>
      <c r="M21" s="28"/>
      <c r="N21" s="28"/>
      <c r="O21" s="36">
        <f t="shared" si="1"/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44095</v>
      </c>
      <c r="B22" s="20" t="s">
        <v>63</v>
      </c>
      <c r="C22" s="20" t="s">
        <v>42</v>
      </c>
      <c r="D22" s="28"/>
      <c r="E22" s="28"/>
      <c r="F22" s="26"/>
      <c r="G22" s="22"/>
      <c r="H22" s="23"/>
      <c r="I22" s="22"/>
      <c r="J22" s="27"/>
      <c r="K22" s="27"/>
      <c r="L22" s="27"/>
      <c r="M22" s="27"/>
      <c r="N22" s="27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44096</v>
      </c>
      <c r="B23" s="20" t="s">
        <v>63</v>
      </c>
      <c r="C23" s="20" t="s">
        <v>42</v>
      </c>
      <c r="D23" s="28"/>
      <c r="E23" s="28"/>
      <c r="F23" s="28"/>
      <c r="G23" s="28"/>
      <c r="H23" s="28"/>
      <c r="I23" s="28"/>
      <c r="J23" s="28"/>
      <c r="K23" s="28"/>
      <c r="L23" s="27"/>
      <c r="M23" s="28"/>
      <c r="N23" s="28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44097</v>
      </c>
      <c r="B24" s="20" t="s">
        <v>63</v>
      </c>
      <c r="C24" s="20" t="s">
        <v>42</v>
      </c>
      <c r="D24" s="28"/>
      <c r="E24" s="28"/>
      <c r="F24" s="28"/>
      <c r="G24" s="28"/>
      <c r="H24" s="28"/>
      <c r="I24" s="28"/>
      <c r="J24" s="28"/>
      <c r="K24" s="28"/>
      <c r="L24" s="27"/>
      <c r="M24" s="28"/>
      <c r="N24" s="28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44098</v>
      </c>
      <c r="B25" s="20" t="s">
        <v>63</v>
      </c>
      <c r="C25" s="20" t="s">
        <v>42</v>
      </c>
      <c r="D25" s="28"/>
      <c r="E25" s="28"/>
      <c r="F25" s="26"/>
      <c r="G25" s="22"/>
      <c r="H25" s="23"/>
      <c r="I25" s="22"/>
      <c r="J25" s="27"/>
      <c r="K25" s="27"/>
      <c r="L25" s="27"/>
      <c r="M25" s="27"/>
      <c r="N25" s="27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44099</v>
      </c>
      <c r="B26" s="20" t="s">
        <v>63</v>
      </c>
      <c r="C26" s="20" t="s">
        <v>42</v>
      </c>
      <c r="D26" s="28"/>
      <c r="E26" s="28"/>
      <c r="F26" s="28"/>
      <c r="G26" s="28"/>
      <c r="H26" s="28"/>
      <c r="I26" s="28"/>
      <c r="J26" s="28"/>
      <c r="K26" s="28"/>
      <c r="L26" s="27"/>
      <c r="M26" s="28"/>
      <c r="N26" s="28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44100</v>
      </c>
      <c r="B27" s="20" t="s">
        <v>63</v>
      </c>
      <c r="C27" s="20" t="s">
        <v>42</v>
      </c>
      <c r="D27" s="28"/>
      <c r="E27" s="28"/>
      <c r="F27" s="26"/>
      <c r="G27" s="22"/>
      <c r="H27" s="23"/>
      <c r="I27" s="22"/>
      <c r="J27" s="27"/>
      <c r="K27" s="27"/>
      <c r="L27" s="27"/>
      <c r="M27" s="27"/>
      <c r="N27" s="27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44101</v>
      </c>
      <c r="B28" s="20" t="s">
        <v>63</v>
      </c>
      <c r="C28" s="20" t="s">
        <v>42</v>
      </c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>
      <c r="A29" s="25">
        <f t="shared" si="0"/>
        <v>44102</v>
      </c>
      <c r="B29" s="20" t="s">
        <v>63</v>
      </c>
      <c r="C29" s="20" t="s">
        <v>42</v>
      </c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>
      <c r="A30" s="25">
        <f t="shared" si="0"/>
        <v>44103</v>
      </c>
      <c r="B30" s="20" t="s">
        <v>63</v>
      </c>
      <c r="C30" s="20" t="s">
        <v>42</v>
      </c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>
      <c r="A31" s="25">
        <f t="shared" si="0"/>
        <v>44104</v>
      </c>
      <c r="B31" s="20" t="s">
        <v>63</v>
      </c>
      <c r="C31" s="20" t="s">
        <v>42</v>
      </c>
      <c r="D31" s="28"/>
      <c r="E31" s="28"/>
      <c r="F31" s="31"/>
      <c r="G31" s="22"/>
      <c r="H31" s="23"/>
      <c r="I31" s="22"/>
      <c r="J31" s="27"/>
      <c r="K31" s="27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>
      <c r="A32" s="25"/>
      <c r="B32" s="20" t="s">
        <v>63</v>
      </c>
      <c r="C32" s="20" t="s">
        <v>42</v>
      </c>
      <c r="D32" s="28"/>
      <c r="E32" s="28"/>
      <c r="F32" s="31"/>
      <c r="G32" s="22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SUM(J2:J32)</f>
        <v>4149.53</v>
      </c>
      <c r="K33" s="16">
        <f t="shared" ref="K33:N33" si="4">SUM(K2:K32)</f>
        <v>290.47000000000003</v>
      </c>
      <c r="L33" s="16">
        <f t="shared" si="4"/>
        <v>4440</v>
      </c>
      <c r="M33" s="15"/>
      <c r="N33" s="16">
        <f t="shared" si="4"/>
        <v>231.00900000000001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21.046799042461547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VAN11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madsaya</cp:lastModifiedBy>
  <dcterms:created xsi:type="dcterms:W3CDTF">2020-08-11T08:50:39Z</dcterms:created>
  <dcterms:modified xsi:type="dcterms:W3CDTF">2020-09-09T07:02:45Z</dcterms:modified>
</cp:coreProperties>
</file>