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UFC บางพลี\Data Seri\Project imformation System\Yoyo Plant 1\2. Plant Performance\"/>
    </mc:Choice>
  </mc:AlternateContent>
  <xr:revisionPtr revIDLastSave="0" documentId="13_ncr:1_{648E74F4-D11A-491C-854D-899FCCCA57F2}" xr6:coauthVersionLast="45" xr6:coauthVersionMax="45" xr10:uidLastSave="{00000000-0000-0000-0000-000000000000}"/>
  <bookViews>
    <workbookView xWindow="-109" yWindow="1915" windowWidth="17606" windowHeight="7391" activeTab="3" xr2:uid="{85705DAB-59CB-48C3-AEB7-9D736966645D}"/>
  </bookViews>
  <sheets>
    <sheet name="Chocotech+WDS" sheetId="2" r:id="rId1"/>
    <sheet name="Wrap" sheetId="3" r:id="rId2"/>
    <sheet name="Pack " sheetId="4" r:id="rId3"/>
    <sheet name="Chocotech2" sheetId="1" r:id="rId4"/>
    <sheet name="Wrap2" sheetId="5" r:id="rId5"/>
    <sheet name="Pack2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0">'Chocotech+WDS'!$A$1:$R$17</definedName>
    <definedName name="_xlnm.Print_Area" localSheetId="3">Chocotech2!$A$1:$P$20</definedName>
    <definedName name="_xlnm.Print_Area" localSheetId="5">Pack2!$A$1:$O$22</definedName>
    <definedName name="_xlnm.Print_Area" localSheetId="4">Wrap2!$A$1:$O$19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6" l="1"/>
  <c r="G20" i="6"/>
  <c r="G19" i="6"/>
  <c r="G12" i="6"/>
  <c r="G11" i="6"/>
  <c r="G7" i="6"/>
  <c r="G6" i="6"/>
  <c r="G5" i="6"/>
  <c r="G4" i="5"/>
  <c r="G18" i="5"/>
  <c r="G16" i="5"/>
  <c r="G12" i="5"/>
  <c r="G11" i="5"/>
  <c r="G10" i="5"/>
  <c r="G9" i="5"/>
  <c r="G6" i="5"/>
  <c r="G4" i="6"/>
  <c r="G10" i="6" l="1"/>
  <c r="G5" i="1"/>
  <c r="G14" i="6" l="1"/>
  <c r="G13" i="6"/>
  <c r="G15" i="6"/>
  <c r="G19" i="1"/>
  <c r="G18" i="1"/>
  <c r="G17" i="1"/>
  <c r="G13" i="1"/>
  <c r="G12" i="1"/>
  <c r="G11" i="1"/>
  <c r="G10" i="1"/>
  <c r="G9" i="1"/>
  <c r="G6" i="1"/>
  <c r="G7" i="1" s="1"/>
  <c r="G4" i="1" l="1"/>
  <c r="G17" i="5" l="1"/>
  <c r="G8" i="6" l="1"/>
  <c r="Q9" i="4"/>
  <c r="P9" i="4"/>
  <c r="O9" i="4"/>
  <c r="K9" i="4"/>
  <c r="J9" i="4"/>
  <c r="I9" i="4"/>
  <c r="H9" i="4"/>
  <c r="G9" i="4"/>
  <c r="F9" i="4"/>
  <c r="C9" i="4"/>
  <c r="D9" i="4"/>
  <c r="B9" i="4"/>
  <c r="O8" i="3"/>
  <c r="N8" i="3"/>
  <c r="M8" i="3"/>
  <c r="G8" i="3"/>
  <c r="H8" i="3"/>
  <c r="F8" i="3"/>
  <c r="C8" i="3"/>
  <c r="Q8" i="2"/>
  <c r="P8" i="2" l="1"/>
  <c r="L8" i="2"/>
  <c r="K8" i="2"/>
  <c r="J8" i="2"/>
  <c r="I8" i="2"/>
  <c r="H8" i="2"/>
  <c r="G8" i="2"/>
  <c r="F8" i="2"/>
  <c r="E8" i="2"/>
  <c r="C8" i="2" l="1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Factory_04</author>
  </authors>
  <commentList>
    <comment ref="M3" authorId="0" shapeId="0" xr:uid="{B2C858FB-6AA4-4C17-B4CF-076A0529BCCB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N3" authorId="0" shapeId="0" xr:uid="{B1222738-E3E2-47C5-BED6-2B00B7F5BE66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O3" authorId="0" shapeId="0" xr:uid="{C98EF227-141B-437F-B38E-D2D81F992254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D4" authorId="0" shapeId="0" xr:uid="{9EBEE87C-2C40-4A61-AB94-6C871F7C9C40}">
      <text>
        <r>
          <rPr>
            <b/>
            <sz val="9"/>
            <color indexed="81"/>
            <rFont val="Tahoma"/>
            <family val="2"/>
          </rPr>
          <t xml:space="preserve">ใช้  Cap เครื่อง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Factory_04</author>
  </authors>
  <commentList>
    <comment ref="E3" authorId="0" shapeId="0" xr:uid="{B577F062-512F-43E3-AE92-C5632AF1A3B7}">
      <text>
        <r>
          <rPr>
            <sz val="9"/>
            <color indexed="81"/>
            <rFont val="Tahoma"/>
            <family val="2"/>
          </rPr>
          <t xml:space="preserve">ยังไม่ได้ทำข้อมูบ
</t>
        </r>
      </text>
    </comment>
    <comment ref="I3" authorId="0" shapeId="0" xr:uid="{7E95B860-D774-4DF8-A624-A74C73BE4EC5}">
      <text>
        <r>
          <rPr>
            <b/>
            <sz val="9"/>
            <color indexed="81"/>
            <rFont val="Tahoma"/>
            <family val="2"/>
          </rPr>
          <t xml:space="preserve">ยังไม่มีข้อมูล
</t>
        </r>
      </text>
    </comment>
    <comment ref="J3" authorId="0" shapeId="0" xr:uid="{66FFB992-6E03-4FC8-9B0A-06BE57A05BCB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K3" authorId="0" shapeId="0" xr:uid="{B4D12D20-CB88-4F31-99A5-0EEC324F828F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L3" authorId="0" shapeId="0" xr:uid="{06AA99F7-16C4-4144-98CB-4152A5E6F6AC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Factory_04</author>
  </authors>
  <commentList>
    <comment ref="L4" authorId="0" shapeId="0" xr:uid="{6F8D0EC5-DC9A-4609-B39B-E4699A042F16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M4" authorId="0" shapeId="0" xr:uid="{5C94A84B-3878-48B8-8566-FB4915DEE917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N4" authorId="0" shapeId="0" xr:uid="{FF086656-9176-454A-A186-A97C7B52B368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Factory_04</author>
  </authors>
  <commentList>
    <comment ref="C8" authorId="0" shapeId="0" xr:uid="{11B42A09-91FD-4461-9B46-19C39C29D24C}">
      <text>
        <r>
          <rPr>
            <b/>
            <sz val="9"/>
            <color indexed="81"/>
            <rFont val="Tahoma"/>
            <family val="2"/>
          </rPr>
          <t xml:space="preserve">ใช้  Cap เครื่อง
</t>
        </r>
      </text>
    </comment>
    <comment ref="B14" authorId="0" shapeId="0" xr:uid="{5C5A02F1-93BC-4822-B42C-C68C06D27846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B15" authorId="0" shapeId="0" xr:uid="{C20EEBA9-EC07-4032-BF2A-EE5E2556C31A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B16" authorId="0" shapeId="0" xr:uid="{C2166FDB-69E2-44DD-A120-58743CE1F891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Factory_04</author>
  </authors>
  <commentList>
    <comment ref="B8" authorId="0" shapeId="0" xr:uid="{77363B41-B0EC-4062-BBC8-482A1373B8EC}">
      <text>
        <r>
          <rPr>
            <sz val="9"/>
            <color indexed="81"/>
            <rFont val="Tahoma"/>
            <family val="2"/>
          </rPr>
          <t xml:space="preserve">ยังไม่ได้ทำข้อมูบ
</t>
        </r>
      </text>
    </comment>
    <comment ref="B12" authorId="0" shapeId="0" xr:uid="{899DC253-5B9C-4070-BE95-E15CC3E42017}">
      <text>
        <r>
          <rPr>
            <b/>
            <sz val="9"/>
            <color indexed="81"/>
            <rFont val="Tahoma"/>
            <family val="2"/>
          </rPr>
          <t xml:space="preserve">ยังไม่มีข้อมูล
</t>
        </r>
      </text>
    </comment>
    <comment ref="B13" authorId="0" shapeId="0" xr:uid="{D5DB2AF7-B585-4FFF-9DCF-2506BDED0627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B14" authorId="0" shapeId="0" xr:uid="{F2F83BD6-DDF6-480A-B256-34F8300CCAC1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B15" authorId="0" shapeId="0" xr:uid="{6E6A72D3-864F-49B8-B79C-B826EF889FC7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Factory_04</author>
  </authors>
  <commentList>
    <comment ref="B16" authorId="0" shapeId="0" xr:uid="{35F19A5D-8143-4AB1-96AA-6A8125794BF1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B17" authorId="0" shapeId="0" xr:uid="{747AEAB5-EF19-4DE3-8646-DB2B94CBC7AE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  <comment ref="B18" authorId="0" shapeId="0" xr:uid="{2207D0D0-5BB6-4EBD-82FC-63A8E37C78FC}">
      <text>
        <r>
          <rPr>
            <sz val="9"/>
            <color indexed="81"/>
            <rFont val="Tahoma"/>
            <family val="2"/>
          </rPr>
          <t xml:space="preserve">ทำข้อมูลเพิ่ม
</t>
        </r>
      </text>
    </comment>
  </commentList>
</comments>
</file>

<file path=xl/sharedStrings.xml><?xml version="1.0" encoding="utf-8"?>
<sst xmlns="http://schemas.openxmlformats.org/spreadsheetml/2006/main" count="288" uniqueCount="79">
  <si>
    <t>Month</t>
  </si>
  <si>
    <t>MH/Tom</t>
  </si>
  <si>
    <t>Waste (kg)</t>
  </si>
  <si>
    <t>% Waste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</si>
  <si>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</si>
  <si>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</si>
  <si>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</si>
  <si>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</si>
  <si>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</si>
  <si>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</si>
  <si>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</si>
  <si>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</si>
  <si>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</si>
  <si>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</si>
  <si>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</si>
  <si>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</si>
  <si>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</t>
  </si>
  <si>
    <t>Aatual</t>
  </si>
  <si>
    <t>Chocotech+WDS</t>
  </si>
  <si>
    <t>Target = ???</t>
  </si>
  <si>
    <t>%OEE</t>
  </si>
  <si>
    <t>% Down time</t>
  </si>
  <si>
    <t>%A</t>
  </si>
  <si>
    <t>%P</t>
  </si>
  <si>
    <t>%Q</t>
  </si>
  <si>
    <t>Stsff Use</t>
  </si>
  <si>
    <t>(kg)</t>
  </si>
  <si>
    <t>Speed</t>
  </si>
  <si>
    <t>(kg/hr)</t>
  </si>
  <si>
    <t>Average</t>
  </si>
  <si>
    <t>STD Speed Fuji</t>
  </si>
  <si>
    <t>(pcs/min)</t>
  </si>
  <si>
    <t>Wrap</t>
  </si>
  <si>
    <t>Ctn</t>
  </si>
  <si>
    <t xml:space="preserve">STD Speed </t>
  </si>
  <si>
    <t>(ซอง/min)</t>
  </si>
  <si>
    <t>MH/ctn</t>
  </si>
  <si>
    <t>Absent</t>
  </si>
  <si>
    <t>Target = 28</t>
  </si>
  <si>
    <t>Accident</t>
  </si>
  <si>
    <t>P</t>
  </si>
  <si>
    <t>Customer Complain</t>
  </si>
  <si>
    <t>Defect Product</t>
  </si>
  <si>
    <t>(%)</t>
  </si>
  <si>
    <t>Q</t>
  </si>
  <si>
    <t>C</t>
  </si>
  <si>
    <t>D</t>
  </si>
  <si>
    <t>S</t>
  </si>
  <si>
    <t>M</t>
  </si>
  <si>
    <t>% Turnoverate</t>
  </si>
  <si>
    <t>Per Month</t>
  </si>
  <si>
    <t>Waste Foil (kg)</t>
  </si>
  <si>
    <t>% Waste Foil</t>
  </si>
  <si>
    <t>Pack</t>
  </si>
  <si>
    <t>Productivity</t>
  </si>
  <si>
    <t>Cost</t>
  </si>
  <si>
    <t>Quality</t>
  </si>
  <si>
    <t>Safety</t>
  </si>
  <si>
    <t>Delivery</t>
  </si>
  <si>
    <t>%</t>
  </si>
  <si>
    <t>Plan attainment (%)</t>
  </si>
  <si>
    <t>Target = 60</t>
  </si>
  <si>
    <t>Target = 146</t>
  </si>
  <si>
    <t>Target = 3</t>
  </si>
  <si>
    <t>%Absent</t>
  </si>
  <si>
    <t>0 Case</t>
  </si>
  <si>
    <t>Target = 75.44</t>
  </si>
  <si>
    <t>Target = 0.33</t>
  </si>
  <si>
    <t>Target = 0 Case</t>
  </si>
  <si>
    <t>Target &lt;= 4 Case</t>
  </si>
  <si>
    <t>Target &lt;= 3 %</t>
  </si>
  <si>
    <t>Target &lt;=  0.009 %</t>
  </si>
  <si>
    <t>Morale</t>
  </si>
  <si>
    <t>Utilization</t>
  </si>
  <si>
    <t>Unitization</t>
  </si>
  <si>
    <t>ยังไม่มี Report</t>
  </si>
  <si>
    <t>Week No =</t>
  </si>
  <si>
    <t>Case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</si>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</sst>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Continuous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UFC%20&#3610;&#3634;&#3591;&#3614;&#3621;&#3637;/Data%20Seri/Project%20imformation%20System/Yoyo%20Plant%201/chocotech+WDS/Yoyo%20WDS%20Report%20April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UFC%20&#3610;&#3634;&#3591;&#3614;&#3621;&#3637;/Data%20Seri/Project%20imformation%20System/Yoyo%20Plant%201/Wrap+Pack/04.2020-Daily-REPORT-PAC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.chocotech+WDS/OEE%20YY2%20Apri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.chocotech+WDS/Yoyo%20WDS%20Report%20April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Wrap+Pack/04.2020-Daily-REPORT-PAC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20.02.20"/>
      <sheetName val="Chart1"/>
      <sheetName val="WDS Yoyo April 2020"/>
      <sheetName val="Sheet1"/>
    </sheetNames>
    <sheetDataSet>
      <sheetData sheetId="0"/>
      <sheetData sheetId="1" refreshError="1"/>
      <sheetData sheetId="2">
        <row r="36">
          <cell r="B36">
            <v>55.1</v>
          </cell>
          <cell r="C36">
            <v>28786.490639999996</v>
          </cell>
          <cell r="E36">
            <v>74.045910230120768</v>
          </cell>
          <cell r="F36">
            <v>56.273493317319542</v>
          </cell>
          <cell r="G36">
            <v>89.482249441071247</v>
          </cell>
          <cell r="H36">
            <v>38.538546351396462</v>
          </cell>
          <cell r="I36">
            <v>23.48</v>
          </cell>
          <cell r="J36">
            <v>2.0588235294117645</v>
          </cell>
          <cell r="P36">
            <v>200.23281309569174</v>
          </cell>
          <cell r="S36">
            <v>27.620332883490779</v>
          </cell>
          <cell r="U36">
            <v>879</v>
          </cell>
          <cell r="V36">
            <v>1095.8</v>
          </cell>
          <cell r="W36">
            <v>6.8601623751105496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"/>
      <sheetName val="1"/>
      <sheetName val="2"/>
      <sheetName val="3"/>
      <sheetName val="10K"/>
      <sheetName val="Daily REPORT"/>
      <sheetName val="tblDowntime P"/>
      <sheetName val="13,K"/>
    </sheetNames>
    <sheetDataSet>
      <sheetData sheetId="0"/>
      <sheetData sheetId="1"/>
      <sheetData sheetId="2"/>
      <sheetData sheetId="3"/>
      <sheetData sheetId="4"/>
      <sheetData sheetId="5">
        <row r="37">
          <cell r="B37">
            <v>15340</v>
          </cell>
          <cell r="C37">
            <v>18300</v>
          </cell>
          <cell r="D37">
            <v>15548</v>
          </cell>
          <cell r="E37">
            <v>19667</v>
          </cell>
          <cell r="F37">
            <v>82868.399999999994</v>
          </cell>
          <cell r="K37">
            <v>62.832958453835943</v>
          </cell>
          <cell r="P37">
            <v>104.20998630144459</v>
          </cell>
          <cell r="Q37">
            <v>0.21689052960386193</v>
          </cell>
          <cell r="T37">
            <v>8.6844644580250883</v>
          </cell>
          <cell r="X37">
            <v>210.29999999999998</v>
          </cell>
          <cell r="Y37">
            <v>3.9514477367956262E-2</v>
          </cell>
          <cell r="AB37">
            <v>27.518518518518519</v>
          </cell>
          <cell r="AC37">
            <v>2.5499999999999998</v>
          </cell>
          <cell r="AD37">
            <v>0</v>
          </cell>
          <cell r="AF37">
            <v>106165.6</v>
          </cell>
          <cell r="AK37">
            <v>7604.1476584022039</v>
          </cell>
          <cell r="AP37">
            <v>207.10000000000005</v>
          </cell>
          <cell r="AR37">
            <v>13.961538461538462</v>
          </cell>
          <cell r="AS37">
            <v>2.1666666666666665</v>
          </cell>
          <cell r="AT37">
            <v>0</v>
          </cell>
        </row>
        <row r="38">
          <cell r="AP38">
            <v>148.33608815427002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E April"/>
      <sheetName val="3-9"/>
      <sheetName val="10-13"/>
      <sheetName val="10-13 (2)"/>
      <sheetName val="Sheet2"/>
      <sheetName val="Sheet3"/>
    </sheetNames>
    <sheetDataSet>
      <sheetData sheetId="0">
        <row r="48">
          <cell r="AR48">
            <v>11.026785714285714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20.02.20"/>
      <sheetName val="Chart1"/>
      <sheetName val="WDS Yoyo April 2020"/>
      <sheetName val="Sheet1"/>
    </sheetNames>
    <sheetDataSet>
      <sheetData sheetId="0"/>
      <sheetData sheetId="1"/>
      <sheetData sheetId="2">
        <row r="36">
          <cell r="B36">
            <v>55.1</v>
          </cell>
          <cell r="C36">
            <v>28786.490639999996</v>
          </cell>
          <cell r="H36">
            <v>38.538546351396462</v>
          </cell>
          <cell r="I36">
            <v>23.48</v>
          </cell>
          <cell r="J36">
            <v>2.0588235294117645</v>
          </cell>
          <cell r="K36">
            <v>0</v>
          </cell>
          <cell r="P36">
            <v>200.23281309569174</v>
          </cell>
          <cell r="S36">
            <v>27.620332883490779</v>
          </cell>
          <cell r="U36">
            <v>879</v>
          </cell>
          <cell r="V36">
            <v>1095.8</v>
          </cell>
          <cell r="W36">
            <v>6.8601623751105496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"/>
      <sheetName val="1"/>
      <sheetName val="2"/>
      <sheetName val="3"/>
      <sheetName val="10K"/>
      <sheetName val="Daily REPORT"/>
      <sheetName val="tblDowntime P"/>
      <sheetName val="13,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7">
          <cell r="B37">
            <v>15340</v>
          </cell>
          <cell r="C37">
            <v>18300</v>
          </cell>
          <cell r="D37">
            <v>15548</v>
          </cell>
          <cell r="E37">
            <v>19667</v>
          </cell>
          <cell r="F37">
            <v>82868.399999999994</v>
          </cell>
          <cell r="K37">
            <v>62.832958453835943</v>
          </cell>
          <cell r="L37">
            <v>84.203296703296701</v>
          </cell>
          <cell r="P37">
            <v>104.20998630144459</v>
          </cell>
          <cell r="Q37">
            <v>0.21689052960386193</v>
          </cell>
          <cell r="T37">
            <v>8.6844644580250883</v>
          </cell>
          <cell r="X37">
            <v>210.29999999999998</v>
          </cell>
          <cell r="Y37">
            <v>3.9514477367956262E-2</v>
          </cell>
          <cell r="AB37">
            <v>27.518518518518519</v>
          </cell>
          <cell r="AC37">
            <v>2.5499999999999998</v>
          </cell>
          <cell r="AD37">
            <v>0</v>
          </cell>
          <cell r="AF37">
            <v>106165.6</v>
          </cell>
          <cell r="AJ37">
            <v>3672</v>
          </cell>
          <cell r="AP37">
            <v>207.10000000000005</v>
          </cell>
          <cell r="AS37">
            <v>2.1666666666666665</v>
          </cell>
          <cell r="AT37">
            <v>0</v>
          </cell>
        </row>
        <row r="38">
          <cell r="AP38">
            <v>0.19507260355520059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8F79-7557-45A7-8652-54A8B634A905}">
  <dimension ref="A1:T1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4" sqref="C14"/>
    </sheetView>
  </sheetViews>
  <sheetFormatPr defaultRowHeight="14.3" x14ac:dyDescent="0.25"/>
  <cols>
    <col min="1" max="12" width="11.75" customWidth="1"/>
    <col min="13" max="14" width="13" bestFit="1" customWidth="1"/>
    <col min="15" max="15" width="16.875" bestFit="1" customWidth="1"/>
    <col min="16" max="17" width="11.75" customWidth="1"/>
    <col min="18" max="18" width="12.5" bestFit="1" customWidth="1"/>
    <col min="19" max="19" width="11.75" customWidth="1"/>
    <col min="20" max="20" width="11" customWidth="1"/>
  </cols>
  <sheetData>
    <row r="1" spans="1:20" x14ac:dyDescent="0.25">
      <c r="B1" t="s">
        <v>18</v>
      </c>
    </row>
    <row r="2" spans="1:20" x14ac:dyDescent="0.25">
      <c r="B2" s="21" t="s">
        <v>46</v>
      </c>
      <c r="C2" s="21"/>
      <c r="D2" s="22" t="s">
        <v>40</v>
      </c>
      <c r="E2" s="23"/>
      <c r="F2" s="23"/>
      <c r="G2" s="23"/>
      <c r="H2" s="23"/>
      <c r="I2" s="24"/>
      <c r="J2" s="21" t="s">
        <v>45</v>
      </c>
      <c r="K2" s="21"/>
      <c r="L2" s="21"/>
      <c r="M2" s="21" t="s">
        <v>44</v>
      </c>
      <c r="N2" s="21"/>
      <c r="O2" s="21"/>
      <c r="P2" s="21" t="s">
        <v>48</v>
      </c>
      <c r="Q2" s="21"/>
      <c r="R2" s="21"/>
      <c r="S2" s="1" t="s">
        <v>47</v>
      </c>
    </row>
    <row r="3" spans="1:20" x14ac:dyDescent="0.25">
      <c r="A3" s="14" t="s">
        <v>0</v>
      </c>
      <c r="B3" s="1" t="s">
        <v>16</v>
      </c>
      <c r="C3" s="1" t="s">
        <v>17</v>
      </c>
      <c r="D3" s="1" t="s">
        <v>27</v>
      </c>
      <c r="E3" s="1" t="s">
        <v>22</v>
      </c>
      <c r="F3" s="1" t="s">
        <v>23</v>
      </c>
      <c r="G3" s="1" t="s">
        <v>24</v>
      </c>
      <c r="H3" s="1" t="s">
        <v>20</v>
      </c>
      <c r="I3" s="1" t="s">
        <v>1</v>
      </c>
      <c r="J3" s="1" t="s">
        <v>2</v>
      </c>
      <c r="K3" s="1" t="s">
        <v>3</v>
      </c>
      <c r="L3" s="1" t="s">
        <v>21</v>
      </c>
      <c r="M3" s="1" t="s">
        <v>42</v>
      </c>
      <c r="N3" s="1" t="s">
        <v>42</v>
      </c>
      <c r="O3" s="1" t="s">
        <v>41</v>
      </c>
      <c r="P3" s="1" t="s">
        <v>25</v>
      </c>
      <c r="Q3" s="6" t="s">
        <v>37</v>
      </c>
      <c r="R3" s="6" t="s">
        <v>49</v>
      </c>
      <c r="S3" s="6" t="s">
        <v>39</v>
      </c>
      <c r="T3" s="8"/>
    </row>
    <row r="4" spans="1:20" x14ac:dyDescent="0.25">
      <c r="A4" s="1"/>
      <c r="B4" s="1" t="s">
        <v>26</v>
      </c>
      <c r="C4" s="1" t="s">
        <v>26</v>
      </c>
      <c r="D4" s="1" t="s">
        <v>28</v>
      </c>
      <c r="E4" s="1"/>
      <c r="F4" s="1"/>
      <c r="G4" s="1"/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26</v>
      </c>
      <c r="N4" s="1" t="s">
        <v>43</v>
      </c>
      <c r="O4" s="1"/>
      <c r="P4" s="1" t="s">
        <v>38</v>
      </c>
      <c r="Q4" s="10"/>
      <c r="R4" s="10" t="s">
        <v>50</v>
      </c>
      <c r="S4" s="10"/>
      <c r="T4" s="9"/>
    </row>
    <row r="5" spans="1:2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7"/>
      <c r="R5" s="7"/>
      <c r="S5" s="7"/>
    </row>
    <row r="6" spans="1:20" x14ac:dyDescent="0.25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25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A8" s="1" t="s">
        <v>7</v>
      </c>
      <c r="B8" s="1">
        <f>('[1]WDS Yoyo April 2020'!$B$36)*1000</f>
        <v>55100</v>
      </c>
      <c r="C8" s="5">
        <f>'[1]WDS Yoyo April 2020'!$C$36</f>
        <v>28786.490639999996</v>
      </c>
      <c r="D8" s="1"/>
      <c r="E8" s="5">
        <f>'[1]WDS Yoyo April 2020'!$E$36</f>
        <v>74.045910230120768</v>
      </c>
      <c r="F8" s="5">
        <f>'[1]WDS Yoyo April 2020'!$F$36</f>
        <v>56.273493317319542</v>
      </c>
      <c r="G8" s="5">
        <f>'[1]WDS Yoyo April 2020'!$G$36</f>
        <v>89.482249441071247</v>
      </c>
      <c r="H8" s="5">
        <f>'[1]WDS Yoyo April 2020'!$H$36</f>
        <v>38.538546351396462</v>
      </c>
      <c r="I8" s="5">
        <f>'[1]WDS Yoyo April 2020'!$P$36</f>
        <v>200.23281309569174</v>
      </c>
      <c r="J8" s="5">
        <f>'[1]WDS Yoyo April 2020'!$U$36+'[1]WDS Yoyo April 2020'!$V$36</f>
        <v>1974.8</v>
      </c>
      <c r="K8" s="5">
        <f>'[1]WDS Yoyo April 2020'!$W$36</f>
        <v>6.8601623751105496</v>
      </c>
      <c r="L8" s="5">
        <f>'[1]WDS Yoyo April 2020'!$S$36</f>
        <v>27.620332883490779</v>
      </c>
      <c r="M8" s="1"/>
      <c r="N8" s="1"/>
      <c r="O8" s="1"/>
      <c r="P8" s="5">
        <f>'[1]WDS Yoyo April 2020'!$I$36</f>
        <v>23.48</v>
      </c>
      <c r="Q8" s="5">
        <f>'[1]WDS Yoyo April 2020'!$J$36</f>
        <v>2.0588235294117645</v>
      </c>
      <c r="R8" s="5"/>
      <c r="S8" s="5"/>
    </row>
    <row r="9" spans="1:20" x14ac:dyDescent="0.25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5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0" x14ac:dyDescent="0.25">
      <c r="A12" s="1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0" x14ac:dyDescent="0.25">
      <c r="A13" s="1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0" x14ac:dyDescent="0.25">
      <c r="A14" s="1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0" x14ac:dyDescent="0.25">
      <c r="A15" s="1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x14ac:dyDescent="0.25">
      <c r="A16" s="1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2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</sheetData>
  <mergeCells count="5">
    <mergeCell ref="M2:O2"/>
    <mergeCell ref="J2:L2"/>
    <mergeCell ref="B2:C2"/>
    <mergeCell ref="P2:R2"/>
    <mergeCell ref="D2:I2"/>
  </mergeCell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6998-7C66-412F-9E50-C8F1BE64236D}">
  <dimension ref="A1:P1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4.3" x14ac:dyDescent="0.25"/>
  <cols>
    <col min="2" max="3" width="11.75" customWidth="1"/>
    <col min="4" max="4" width="12.75" bestFit="1" customWidth="1"/>
    <col min="5" max="9" width="11.75" customWidth="1"/>
    <col min="10" max="11" width="13" bestFit="1" customWidth="1"/>
    <col min="12" max="12" width="16.875" bestFit="1" customWidth="1"/>
    <col min="13" max="14" width="11.75" customWidth="1"/>
    <col min="15" max="15" width="12.5" bestFit="1" customWidth="1"/>
    <col min="16" max="16" width="11.75" customWidth="1"/>
  </cols>
  <sheetData>
    <row r="1" spans="1:16" x14ac:dyDescent="0.25">
      <c r="B1" t="s">
        <v>32</v>
      </c>
    </row>
    <row r="2" spans="1:16" x14ac:dyDescent="0.25">
      <c r="A2" s="3"/>
      <c r="B2" s="21" t="s">
        <v>46</v>
      </c>
      <c r="C2" s="21"/>
      <c r="D2" s="21" t="s">
        <v>40</v>
      </c>
      <c r="E2" s="21"/>
      <c r="F2" s="21"/>
      <c r="G2" s="21" t="s">
        <v>45</v>
      </c>
      <c r="H2" s="21"/>
      <c r="I2" s="21"/>
      <c r="J2" s="21" t="s">
        <v>44</v>
      </c>
      <c r="K2" s="21"/>
      <c r="L2" s="21"/>
      <c r="M2" s="22" t="s">
        <v>48</v>
      </c>
      <c r="N2" s="23"/>
      <c r="O2" s="24"/>
      <c r="P2" s="1" t="s">
        <v>47</v>
      </c>
    </row>
    <row r="3" spans="1:16" x14ac:dyDescent="0.25">
      <c r="A3" s="1" t="s">
        <v>0</v>
      </c>
      <c r="B3" s="6" t="s">
        <v>16</v>
      </c>
      <c r="C3" s="6" t="s">
        <v>17</v>
      </c>
      <c r="D3" s="6" t="s">
        <v>30</v>
      </c>
      <c r="E3" s="6" t="s">
        <v>20</v>
      </c>
      <c r="F3" s="6" t="s">
        <v>1</v>
      </c>
      <c r="G3" s="6" t="s">
        <v>2</v>
      </c>
      <c r="H3" s="6" t="s">
        <v>3</v>
      </c>
      <c r="I3" s="6" t="s">
        <v>21</v>
      </c>
      <c r="J3" s="1" t="s">
        <v>42</v>
      </c>
      <c r="K3" s="1" t="s">
        <v>42</v>
      </c>
      <c r="L3" s="1" t="s">
        <v>41</v>
      </c>
      <c r="M3" s="6" t="s">
        <v>25</v>
      </c>
      <c r="N3" s="6" t="s">
        <v>37</v>
      </c>
      <c r="O3" s="6" t="s">
        <v>49</v>
      </c>
      <c r="P3" s="6" t="s">
        <v>39</v>
      </c>
    </row>
    <row r="4" spans="1:16" x14ac:dyDescent="0.25">
      <c r="A4" s="1"/>
      <c r="B4" s="7" t="s">
        <v>26</v>
      </c>
      <c r="C4" s="7" t="s">
        <v>26</v>
      </c>
      <c r="D4" s="7" t="s">
        <v>31</v>
      </c>
      <c r="E4" s="7" t="s">
        <v>19</v>
      </c>
      <c r="F4" s="7"/>
      <c r="G4" s="7"/>
      <c r="H4" s="7"/>
      <c r="I4" s="7"/>
      <c r="J4" s="1" t="s">
        <v>26</v>
      </c>
      <c r="K4" s="1" t="s">
        <v>43</v>
      </c>
      <c r="L4" s="1"/>
      <c r="M4" s="7"/>
      <c r="N4" s="10"/>
      <c r="O4" s="10" t="s">
        <v>50</v>
      </c>
      <c r="P4" s="10"/>
    </row>
    <row r="5" spans="1:1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7"/>
      <c r="P5" s="1"/>
    </row>
    <row r="6" spans="1:16" x14ac:dyDescent="0.25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 t="s">
        <v>7</v>
      </c>
      <c r="B8" s="1"/>
      <c r="C8" s="5">
        <f>'[2]Daily REPORT'!$AF$37</f>
        <v>106165.6</v>
      </c>
      <c r="D8" s="1">
        <v>370</v>
      </c>
      <c r="E8" s="1"/>
      <c r="F8" s="5">
        <f>'[2]Daily REPORT'!$AK$37</f>
        <v>7604.1476584022039</v>
      </c>
      <c r="G8" s="5">
        <f>'[2]Daily REPORT'!$AP$37</f>
        <v>207.10000000000005</v>
      </c>
      <c r="H8" s="5">
        <f>'[2]Daily REPORT'!$AP$38</f>
        <v>148.33608815427002</v>
      </c>
      <c r="I8" s="1"/>
      <c r="J8" s="1"/>
      <c r="K8" s="1"/>
      <c r="L8" s="1"/>
      <c r="M8" s="11">
        <f>'[2]Daily REPORT'!$AR$37</f>
        <v>13.961538461538462</v>
      </c>
      <c r="N8" s="5">
        <f>'[2]Daily REPORT'!$AS$37</f>
        <v>2.1666666666666665</v>
      </c>
      <c r="O8" s="5">
        <f>'[2]Daily REPORT'!$AT$37</f>
        <v>0</v>
      </c>
      <c r="P8" s="5">
        <v>0</v>
      </c>
    </row>
    <row r="9" spans="1:16" x14ac:dyDescent="0.25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5">
    <mergeCell ref="J2:L2"/>
    <mergeCell ref="B2:C2"/>
    <mergeCell ref="D2:F2"/>
    <mergeCell ref="G2:I2"/>
    <mergeCell ref="M2:O2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22A2-1811-43CA-BE18-B06A7C6B41C4}">
  <dimension ref="A1:R17"/>
  <sheetViews>
    <sheetView workbookViewId="0">
      <selection activeCell="C15" sqref="C15"/>
    </sheetView>
  </sheetViews>
  <sheetFormatPr defaultRowHeight="14.3" x14ac:dyDescent="0.25"/>
  <cols>
    <col min="2" max="4" width="11.75" customWidth="1"/>
    <col min="5" max="5" width="12.625" bestFit="1" customWidth="1"/>
    <col min="6" max="8" width="11.75" customWidth="1"/>
    <col min="9" max="9" width="13.25" bestFit="1" customWidth="1"/>
    <col min="10" max="10" width="11.375" bestFit="1" customWidth="1"/>
    <col min="11" max="11" width="11.75" customWidth="1"/>
    <col min="12" max="13" width="13" bestFit="1" customWidth="1"/>
    <col min="14" max="14" width="16.875" bestFit="1" customWidth="1"/>
    <col min="15" max="16" width="11.75" customWidth="1"/>
    <col min="17" max="17" width="12.5" bestFit="1" customWidth="1"/>
    <col min="18" max="18" width="11.75" customWidth="1"/>
  </cols>
  <sheetData>
    <row r="1" spans="1:18" x14ac:dyDescent="0.25">
      <c r="B1" t="s">
        <v>53</v>
      </c>
    </row>
    <row r="3" spans="1:18" x14ac:dyDescent="0.25">
      <c r="B3" s="21" t="s">
        <v>46</v>
      </c>
      <c r="C3" s="21"/>
      <c r="D3" s="21"/>
      <c r="E3" s="21" t="s">
        <v>40</v>
      </c>
      <c r="F3" s="21"/>
      <c r="G3" s="21"/>
      <c r="H3" s="21"/>
      <c r="I3" s="22" t="s">
        <v>45</v>
      </c>
      <c r="J3" s="23"/>
      <c r="K3" s="24"/>
      <c r="L3" s="21" t="s">
        <v>44</v>
      </c>
      <c r="M3" s="21"/>
      <c r="N3" s="21"/>
      <c r="O3" s="22" t="s">
        <v>48</v>
      </c>
      <c r="P3" s="23"/>
      <c r="Q3" s="24"/>
      <c r="R3" s="1" t="s">
        <v>47</v>
      </c>
    </row>
    <row r="4" spans="1:18" x14ac:dyDescent="0.25">
      <c r="A4" s="1" t="s">
        <v>0</v>
      </c>
      <c r="B4" s="4"/>
      <c r="C4" s="4" t="s">
        <v>17</v>
      </c>
      <c r="D4" s="4"/>
      <c r="E4" s="1" t="s">
        <v>34</v>
      </c>
      <c r="F4" s="1" t="s">
        <v>20</v>
      </c>
      <c r="G4" s="1" t="s">
        <v>1</v>
      </c>
      <c r="H4" s="1" t="s">
        <v>36</v>
      </c>
      <c r="I4" s="1" t="s">
        <v>51</v>
      </c>
      <c r="J4" s="1" t="s">
        <v>52</v>
      </c>
      <c r="K4" s="1" t="s">
        <v>21</v>
      </c>
      <c r="L4" s="1" t="s">
        <v>42</v>
      </c>
      <c r="M4" s="1" t="s">
        <v>42</v>
      </c>
      <c r="N4" s="1" t="s">
        <v>41</v>
      </c>
      <c r="O4" s="1" t="s">
        <v>25</v>
      </c>
      <c r="P4" s="6" t="s">
        <v>37</v>
      </c>
      <c r="Q4" s="6" t="s">
        <v>49</v>
      </c>
      <c r="R4" s="6" t="s">
        <v>39</v>
      </c>
    </row>
    <row r="5" spans="1:18" x14ac:dyDescent="0.25">
      <c r="A5" s="1"/>
      <c r="B5" s="1" t="s">
        <v>33</v>
      </c>
      <c r="C5" s="1" t="s">
        <v>26</v>
      </c>
      <c r="D5" s="1" t="s">
        <v>33</v>
      </c>
      <c r="E5" s="1" t="s">
        <v>35</v>
      </c>
      <c r="F5" s="1" t="s">
        <v>19</v>
      </c>
      <c r="G5" s="1"/>
      <c r="H5" s="1"/>
      <c r="I5" s="1"/>
      <c r="J5" s="1"/>
      <c r="K5" s="1"/>
      <c r="L5" s="1" t="s">
        <v>26</v>
      </c>
      <c r="M5" s="1" t="s">
        <v>43</v>
      </c>
      <c r="N5" s="1"/>
      <c r="O5" s="1"/>
      <c r="P5" s="10"/>
      <c r="Q5" s="10" t="s">
        <v>50</v>
      </c>
      <c r="R5" s="10"/>
    </row>
    <row r="6" spans="1:18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 t="s">
        <v>7</v>
      </c>
      <c r="B9" s="1">
        <f>'[2]Daily REPORT'!$B$37+'[2]Daily REPORT'!$C$37</f>
        <v>33640</v>
      </c>
      <c r="C9" s="1">
        <f>'[2]Daily REPORT'!$F$37</f>
        <v>82868.399999999994</v>
      </c>
      <c r="D9" s="1">
        <f>'[2]Daily REPORT'!$D$37+'[2]Daily REPORT'!$E$37</f>
        <v>35215</v>
      </c>
      <c r="E9" s="1">
        <v>66</v>
      </c>
      <c r="F9" s="12">
        <f>'[2]Daily REPORT'!$K$37</f>
        <v>62.832958453835943</v>
      </c>
      <c r="G9" s="5">
        <f>'[2]Daily REPORT'!$P$37</f>
        <v>104.20998630144459</v>
      </c>
      <c r="H9" s="5">
        <f>'[2]Daily REPORT'!$Q$37</f>
        <v>0.21689052960386193</v>
      </c>
      <c r="I9" s="5">
        <f>'[2]Daily REPORT'!$X$37</f>
        <v>210.29999999999998</v>
      </c>
      <c r="J9" s="13">
        <f>'[2]Daily REPORT'!$Y$37</f>
        <v>3.9514477367956262E-2</v>
      </c>
      <c r="K9" s="5">
        <f>'[2]Daily REPORT'!$T$37</f>
        <v>8.6844644580250883</v>
      </c>
      <c r="L9" s="1"/>
      <c r="M9" s="1"/>
      <c r="N9" s="1"/>
      <c r="O9" s="5">
        <f>'[2]Daily REPORT'!$AB$37</f>
        <v>27.518518518518519</v>
      </c>
      <c r="P9" s="5">
        <f>'[2]Daily REPORT'!$AC$37</f>
        <v>2.5499999999999998</v>
      </c>
      <c r="Q9" s="5">
        <f>'[2]Daily REPORT'!$AD$37</f>
        <v>0</v>
      </c>
      <c r="R9" s="5"/>
    </row>
    <row r="10" spans="1:18" x14ac:dyDescent="0.2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</sheetData>
  <mergeCells count="5">
    <mergeCell ref="L3:N3"/>
    <mergeCell ref="B3:D3"/>
    <mergeCell ref="E3:H3"/>
    <mergeCell ref="I3:K3"/>
    <mergeCell ref="O3:Q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C1FA-E7C8-40FD-89CC-5967B7CF1617}">
  <sheetPr>
    <pageSetUpPr fitToPage="1"/>
  </sheetPr>
  <dimension ref="A1:P20"/>
  <sheetViews>
    <sheetView tabSelected="1" workbookViewId="0">
      <selection activeCell="E1" sqref="E1:F1048576"/>
    </sheetView>
  </sheetViews>
  <sheetFormatPr defaultRowHeight="14.3" x14ac:dyDescent="0.25"/>
  <cols>
    <col min="1" max="1" width="16.875" customWidth="1"/>
    <col min="2" max="2" width="16.875" bestFit="1" customWidth="1"/>
    <col min="3" max="3" width="16.375" bestFit="1" customWidth="1"/>
    <col min="4" max="4" width="9.75" bestFit="1" customWidth="1"/>
    <col min="5" max="6" width="0" hidden="1" customWidth="1"/>
  </cols>
  <sheetData>
    <row r="1" spans="1:16" x14ac:dyDescent="0.25">
      <c r="B1" t="s">
        <v>18</v>
      </c>
    </row>
    <row r="3" spans="1:16" ht="14.95" customHeight="1" x14ac:dyDescent="0.25">
      <c r="B3" s="14" t="s">
        <v>0</v>
      </c>
      <c r="C3" s="14"/>
      <c r="D3" s="19" t="s">
        <v>76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2" t="s">
        <v>29</v>
      </c>
    </row>
    <row r="4" spans="1:16" ht="14.95" customHeight="1" x14ac:dyDescent="0.25">
      <c r="B4" s="17" t="s">
        <v>73</v>
      </c>
      <c r="C4" s="17" t="s">
        <v>43</v>
      </c>
      <c r="D4" s="17"/>
      <c r="E4" s="17"/>
      <c r="F4" s="17"/>
      <c r="G4" s="5">
        <f>'[3]OEE April'!$AR$48</f>
        <v>11.026785714285714</v>
      </c>
      <c r="H4" s="17"/>
      <c r="I4" s="17"/>
      <c r="J4" s="17"/>
      <c r="K4" s="17"/>
      <c r="L4" s="17"/>
      <c r="M4" s="17"/>
      <c r="N4" s="17"/>
      <c r="O4" s="17"/>
      <c r="P4" s="2"/>
    </row>
    <row r="5" spans="1:16" ht="20.05" customHeight="1" x14ac:dyDescent="0.25">
      <c r="A5" s="25" t="s">
        <v>58</v>
      </c>
      <c r="B5" s="14" t="s">
        <v>16</v>
      </c>
      <c r="C5" s="14" t="s">
        <v>26</v>
      </c>
      <c r="D5" s="14"/>
      <c r="E5" s="14"/>
      <c r="F5" s="14"/>
      <c r="G5" s="14">
        <f>'[4]WDS Yoyo April 2020'!$B$36*1000</f>
        <v>55100</v>
      </c>
      <c r="H5" s="14"/>
      <c r="I5" s="14"/>
      <c r="J5" s="14"/>
      <c r="K5" s="14"/>
      <c r="L5" s="14"/>
      <c r="M5" s="14"/>
      <c r="N5" s="14"/>
      <c r="O5" s="14"/>
      <c r="P5" s="3"/>
    </row>
    <row r="6" spans="1:16" ht="20.05" customHeight="1" x14ac:dyDescent="0.25">
      <c r="A6" s="25"/>
      <c r="B6" s="15" t="s">
        <v>17</v>
      </c>
      <c r="C6" s="15" t="s">
        <v>26</v>
      </c>
      <c r="D6" s="15"/>
      <c r="E6" s="15"/>
      <c r="F6" s="15"/>
      <c r="G6" s="5">
        <f>'[4]WDS Yoyo April 2020'!$C$36</f>
        <v>28786.490639999996</v>
      </c>
      <c r="H6" s="15"/>
      <c r="I6" s="15"/>
      <c r="J6" s="15"/>
      <c r="K6" s="15"/>
      <c r="L6" s="15"/>
      <c r="M6" s="15"/>
      <c r="N6" s="15"/>
      <c r="O6" s="15"/>
      <c r="P6" s="3"/>
    </row>
    <row r="7" spans="1:16" ht="20.05" customHeight="1" x14ac:dyDescent="0.25">
      <c r="A7" s="25"/>
      <c r="B7" s="16" t="s">
        <v>60</v>
      </c>
      <c r="C7" s="14" t="s">
        <v>59</v>
      </c>
      <c r="D7" s="14"/>
      <c r="E7" s="14"/>
      <c r="F7" s="14"/>
      <c r="G7" s="5">
        <f>G6/G5*100</f>
        <v>52.244084646098003</v>
      </c>
      <c r="H7" s="14"/>
      <c r="I7" s="14"/>
      <c r="J7" s="14"/>
      <c r="K7" s="14"/>
      <c r="L7" s="14"/>
      <c r="M7" s="14"/>
      <c r="N7" s="14"/>
      <c r="O7" s="14"/>
      <c r="P7" s="3"/>
    </row>
    <row r="8" spans="1:16" ht="20.05" customHeight="1" x14ac:dyDescent="0.25">
      <c r="A8" s="25" t="s">
        <v>54</v>
      </c>
      <c r="B8" s="14" t="s">
        <v>27</v>
      </c>
      <c r="C8" s="14" t="s">
        <v>28</v>
      </c>
      <c r="D8" s="14"/>
      <c r="E8" s="14"/>
      <c r="F8" s="14"/>
      <c r="G8" s="14">
        <v>1282</v>
      </c>
      <c r="H8" s="14"/>
      <c r="I8" s="14"/>
      <c r="J8" s="14"/>
      <c r="K8" s="14"/>
      <c r="L8" s="14"/>
      <c r="M8" s="14"/>
      <c r="N8" s="14"/>
      <c r="O8" s="14"/>
      <c r="P8" s="3"/>
    </row>
    <row r="9" spans="1:16" ht="20.05" customHeight="1" x14ac:dyDescent="0.25">
      <c r="A9" s="25"/>
      <c r="B9" s="14" t="s">
        <v>20</v>
      </c>
      <c r="C9" s="14" t="s">
        <v>61</v>
      </c>
      <c r="D9" s="14"/>
      <c r="E9" s="14"/>
      <c r="F9" s="14"/>
      <c r="G9" s="5">
        <f>'[4]WDS Yoyo April 2020'!$H$36</f>
        <v>38.538546351396462</v>
      </c>
      <c r="H9" s="14"/>
      <c r="I9" s="14"/>
      <c r="J9" s="14"/>
      <c r="K9" s="14"/>
      <c r="L9" s="14"/>
      <c r="M9" s="14"/>
      <c r="N9" s="14"/>
      <c r="O9" s="14"/>
      <c r="P9" s="3"/>
    </row>
    <row r="10" spans="1:16" ht="20.05" customHeight="1" x14ac:dyDescent="0.25">
      <c r="A10" s="25"/>
      <c r="B10" s="14" t="s">
        <v>1</v>
      </c>
      <c r="C10" s="14" t="s">
        <v>62</v>
      </c>
      <c r="D10" s="14"/>
      <c r="E10" s="14"/>
      <c r="F10" s="14"/>
      <c r="G10" s="5">
        <f>'[4]WDS Yoyo April 2020'!$P$36</f>
        <v>200.23281309569174</v>
      </c>
      <c r="H10" s="14"/>
      <c r="I10" s="14"/>
      <c r="J10" s="14"/>
      <c r="K10" s="14"/>
      <c r="L10" s="14"/>
      <c r="M10" s="14"/>
      <c r="N10" s="14"/>
      <c r="O10" s="14"/>
      <c r="P10" s="3"/>
    </row>
    <row r="11" spans="1:16" ht="20.05" customHeight="1" x14ac:dyDescent="0.25">
      <c r="A11" s="25" t="s">
        <v>55</v>
      </c>
      <c r="B11" s="14" t="s">
        <v>2</v>
      </c>
      <c r="C11" s="14"/>
      <c r="D11" s="14"/>
      <c r="E11" s="14"/>
      <c r="F11" s="14"/>
      <c r="G11" s="5">
        <f>'[4]WDS Yoyo April 2020'!$U$36+'[4]WDS Yoyo April 2020'!$V$36</f>
        <v>1974.8</v>
      </c>
      <c r="H11" s="14"/>
      <c r="I11" s="14"/>
      <c r="J11" s="14"/>
      <c r="K11" s="14"/>
      <c r="L11" s="14"/>
      <c r="M11" s="14"/>
      <c r="N11" s="14"/>
      <c r="O11" s="14"/>
      <c r="P11" s="3"/>
    </row>
    <row r="12" spans="1:16" ht="20.05" customHeight="1" x14ac:dyDescent="0.25">
      <c r="A12" s="25"/>
      <c r="B12" s="14" t="s">
        <v>3</v>
      </c>
      <c r="C12" s="14" t="s">
        <v>63</v>
      </c>
      <c r="D12" s="14"/>
      <c r="E12" s="14"/>
      <c r="F12" s="14"/>
      <c r="G12" s="5">
        <f>'[4]WDS Yoyo April 2020'!$W$36</f>
        <v>6.8601623751105496</v>
      </c>
      <c r="H12" s="14"/>
      <c r="I12" s="14"/>
      <c r="J12" s="14"/>
      <c r="K12" s="14"/>
      <c r="L12" s="14"/>
      <c r="M12" s="14"/>
      <c r="N12" s="14"/>
      <c r="O12" s="14"/>
      <c r="P12" s="3"/>
    </row>
    <row r="13" spans="1:16" ht="20.05" customHeight="1" x14ac:dyDescent="0.25">
      <c r="A13" s="25"/>
      <c r="B13" s="14" t="s">
        <v>21</v>
      </c>
      <c r="C13" s="14" t="s">
        <v>19</v>
      </c>
      <c r="D13" s="14"/>
      <c r="E13" s="14"/>
      <c r="F13" s="14"/>
      <c r="G13" s="5">
        <f>'[4]WDS Yoyo April 2020'!$S$36</f>
        <v>27.620332883490779</v>
      </c>
      <c r="H13" s="14"/>
      <c r="I13" s="14"/>
      <c r="J13" s="14"/>
      <c r="K13" s="14"/>
      <c r="L13" s="14"/>
      <c r="M13" s="14"/>
      <c r="N13" s="14"/>
      <c r="O13" s="14"/>
      <c r="P13" s="3"/>
    </row>
    <row r="14" spans="1:16" ht="20.05" customHeight="1" x14ac:dyDescent="0.25">
      <c r="A14" s="25" t="s">
        <v>56</v>
      </c>
      <c r="B14" s="14" t="s">
        <v>42</v>
      </c>
      <c r="C14" s="14" t="s">
        <v>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"/>
    </row>
    <row r="15" spans="1:16" ht="20.05" customHeight="1" x14ac:dyDescent="0.25">
      <c r="A15" s="25"/>
      <c r="B15" s="14" t="s">
        <v>42</v>
      </c>
      <c r="C15" s="14" t="s">
        <v>71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"/>
    </row>
    <row r="16" spans="1:16" ht="20.05" customHeight="1" x14ac:dyDescent="0.25">
      <c r="A16" s="25"/>
      <c r="B16" s="14" t="s">
        <v>41</v>
      </c>
      <c r="C16" s="7" t="s">
        <v>69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"/>
    </row>
    <row r="17" spans="1:16" ht="20.05" customHeight="1" x14ac:dyDescent="0.25">
      <c r="A17" s="25" t="s">
        <v>72</v>
      </c>
      <c r="B17" s="14" t="s">
        <v>25</v>
      </c>
      <c r="C17" s="14"/>
      <c r="D17" s="14"/>
      <c r="E17" s="14"/>
      <c r="F17" s="14"/>
      <c r="G17" s="5">
        <f>'[4]WDS Yoyo April 2020'!$I$36</f>
        <v>23.48</v>
      </c>
      <c r="H17" s="14"/>
      <c r="I17" s="14"/>
      <c r="J17" s="14"/>
      <c r="K17" s="14"/>
      <c r="L17" s="14"/>
      <c r="M17" s="14"/>
      <c r="N17" s="14"/>
      <c r="O17" s="14"/>
      <c r="P17" s="3"/>
    </row>
    <row r="18" spans="1:16" ht="20.05" customHeight="1" x14ac:dyDescent="0.25">
      <c r="A18" s="25"/>
      <c r="B18" s="21" t="s">
        <v>64</v>
      </c>
      <c r="C18" s="21"/>
      <c r="D18" s="14"/>
      <c r="E18" s="14"/>
      <c r="F18" s="14"/>
      <c r="G18" s="5">
        <f>'[4]WDS Yoyo April 2020'!$J$36</f>
        <v>2.0588235294117645</v>
      </c>
      <c r="H18" s="14"/>
      <c r="I18" s="14"/>
      <c r="J18" s="14"/>
      <c r="K18" s="14"/>
      <c r="L18" s="14"/>
      <c r="M18" s="14"/>
      <c r="N18" s="14"/>
      <c r="O18" s="14"/>
      <c r="P18" s="3"/>
    </row>
    <row r="19" spans="1:16" ht="20.05" customHeight="1" x14ac:dyDescent="0.25">
      <c r="A19" s="25"/>
      <c r="B19" s="21" t="s">
        <v>49</v>
      </c>
      <c r="C19" s="21"/>
      <c r="D19" s="14"/>
      <c r="E19" s="14"/>
      <c r="F19" s="14"/>
      <c r="G19" s="5">
        <f>'[4]WDS Yoyo April 2020'!$K$36</f>
        <v>0</v>
      </c>
      <c r="H19" s="14"/>
      <c r="I19" s="14"/>
      <c r="J19" s="14"/>
      <c r="K19" s="14"/>
      <c r="L19" s="14"/>
      <c r="M19" s="14"/>
      <c r="N19" s="14"/>
      <c r="O19" s="14"/>
      <c r="P19" s="3"/>
    </row>
    <row r="20" spans="1:16" ht="20.05" customHeight="1" x14ac:dyDescent="0.25">
      <c r="A20" s="20" t="s">
        <v>57</v>
      </c>
      <c r="B20" s="15" t="s">
        <v>39</v>
      </c>
      <c r="C20" s="15" t="s">
        <v>65</v>
      </c>
      <c r="D20" s="14"/>
      <c r="E20" s="14"/>
      <c r="F20" s="14"/>
      <c r="G20" s="5"/>
      <c r="H20" s="14"/>
      <c r="I20" s="14"/>
      <c r="J20" s="14"/>
      <c r="K20" s="14"/>
      <c r="L20" s="14"/>
      <c r="M20" s="14"/>
      <c r="N20" s="14"/>
      <c r="O20" s="14"/>
      <c r="P20" s="3"/>
    </row>
  </sheetData>
  <mergeCells count="7">
    <mergeCell ref="B18:C18"/>
    <mergeCell ref="B19:C19"/>
    <mergeCell ref="A5:A7"/>
    <mergeCell ref="A8:A10"/>
    <mergeCell ref="A11:A13"/>
    <mergeCell ref="A14:A16"/>
    <mergeCell ref="A17:A19"/>
  </mergeCells>
  <printOptions horizontalCentered="1"/>
  <pageMargins left="0.2" right="0.2" top="0.75" bottom="0.75" header="0.3" footer="0.3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0BF0-2CB7-4EBE-8171-112EE87EAFAD}">
  <sheetPr>
    <pageSetUpPr fitToPage="1"/>
  </sheetPr>
  <dimension ref="A1:O19"/>
  <sheetViews>
    <sheetView workbookViewId="0">
      <selection activeCell="G5" sqref="G5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125" bestFit="1" customWidth="1"/>
    <col min="4" max="4" width="9.75" bestFit="1" customWidth="1"/>
    <col min="5" max="5" width="12.375" hidden="1" customWidth="1"/>
    <col min="6" max="6" width="0" hidden="1" customWidth="1"/>
    <col min="7" max="7" width="9.375" bestFit="1" customWidth="1"/>
  </cols>
  <sheetData>
    <row r="1" spans="1:15" x14ac:dyDescent="0.25">
      <c r="B1" t="s">
        <v>32</v>
      </c>
    </row>
    <row r="3" spans="1:15" x14ac:dyDescent="0.25">
      <c r="A3" s="3"/>
      <c r="B3" s="14" t="s">
        <v>0</v>
      </c>
      <c r="C3" s="14"/>
      <c r="D3" s="19" t="s">
        <v>76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</row>
    <row r="4" spans="1:15" x14ac:dyDescent="0.25">
      <c r="A4" s="3"/>
      <c r="B4" s="6" t="s">
        <v>74</v>
      </c>
      <c r="C4" s="7" t="s">
        <v>59</v>
      </c>
      <c r="D4" s="17"/>
      <c r="E4" s="18" t="s">
        <v>75</v>
      </c>
      <c r="F4" s="17"/>
      <c r="G4" s="5">
        <f>'[5]Daily REPORT'!$AV$37</f>
        <v>0</v>
      </c>
      <c r="H4" s="17"/>
      <c r="I4" s="17"/>
      <c r="J4" s="17"/>
      <c r="K4" s="17"/>
      <c r="L4" s="17"/>
      <c r="M4" s="17"/>
      <c r="N4" s="17"/>
      <c r="O4" s="17"/>
    </row>
    <row r="5" spans="1:15" ht="20.05" customHeight="1" x14ac:dyDescent="0.25">
      <c r="A5" s="25" t="s">
        <v>58</v>
      </c>
      <c r="B5" s="6" t="s">
        <v>16</v>
      </c>
      <c r="C5" s="7" t="s">
        <v>26</v>
      </c>
      <c r="D5" s="14"/>
      <c r="E5" s="14"/>
      <c r="F5" s="14"/>
      <c r="G5" s="14" t="s">
        <v>78</v>
      </c>
      <c r="H5" s="14"/>
      <c r="I5" s="14"/>
      <c r="J5" s="14"/>
      <c r="K5" s="14"/>
      <c r="L5" s="14"/>
      <c r="M5" s="14"/>
      <c r="N5" s="14"/>
      <c r="O5" s="14"/>
    </row>
    <row r="6" spans="1:15" ht="20.05" customHeight="1" x14ac:dyDescent="0.25">
      <c r="A6" s="25"/>
      <c r="B6" s="6" t="s">
        <v>17</v>
      </c>
      <c r="C6" s="7" t="s">
        <v>26</v>
      </c>
      <c r="D6" s="14"/>
      <c r="E6" s="14"/>
      <c r="F6" s="14"/>
      <c r="G6" s="5">
        <f>'[5]Daily REPORT'!$AF$37</f>
        <v>106165.6</v>
      </c>
      <c r="H6" s="14"/>
      <c r="I6" s="14"/>
      <c r="J6" s="14"/>
      <c r="K6" s="14"/>
      <c r="L6" s="14"/>
      <c r="M6" s="14"/>
      <c r="N6" s="14"/>
      <c r="O6" s="14"/>
    </row>
    <row r="7" spans="1:15" ht="20.05" customHeight="1" x14ac:dyDescent="0.25">
      <c r="A7" s="25" t="s">
        <v>54</v>
      </c>
      <c r="B7" s="6" t="s">
        <v>30</v>
      </c>
      <c r="C7" s="7" t="s">
        <v>31</v>
      </c>
      <c r="D7" s="14"/>
      <c r="E7" s="14"/>
      <c r="F7" s="14"/>
      <c r="G7" s="14">
        <v>370</v>
      </c>
      <c r="H7" s="14"/>
      <c r="I7" s="14"/>
      <c r="J7" s="14"/>
      <c r="K7" s="14"/>
      <c r="L7" s="14"/>
      <c r="M7" s="14"/>
      <c r="N7" s="14"/>
      <c r="O7" s="14"/>
    </row>
    <row r="8" spans="1:15" ht="20.05" customHeight="1" x14ac:dyDescent="0.25">
      <c r="A8" s="25"/>
      <c r="B8" s="6" t="s">
        <v>20</v>
      </c>
      <c r="C8" s="15" t="s">
        <v>66</v>
      </c>
      <c r="D8" s="14"/>
      <c r="E8" s="14" t="s">
        <v>75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20.05" customHeight="1" x14ac:dyDescent="0.25">
      <c r="A9" s="25"/>
      <c r="B9" s="6" t="s">
        <v>1</v>
      </c>
      <c r="C9" s="15"/>
      <c r="D9" s="14"/>
      <c r="E9" s="18"/>
      <c r="F9" s="14"/>
      <c r="G9" s="5">
        <f>'[5]Daily REPORT'!$AJ$37</f>
        <v>3672</v>
      </c>
      <c r="H9" s="14"/>
      <c r="I9" s="14"/>
      <c r="J9" s="14"/>
      <c r="K9" s="14"/>
      <c r="L9" s="14"/>
      <c r="M9" s="14"/>
      <c r="N9" s="14"/>
      <c r="O9" s="14"/>
    </row>
    <row r="10" spans="1:15" ht="20.05" customHeight="1" x14ac:dyDescent="0.25">
      <c r="A10" s="25" t="s">
        <v>55</v>
      </c>
      <c r="B10" s="6" t="s">
        <v>2</v>
      </c>
      <c r="C10" s="7"/>
      <c r="D10" s="14"/>
      <c r="E10" s="14"/>
      <c r="F10" s="14"/>
      <c r="G10" s="5">
        <f>'[5]Daily REPORT'!$AP$37</f>
        <v>207.10000000000005</v>
      </c>
      <c r="H10" s="14"/>
      <c r="I10" s="14"/>
      <c r="J10" s="14"/>
      <c r="K10" s="14"/>
      <c r="L10" s="14"/>
      <c r="M10" s="14"/>
      <c r="N10" s="14"/>
      <c r="O10" s="14"/>
    </row>
    <row r="11" spans="1:15" ht="20.05" customHeight="1" x14ac:dyDescent="0.25">
      <c r="A11" s="25"/>
      <c r="B11" s="6" t="s">
        <v>3</v>
      </c>
      <c r="C11" s="15" t="s">
        <v>70</v>
      </c>
      <c r="D11" s="14"/>
      <c r="E11" s="14"/>
      <c r="F11" s="14"/>
      <c r="G11" s="5">
        <f>'[5]Daily REPORT'!$AP$38</f>
        <v>0.19507260355520059</v>
      </c>
      <c r="H11" s="14"/>
      <c r="I11" s="14"/>
      <c r="J11" s="14"/>
      <c r="K11" s="14"/>
      <c r="L11" s="14"/>
      <c r="M11" s="14"/>
      <c r="N11" s="14"/>
      <c r="O11" s="14"/>
    </row>
    <row r="12" spans="1:15" ht="20.05" customHeight="1" x14ac:dyDescent="0.25">
      <c r="A12" s="25"/>
      <c r="B12" s="6" t="s">
        <v>21</v>
      </c>
      <c r="C12" s="7"/>
      <c r="D12" s="14"/>
      <c r="E12" s="14"/>
      <c r="F12" s="14"/>
      <c r="G12" s="5">
        <f>'[5]Daily REPORT'!$AY$37</f>
        <v>0</v>
      </c>
      <c r="H12" s="14"/>
      <c r="I12" s="14"/>
      <c r="J12" s="14"/>
      <c r="K12" s="14"/>
      <c r="L12" s="14"/>
      <c r="M12" s="14"/>
      <c r="N12" s="14"/>
      <c r="O12" s="14"/>
    </row>
    <row r="13" spans="1:15" ht="20.05" customHeight="1" x14ac:dyDescent="0.25">
      <c r="A13" s="25" t="s">
        <v>56</v>
      </c>
      <c r="B13" s="14" t="s">
        <v>42</v>
      </c>
      <c r="C13" s="14" t="s">
        <v>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20.05" customHeight="1" x14ac:dyDescent="0.25">
      <c r="A14" s="25"/>
      <c r="B14" s="14" t="s">
        <v>42</v>
      </c>
      <c r="C14" s="15" t="s">
        <v>71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ht="20.05" customHeight="1" x14ac:dyDescent="0.25">
      <c r="A15" s="25"/>
      <c r="B15" s="14" t="s">
        <v>41</v>
      </c>
      <c r="C15" s="7" t="s">
        <v>69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20.05" customHeight="1" x14ac:dyDescent="0.25">
      <c r="A16" s="25" t="s">
        <v>72</v>
      </c>
      <c r="B16" s="6" t="s">
        <v>25</v>
      </c>
      <c r="C16" s="7"/>
      <c r="D16" s="14"/>
      <c r="E16" s="14"/>
      <c r="F16" s="14"/>
      <c r="G16" s="11">
        <f>'[5]Daily REPORT'!$AS$37</f>
        <v>2.1666666666666665</v>
      </c>
      <c r="H16" s="14"/>
      <c r="I16" s="14"/>
      <c r="J16" s="14"/>
      <c r="K16" s="14"/>
      <c r="L16" s="14"/>
      <c r="M16" s="14"/>
      <c r="N16" s="14"/>
      <c r="O16" s="14"/>
    </row>
    <row r="17" spans="1:15" ht="20.05" customHeight="1" x14ac:dyDescent="0.25">
      <c r="A17" s="25"/>
      <c r="B17" s="21" t="s">
        <v>64</v>
      </c>
      <c r="C17" s="21"/>
      <c r="D17" s="14"/>
      <c r="E17" s="14"/>
      <c r="F17" s="14"/>
      <c r="G17" s="5">
        <f>'[2]Daily REPORT'!$AS$37</f>
        <v>2.1666666666666665</v>
      </c>
      <c r="H17" s="14"/>
      <c r="I17" s="14"/>
      <c r="J17" s="14"/>
      <c r="K17" s="14"/>
      <c r="L17" s="14"/>
      <c r="M17" s="14"/>
      <c r="N17" s="14"/>
      <c r="O17" s="14"/>
    </row>
    <row r="18" spans="1:15" ht="20.05" customHeight="1" x14ac:dyDescent="0.25">
      <c r="A18" s="25"/>
      <c r="B18" s="21" t="s">
        <v>49</v>
      </c>
      <c r="C18" s="21"/>
      <c r="D18" s="7"/>
      <c r="E18" s="14"/>
      <c r="F18" s="14"/>
      <c r="G18" s="5">
        <f>'[5]Daily REPORT'!$AT$37</f>
        <v>0</v>
      </c>
      <c r="H18" s="14"/>
      <c r="I18" s="14"/>
      <c r="J18" s="14"/>
      <c r="K18" s="14"/>
      <c r="L18" s="14"/>
      <c r="M18" s="14"/>
      <c r="N18" s="14"/>
      <c r="O18" s="14"/>
    </row>
    <row r="19" spans="1:15" ht="20.05" customHeight="1" x14ac:dyDescent="0.25">
      <c r="A19" s="20" t="s">
        <v>57</v>
      </c>
      <c r="B19" s="15" t="s">
        <v>39</v>
      </c>
      <c r="C19" s="7" t="s">
        <v>68</v>
      </c>
      <c r="D19" s="14"/>
      <c r="E19" s="14"/>
      <c r="F19" s="14"/>
      <c r="G19" s="5">
        <v>0</v>
      </c>
      <c r="H19" s="14"/>
      <c r="I19" s="14"/>
      <c r="J19" s="14"/>
      <c r="K19" s="14"/>
      <c r="L19" s="14"/>
      <c r="M19" s="14"/>
      <c r="N19" s="14"/>
      <c r="O19" s="14"/>
    </row>
  </sheetData>
  <mergeCells count="7">
    <mergeCell ref="B17:C17"/>
    <mergeCell ref="B18:C18"/>
    <mergeCell ref="A5:A6"/>
    <mergeCell ref="A7:A9"/>
    <mergeCell ref="A10:A12"/>
    <mergeCell ref="A13:A15"/>
    <mergeCell ref="A16:A18"/>
  </mergeCells>
  <printOptions horizontalCentered="1"/>
  <pageMargins left="0.2" right="0.2" top="0.75" bottom="0.75" header="0.3" footer="0.3"/>
  <pageSetup scale="8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A317-94F1-4B88-84C3-AEC5DFF4CB7A}">
  <sheetPr>
    <pageSetUpPr fitToPage="1"/>
  </sheetPr>
  <dimension ref="A1:P22"/>
  <sheetViews>
    <sheetView workbookViewId="0">
      <selection activeCell="I8" sqref="I8"/>
    </sheetView>
  </sheetViews>
  <sheetFormatPr defaultRowHeight="14.3" x14ac:dyDescent="0.25"/>
  <cols>
    <col min="2" max="2" width="16.875" bestFit="1" customWidth="1"/>
    <col min="3" max="3" width="16.125" bestFit="1" customWidth="1"/>
    <col min="4" max="4" width="10.5" customWidth="1"/>
    <col min="5" max="6" width="0" hidden="1" customWidth="1"/>
  </cols>
  <sheetData>
    <row r="1" spans="1:16" x14ac:dyDescent="0.25">
      <c r="B1" t="s">
        <v>53</v>
      </c>
    </row>
    <row r="3" spans="1:16" x14ac:dyDescent="0.25">
      <c r="B3" s="14" t="s">
        <v>0</v>
      </c>
      <c r="C3" s="14"/>
      <c r="D3" s="14" t="s">
        <v>76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</row>
    <row r="4" spans="1:16" x14ac:dyDescent="0.25">
      <c r="B4" s="17" t="s">
        <v>74</v>
      </c>
      <c r="C4" s="17" t="s">
        <v>59</v>
      </c>
      <c r="D4" s="17"/>
      <c r="E4" s="17"/>
      <c r="F4" s="17"/>
      <c r="G4" s="12">
        <f>'[5]Daily REPORT'!$L$37</f>
        <v>84.203296703296701</v>
      </c>
      <c r="H4" s="17"/>
      <c r="I4" s="17"/>
      <c r="J4" s="17"/>
      <c r="K4" s="17"/>
      <c r="L4" s="17"/>
      <c r="M4" s="17"/>
      <c r="N4" s="17"/>
      <c r="O4" s="17"/>
    </row>
    <row r="5" spans="1:16" ht="20.05" customHeight="1" x14ac:dyDescent="0.25">
      <c r="A5" s="26" t="s">
        <v>58</v>
      </c>
      <c r="B5" s="4" t="s">
        <v>16</v>
      </c>
      <c r="C5" s="14" t="s">
        <v>77</v>
      </c>
      <c r="D5" s="14"/>
      <c r="E5" s="14"/>
      <c r="F5" s="14"/>
      <c r="G5" s="14">
        <f>'[5]Daily REPORT'!$B$37+'[5]Daily REPORT'!$C$37</f>
        <v>33640</v>
      </c>
      <c r="H5" s="14"/>
      <c r="I5" s="14"/>
      <c r="J5" s="14"/>
      <c r="K5" s="14"/>
      <c r="L5" s="14"/>
      <c r="M5" s="14"/>
      <c r="N5" s="14"/>
      <c r="O5" s="14"/>
    </row>
    <row r="6" spans="1:16" ht="20.05" customHeight="1" x14ac:dyDescent="0.25">
      <c r="A6" s="28"/>
      <c r="B6" s="26" t="s">
        <v>17</v>
      </c>
      <c r="C6" s="14" t="s">
        <v>26</v>
      </c>
      <c r="D6" s="14"/>
      <c r="E6" s="14"/>
      <c r="F6" s="14"/>
      <c r="G6" s="14">
        <f>'[5]Daily REPORT'!$F$37</f>
        <v>82868.399999999994</v>
      </c>
      <c r="H6" s="14"/>
      <c r="I6" s="14"/>
      <c r="J6" s="14"/>
      <c r="K6" s="14"/>
      <c r="L6" s="14"/>
      <c r="M6" s="14"/>
      <c r="N6" s="14"/>
      <c r="O6" s="14"/>
    </row>
    <row r="7" spans="1:16" ht="20.05" customHeight="1" x14ac:dyDescent="0.25">
      <c r="A7" s="28"/>
      <c r="B7" s="27"/>
      <c r="C7" s="14" t="s">
        <v>77</v>
      </c>
      <c r="D7" s="14"/>
      <c r="E7" s="14"/>
      <c r="F7" s="14"/>
      <c r="G7" s="14">
        <f>'[5]Daily REPORT'!$D$37+'[5]Daily REPORT'!$E$37</f>
        <v>35215</v>
      </c>
      <c r="H7" s="14"/>
      <c r="I7" s="14"/>
      <c r="J7" s="14"/>
      <c r="K7" s="14"/>
      <c r="L7" s="14"/>
      <c r="M7" s="14"/>
      <c r="N7" s="14"/>
      <c r="O7" s="14"/>
    </row>
    <row r="8" spans="1:16" ht="20.05" customHeight="1" x14ac:dyDescent="0.25">
      <c r="A8" s="27"/>
      <c r="B8" s="16" t="s">
        <v>60</v>
      </c>
      <c r="C8" s="15" t="s">
        <v>59</v>
      </c>
      <c r="D8" s="15"/>
      <c r="E8" s="15"/>
      <c r="F8" s="15"/>
      <c r="G8" s="5">
        <f>G7/G5*100</f>
        <v>104.6819262782402</v>
      </c>
      <c r="H8" s="15"/>
      <c r="I8" s="15"/>
      <c r="J8" s="15"/>
      <c r="K8" s="15"/>
      <c r="L8" s="15"/>
      <c r="M8" s="15"/>
      <c r="N8" s="15"/>
      <c r="O8" s="15"/>
      <c r="P8" s="3"/>
    </row>
    <row r="9" spans="1:16" ht="20.05" customHeight="1" x14ac:dyDescent="0.25">
      <c r="A9" s="25" t="s">
        <v>54</v>
      </c>
      <c r="B9" s="14" t="s">
        <v>34</v>
      </c>
      <c r="C9" s="14" t="s">
        <v>35</v>
      </c>
      <c r="D9" s="14"/>
      <c r="E9" s="14"/>
      <c r="F9" s="14"/>
      <c r="G9" s="14">
        <v>66</v>
      </c>
      <c r="H9" s="14"/>
      <c r="I9" s="14"/>
      <c r="J9" s="14"/>
      <c r="K9" s="14"/>
      <c r="L9" s="14"/>
      <c r="M9" s="14"/>
      <c r="N9" s="14"/>
      <c r="O9" s="14"/>
    </row>
    <row r="10" spans="1:16" ht="20.05" customHeight="1" x14ac:dyDescent="0.25">
      <c r="A10" s="25"/>
      <c r="B10" s="14" t="s">
        <v>20</v>
      </c>
      <c r="C10" s="14" t="s">
        <v>66</v>
      </c>
      <c r="D10" s="14"/>
      <c r="E10" s="14"/>
      <c r="F10" s="14"/>
      <c r="G10" s="12">
        <f>'[5]Daily REPORT'!$K$37</f>
        <v>62.832958453835943</v>
      </c>
      <c r="H10" s="14"/>
      <c r="I10" s="14"/>
      <c r="J10" s="14"/>
      <c r="K10" s="14"/>
      <c r="L10" s="14"/>
      <c r="M10" s="14"/>
      <c r="N10" s="14"/>
      <c r="O10" s="14"/>
    </row>
    <row r="11" spans="1:16" ht="20.05" customHeight="1" x14ac:dyDescent="0.25">
      <c r="A11" s="25"/>
      <c r="B11" s="14" t="s">
        <v>1</v>
      </c>
      <c r="C11" s="15" t="s">
        <v>62</v>
      </c>
      <c r="D11" s="14"/>
      <c r="E11" s="14"/>
      <c r="F11" s="14"/>
      <c r="G11" s="5">
        <f>'[5]Daily REPORT'!$P$37</f>
        <v>104.20998630144459</v>
      </c>
      <c r="H11" s="14"/>
      <c r="I11" s="14"/>
      <c r="J11" s="14"/>
      <c r="K11" s="14"/>
      <c r="L11" s="14"/>
      <c r="M11" s="14"/>
      <c r="N11" s="14"/>
      <c r="O11" s="14"/>
    </row>
    <row r="12" spans="1:16" ht="20.05" customHeight="1" x14ac:dyDescent="0.25">
      <c r="A12" s="25"/>
      <c r="B12" s="14" t="s">
        <v>36</v>
      </c>
      <c r="C12" s="14" t="s">
        <v>67</v>
      </c>
      <c r="D12" s="14"/>
      <c r="E12" s="14"/>
      <c r="F12" s="14"/>
      <c r="G12" s="5">
        <f>'[5]Daily REPORT'!$Q$37</f>
        <v>0.21689052960386193</v>
      </c>
      <c r="H12" s="14"/>
      <c r="I12" s="14"/>
      <c r="J12" s="14"/>
      <c r="K12" s="14"/>
      <c r="L12" s="14"/>
      <c r="M12" s="14"/>
      <c r="N12" s="14"/>
      <c r="O12" s="14"/>
    </row>
    <row r="13" spans="1:16" ht="20.05" customHeight="1" x14ac:dyDescent="0.25">
      <c r="A13" s="25" t="s">
        <v>55</v>
      </c>
      <c r="B13" s="14" t="s">
        <v>51</v>
      </c>
      <c r="C13" s="14"/>
      <c r="D13" s="14"/>
      <c r="E13" s="14"/>
      <c r="F13" s="14"/>
      <c r="G13" s="5">
        <f>'[5]Daily REPORT'!$X$37</f>
        <v>210.29999999999998</v>
      </c>
      <c r="H13" s="14"/>
      <c r="I13" s="14"/>
      <c r="J13" s="14"/>
      <c r="K13" s="14"/>
      <c r="L13" s="14"/>
      <c r="M13" s="14"/>
      <c r="N13" s="14"/>
      <c r="O13" s="14"/>
    </row>
    <row r="14" spans="1:16" ht="20.05" customHeight="1" x14ac:dyDescent="0.25">
      <c r="A14" s="25"/>
      <c r="B14" s="14" t="s">
        <v>52</v>
      </c>
      <c r="C14" s="14" t="s">
        <v>70</v>
      </c>
      <c r="D14" s="14"/>
      <c r="E14" s="14"/>
      <c r="F14" s="14"/>
      <c r="G14" s="13">
        <f>'[5]Daily REPORT'!$Y$37</f>
        <v>3.9514477367956262E-2</v>
      </c>
      <c r="H14" s="14"/>
      <c r="I14" s="14"/>
      <c r="J14" s="14"/>
      <c r="K14" s="14"/>
      <c r="L14" s="14"/>
      <c r="M14" s="14"/>
      <c r="N14" s="14"/>
      <c r="O14" s="14"/>
    </row>
    <row r="15" spans="1:16" ht="20.05" customHeight="1" x14ac:dyDescent="0.25">
      <c r="A15" s="25"/>
      <c r="B15" s="14" t="s">
        <v>21</v>
      </c>
      <c r="C15" s="14"/>
      <c r="D15" s="14"/>
      <c r="E15" s="14"/>
      <c r="F15" s="14"/>
      <c r="G15" s="5">
        <f>'[5]Daily REPORT'!$T$37</f>
        <v>8.6844644580250883</v>
      </c>
      <c r="H15" s="14"/>
      <c r="I15" s="14"/>
      <c r="J15" s="14"/>
      <c r="K15" s="14"/>
      <c r="L15" s="14"/>
      <c r="M15" s="14"/>
      <c r="N15" s="14"/>
      <c r="O15" s="14"/>
    </row>
    <row r="16" spans="1:16" ht="20.05" customHeight="1" x14ac:dyDescent="0.25">
      <c r="A16" s="25" t="s">
        <v>56</v>
      </c>
      <c r="B16" s="14" t="s">
        <v>42</v>
      </c>
      <c r="C16" s="14" t="s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20.05" customHeight="1" x14ac:dyDescent="0.25">
      <c r="A17" s="25"/>
      <c r="B17" s="14" t="s">
        <v>42</v>
      </c>
      <c r="C17" s="15" t="s">
        <v>71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20.05" customHeight="1" x14ac:dyDescent="0.25">
      <c r="A18" s="25"/>
      <c r="B18" s="14" t="s">
        <v>41</v>
      </c>
      <c r="C18" s="7" t="s">
        <v>69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20.05" customHeight="1" x14ac:dyDescent="0.25">
      <c r="A19" s="25" t="s">
        <v>72</v>
      </c>
      <c r="B19" s="14" t="s">
        <v>25</v>
      </c>
      <c r="C19" s="14"/>
      <c r="D19" s="14"/>
      <c r="E19" s="14"/>
      <c r="F19" s="14"/>
      <c r="G19" s="5">
        <f>'[5]Daily REPORT'!$AB$37</f>
        <v>27.518518518518519</v>
      </c>
      <c r="H19" s="14"/>
      <c r="I19" s="14"/>
      <c r="J19" s="14"/>
      <c r="K19" s="14"/>
      <c r="L19" s="14"/>
      <c r="M19" s="14"/>
      <c r="N19" s="14"/>
      <c r="O19" s="14"/>
    </row>
    <row r="20" spans="1:15" ht="20.05" customHeight="1" x14ac:dyDescent="0.25">
      <c r="A20" s="25"/>
      <c r="B20" s="21" t="s">
        <v>64</v>
      </c>
      <c r="C20" s="21"/>
      <c r="D20" s="14"/>
      <c r="E20" s="14"/>
      <c r="F20" s="14"/>
      <c r="G20" s="5">
        <f>'[5]Daily REPORT'!$AC$37</f>
        <v>2.5499999999999998</v>
      </c>
      <c r="H20" s="14"/>
      <c r="I20" s="14"/>
      <c r="J20" s="14"/>
      <c r="K20" s="14"/>
      <c r="L20" s="14"/>
      <c r="M20" s="14"/>
      <c r="N20" s="14"/>
      <c r="O20" s="14"/>
    </row>
    <row r="21" spans="1:15" ht="20.05" customHeight="1" x14ac:dyDescent="0.25">
      <c r="A21" s="25"/>
      <c r="B21" s="21" t="s">
        <v>49</v>
      </c>
      <c r="C21" s="21"/>
      <c r="D21" s="14"/>
      <c r="E21" s="14"/>
      <c r="F21" s="14"/>
      <c r="G21" s="5">
        <f>'[5]Daily REPORT'!$AD$37</f>
        <v>0</v>
      </c>
      <c r="H21" s="14"/>
      <c r="I21" s="14"/>
      <c r="J21" s="14"/>
      <c r="K21" s="14"/>
      <c r="L21" s="14"/>
      <c r="M21" s="14"/>
      <c r="N21" s="14"/>
      <c r="O21" s="14"/>
    </row>
    <row r="22" spans="1:15" ht="20.05" customHeight="1" x14ac:dyDescent="0.25">
      <c r="A22" s="20" t="s">
        <v>57</v>
      </c>
      <c r="B22" s="14" t="s">
        <v>39</v>
      </c>
      <c r="C22" s="7" t="s">
        <v>68</v>
      </c>
      <c r="D22" s="14"/>
      <c r="E22" s="14"/>
      <c r="F22" s="14"/>
      <c r="G22" s="5"/>
      <c r="H22" s="14"/>
      <c r="I22" s="14"/>
      <c r="J22" s="14"/>
      <c r="K22" s="14"/>
      <c r="L22" s="14"/>
      <c r="M22" s="14"/>
      <c r="N22" s="14"/>
      <c r="O22" s="14"/>
    </row>
  </sheetData>
  <mergeCells count="8">
    <mergeCell ref="B6:B7"/>
    <mergeCell ref="A5:A8"/>
    <mergeCell ref="B20:C20"/>
    <mergeCell ref="B21:C21"/>
    <mergeCell ref="A9:A12"/>
    <mergeCell ref="A13:A15"/>
    <mergeCell ref="A16:A18"/>
    <mergeCell ref="A19:A21"/>
  </mergeCells>
  <phoneticPr fontId="3" type="noConversion"/>
  <printOptions horizontalCentered="1"/>
  <pageMargins left="0.2" right="0.2" top="0.75" bottom="0.75" header="0.3" footer="0.3"/>
  <pageSetup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Chocotech+WDS</vt:lpstr>
      <vt:lpstr>Wrap</vt:lpstr>
      <vt:lpstr>Pack </vt:lpstr>
      <vt:lpstr>Chocotech2</vt:lpstr>
      <vt:lpstr>Wrap2</vt:lpstr>
      <vt:lpstr>Pack2</vt:lpstr>
      <vt:lpstr>'Chocotech+WDS'!Print_Area</vt:lpstr>
      <vt:lpstr>Chocotech2!Print_Area</vt:lpstr>
      <vt:lpstr>Pack2!Print_Area</vt:lpstr>
      <vt:lpstr>Wrap2!Print_Area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Factory_04</dc:creator>
  <cp:lastModifiedBy>Factory_04</cp:lastModifiedBy>
  <cp:lastPrinted>2020-06-10T04:10:54Z</cp:lastPrinted>
  <dcterms:created xsi:type="dcterms:W3CDTF">2020-05-22T08:15:02Z</dcterms:created>
  <dcterms:modified xsi:type="dcterms:W3CDTF">2020-06-16T09:22:19Z</dcterms:modified>
</cp:coreProperties>
</file>