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ujitsu-my.sharepoint.com/personal/suzuki_yuma_jp_fujitsu_com/Documents/Pドライブ/高島屋/TCC支援/TCC支援(社員貸付)_参考資料/"/>
    </mc:Choice>
  </mc:AlternateContent>
  <xr:revisionPtr revIDLastSave="0" documentId="8_{4F25FB14-0FF7-4A1A-8B75-3B95FC5D4EC7}" xr6:coauthVersionLast="47" xr6:coauthVersionMax="47" xr10:uidLastSave="{00000000-0000-0000-0000-000000000000}"/>
  <bookViews>
    <workbookView xWindow="-108" yWindow="-108" windowWidth="23256" windowHeight="12456" xr2:uid="{4F991844-AFE2-4CF5-A1AD-02CA4B7B8D62}"/>
  </bookViews>
  <sheets>
    <sheet name="STEP数_算出法" sheetId="2" r:id="rId1"/>
    <sheet name="Sheet1" sheetId="1" r:id="rId2"/>
  </sheets>
  <externalReferences>
    <externalReference r:id="rId3"/>
    <externalReference r:id="rId4"/>
  </externalReferences>
  <definedNames>
    <definedName name="_Fill" hidden="1">#REF!</definedName>
    <definedName name="_Key1" hidden="1">#REF!</definedName>
    <definedName name="_Order1" hidden="1">1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■概算FS遷移パターン">#REF!</definedName>
    <definedName name="■概算ランクＡ">#REF!</definedName>
    <definedName name="■概算ランクB">#REF!</definedName>
    <definedName name="■概算ランクC">#REF!</definedName>
    <definedName name="■概算ランクD">#REF!</definedName>
    <definedName name="one">#REF!</definedName>
    <definedName name="otr">#REF!</definedName>
    <definedName name="thr">#REF!</definedName>
    <definedName name="two">#REF!</definedName>
    <definedName name="システム規模">#REF!</definedName>
    <definedName name="システム規模リスト">#REF!</definedName>
    <definedName name="システム複雑度">#REF!</definedName>
    <definedName name="システム複雑度詳細">#REF!</definedName>
    <definedName name="単位数">#REF!</definedName>
    <definedName name="複雑度要素">#REF!</definedName>
    <definedName name="複雑度要素詳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2" l="1"/>
  <c r="E26" i="2"/>
  <c r="D26" i="2"/>
  <c r="C26" i="2"/>
  <c r="C27" i="2" s="1"/>
  <c r="H25" i="2"/>
  <c r="G25" i="2"/>
  <c r="H24" i="2"/>
  <c r="G24" i="2"/>
  <c r="H23" i="2"/>
  <c r="G23" i="2"/>
  <c r="G22" i="2"/>
  <c r="H21" i="2"/>
  <c r="G21" i="2"/>
  <c r="H20" i="2"/>
  <c r="G20" i="2"/>
  <c r="AA19" i="2"/>
  <c r="H19" i="2"/>
  <c r="G19" i="2"/>
  <c r="H18" i="2"/>
  <c r="G18" i="2"/>
  <c r="X17" i="2"/>
  <c r="U17" i="2"/>
  <c r="S17" i="2"/>
  <c r="R17" i="2"/>
  <c r="K17" i="2"/>
  <c r="L17" i="2" s="1"/>
  <c r="H17" i="2"/>
  <c r="G17" i="2"/>
  <c r="J17" i="2" s="1"/>
  <c r="H16" i="2"/>
  <c r="G16" i="2"/>
  <c r="R15" i="2"/>
  <c r="X15" i="2" s="1"/>
  <c r="K15" i="2"/>
  <c r="L15" i="2" s="1"/>
  <c r="J15" i="2"/>
  <c r="H15" i="2"/>
  <c r="G15" i="2"/>
  <c r="R14" i="2"/>
  <c r="X14" i="2" s="1"/>
  <c r="K14" i="2"/>
  <c r="L14" i="2" s="1"/>
  <c r="J14" i="2"/>
  <c r="H14" i="2"/>
  <c r="G14" i="2"/>
  <c r="X13" i="2"/>
  <c r="U13" i="2"/>
  <c r="S13" i="2"/>
  <c r="R13" i="2"/>
  <c r="K13" i="2"/>
  <c r="L13" i="2" s="1"/>
  <c r="J13" i="2"/>
  <c r="H13" i="2"/>
  <c r="G13" i="2"/>
  <c r="H12" i="2"/>
  <c r="G12" i="2"/>
  <c r="S11" i="2"/>
  <c r="R11" i="2"/>
  <c r="U11" i="2" s="1"/>
  <c r="K11" i="2"/>
  <c r="L11" i="2" s="1"/>
  <c r="J11" i="2"/>
  <c r="H11" i="2"/>
  <c r="G11" i="2"/>
  <c r="X9" i="2"/>
  <c r="U9" i="2"/>
  <c r="S9" i="2"/>
  <c r="R9" i="2"/>
  <c r="K9" i="2"/>
  <c r="H9" i="2"/>
  <c r="G9" i="2"/>
  <c r="J9" i="2" s="1"/>
  <c r="AE7" i="2"/>
  <c r="AE26" i="2" s="1"/>
  <c r="AB7" i="2"/>
  <c r="AB26" i="2" s="1"/>
  <c r="Z7" i="2"/>
  <c r="Z26" i="2" s="1"/>
  <c r="X7" i="2"/>
  <c r="U7" i="2"/>
  <c r="S7" i="2"/>
  <c r="S26" i="2" s="1"/>
  <c r="R7" i="2"/>
  <c r="R26" i="2" s="1"/>
  <c r="K7" i="2"/>
  <c r="K26" i="2" s="1"/>
  <c r="K27" i="2" s="1"/>
  <c r="J7" i="2"/>
  <c r="H7" i="2"/>
  <c r="G7" i="2"/>
  <c r="H5" i="2"/>
  <c r="H26" i="2" s="1"/>
  <c r="G5" i="2"/>
  <c r="G26" i="2" s="1"/>
  <c r="G27" i="2" s="1"/>
  <c r="J26" i="2" l="1"/>
  <c r="J27" i="2" s="1"/>
  <c r="L9" i="2"/>
  <c r="X11" i="2"/>
  <c r="X26" i="2" s="1"/>
  <c r="X29" i="2" s="1"/>
  <c r="X30" i="2" s="1"/>
  <c r="U14" i="2"/>
  <c r="U26" i="2" s="1"/>
  <c r="U29" i="2" s="1"/>
  <c r="U30" i="2" s="1"/>
  <c r="U15" i="2"/>
  <c r="L7" i="2"/>
</calcChain>
</file>

<file path=xl/sharedStrings.xml><?xml version="1.0" encoding="utf-8"?>
<sst xmlns="http://schemas.openxmlformats.org/spreadsheetml/2006/main" count="108" uniqueCount="67">
  <si>
    <t>ＴＣＣ支援システム　ﾌﾟﾛｸﾞﾗﾑ規模（概算）</t>
    <rPh sb="3" eb="5">
      <t>シエン</t>
    </rPh>
    <rPh sb="17" eb="19">
      <t>キボ</t>
    </rPh>
    <rPh sb="20" eb="22">
      <t>ガイサン</t>
    </rPh>
    <phoneticPr fontId="4"/>
  </si>
  <si>
    <t>画面</t>
    <rPh sb="0" eb="2">
      <t>ガメン</t>
    </rPh>
    <phoneticPr fontId="5"/>
  </si>
  <si>
    <t>バッチ</t>
    <phoneticPr fontId="5"/>
  </si>
  <si>
    <t>プログラム規模（step）</t>
    <phoneticPr fontId="4"/>
  </si>
  <si>
    <t>画面数</t>
    <rPh sb="0" eb="2">
      <t>ガメン</t>
    </rPh>
    <rPh sb="2" eb="3">
      <t>スウ</t>
    </rPh>
    <phoneticPr fontId="4"/>
  </si>
  <si>
    <t>2025年7月機能一覧_対象ステップ</t>
    <rPh sb="4" eb="5">
      <t>ネン</t>
    </rPh>
    <rPh sb="6" eb="7">
      <t>ガツ</t>
    </rPh>
    <rPh sb="7" eb="11">
      <t>キノウイチラン</t>
    </rPh>
    <rPh sb="12" eb="14">
      <t>タイショウ</t>
    </rPh>
    <phoneticPr fontId="4"/>
  </si>
  <si>
    <t>機能名称</t>
    <rPh sb="0" eb="2">
      <t>キノウ</t>
    </rPh>
    <rPh sb="2" eb="4">
      <t>メイショウ</t>
    </rPh>
    <phoneticPr fontId="4"/>
  </si>
  <si>
    <t>Ｏ／Ｌ</t>
    <phoneticPr fontId="4"/>
  </si>
  <si>
    <t>Ｂ／Ｔ</t>
    <phoneticPr fontId="4"/>
  </si>
  <si>
    <t>移行有無</t>
    <rPh sb="0" eb="2">
      <t>イコウ</t>
    </rPh>
    <rPh sb="2" eb="4">
      <t>ウム</t>
    </rPh>
    <phoneticPr fontId="4"/>
  </si>
  <si>
    <t>機能単位</t>
    <rPh sb="0" eb="2">
      <t>キノウ</t>
    </rPh>
    <rPh sb="2" eb="4">
      <t>タンイ</t>
    </rPh>
    <phoneticPr fontId="4"/>
  </si>
  <si>
    <t>受付処理</t>
    <rPh sb="0" eb="2">
      <t>ウケツケ</t>
    </rPh>
    <rPh sb="2" eb="4">
      <t>ショリ</t>
    </rPh>
    <phoneticPr fontId="4"/>
  </si>
  <si>
    <t>QAP)2</t>
  </si>
  <si>
    <t>廃止</t>
    <rPh sb="0" eb="2">
      <t>ハイシ</t>
    </rPh>
    <phoneticPr fontId="4"/>
  </si>
  <si>
    <t>入会管理</t>
    <phoneticPr fontId="4"/>
  </si>
  <si>
    <t>QBA)126</t>
  </si>
  <si>
    <t>2007年廃止</t>
    <rPh sb="4" eb="5">
      <t>ネン</t>
    </rPh>
    <rPh sb="5" eb="7">
      <t>ハイシ</t>
    </rPh>
    <phoneticPr fontId="4"/>
  </si>
  <si>
    <t>改修率</t>
    <rPh sb="0" eb="2">
      <t>カイシュウ</t>
    </rPh>
    <rPh sb="2" eb="3">
      <t>リツ</t>
    </rPh>
    <phoneticPr fontId="5"/>
  </si>
  <si>
    <t>COBOL</t>
    <phoneticPr fontId="4"/>
  </si>
  <si>
    <t>本数</t>
    <rPh sb="0" eb="2">
      <t>ホンスウ</t>
    </rPh>
    <phoneticPr fontId="4"/>
  </si>
  <si>
    <t>SQL</t>
    <phoneticPr fontId="4"/>
  </si>
  <si>
    <t>非互換率</t>
    <rPh sb="0" eb="4">
      <t>ヒゴカンリツ</t>
    </rPh>
    <phoneticPr fontId="5"/>
  </si>
  <si>
    <t>C</t>
    <phoneticPr fontId="4"/>
  </si>
  <si>
    <t>改修率</t>
    <rPh sb="0" eb="3">
      <t>カイシュウリツ</t>
    </rPh>
    <phoneticPr fontId="5"/>
  </si>
  <si>
    <t>イメージ管理</t>
    <rPh sb="4" eb="6">
      <t>カンリ</t>
    </rPh>
    <phoneticPr fontId="4"/>
  </si>
  <si>
    <t>QBF)17</t>
  </si>
  <si>
    <t>100%移行</t>
    <rPh sb="4" eb="6">
      <t>イコウ</t>
    </rPh>
    <phoneticPr fontId="4"/>
  </si>
  <si>
    <t>⇒</t>
    <phoneticPr fontId="5"/>
  </si>
  <si>
    <t>約</t>
    <rPh sb="0" eb="1">
      <t>ヤク</t>
    </rPh>
    <phoneticPr fontId="5"/>
  </si>
  <si>
    <t>口振管理</t>
    <rPh sb="0" eb="1">
      <t>コウ</t>
    </rPh>
    <rPh sb="1" eb="2">
      <t>フ</t>
    </rPh>
    <rPh sb="2" eb="4">
      <t>カンリ</t>
    </rPh>
    <phoneticPr fontId="4"/>
  </si>
  <si>
    <t>QBK)34</t>
  </si>
  <si>
    <t>請求書管理</t>
    <rPh sb="0" eb="3">
      <t>セイキュウショ</t>
    </rPh>
    <rPh sb="3" eb="5">
      <t>カンリ</t>
    </rPh>
    <phoneticPr fontId="4"/>
  </si>
  <si>
    <t>QHE）73</t>
  </si>
  <si>
    <t>50%移行</t>
    <rPh sb="3" eb="5">
      <t>イコウ</t>
    </rPh>
    <phoneticPr fontId="4"/>
  </si>
  <si>
    <t>領収証管理</t>
    <rPh sb="0" eb="3">
      <t>リョウシュウショウ</t>
    </rPh>
    <rPh sb="3" eb="5">
      <t>カンリ</t>
    </rPh>
    <phoneticPr fontId="4"/>
  </si>
  <si>
    <t>QJA)29</t>
  </si>
  <si>
    <t>社員貸付</t>
    <rPh sb="0" eb="2">
      <t>シャイン</t>
    </rPh>
    <rPh sb="2" eb="4">
      <t>カシツケ</t>
    </rPh>
    <phoneticPr fontId="4"/>
  </si>
  <si>
    <t>QPA)64</t>
    <phoneticPr fontId="5"/>
  </si>
  <si>
    <t>加盟店原伝</t>
    <rPh sb="0" eb="2">
      <t>カメイ</t>
    </rPh>
    <rPh sb="2" eb="3">
      <t>テン</t>
    </rPh>
    <rPh sb="3" eb="4">
      <t>ハラ</t>
    </rPh>
    <rPh sb="4" eb="5">
      <t>ツトム</t>
    </rPh>
    <phoneticPr fontId="4"/>
  </si>
  <si>
    <t>QRA)38</t>
    <phoneticPr fontId="4"/>
  </si>
  <si>
    <t>その他(共通ﾘｿｰｽ等)</t>
    <rPh sb="2" eb="3">
      <t>タ</t>
    </rPh>
    <rPh sb="4" eb="6">
      <t>キョウツウ</t>
    </rPh>
    <rPh sb="10" eb="11">
      <t>トウ</t>
    </rPh>
    <phoneticPr fontId="4"/>
  </si>
  <si>
    <t>QSA)129</t>
  </si>
  <si>
    <t>管理ﾒﾆｭｰ</t>
    <rPh sb="0" eb="2">
      <t>カンリ</t>
    </rPh>
    <phoneticPr fontId="4"/>
  </si>
  <si>
    <t>QUA)16</t>
  </si>
  <si>
    <t>帳票管理</t>
    <rPh sb="0" eb="2">
      <t>チョウヒョウ</t>
    </rPh>
    <rPh sb="2" eb="4">
      <t>カンリ</t>
    </rPh>
    <phoneticPr fontId="4"/>
  </si>
  <si>
    <t>QVA)37</t>
  </si>
  <si>
    <t>txt）4</t>
  </si>
  <si>
    <t>QVX)44</t>
  </si>
  <si>
    <t>QVZ)7</t>
  </si>
  <si>
    <t>手紙発送</t>
    <rPh sb="0" eb="2">
      <t>テガミ</t>
    </rPh>
    <rPh sb="2" eb="4">
      <t>ハッソウ</t>
    </rPh>
    <phoneticPr fontId="4"/>
  </si>
  <si>
    <t>QWA)25</t>
  </si>
  <si>
    <t>信用管理</t>
    <rPh sb="0" eb="2">
      <t>シンヨウ</t>
    </rPh>
    <rPh sb="2" eb="4">
      <t>カンリ</t>
    </rPh>
    <phoneticPr fontId="4"/>
  </si>
  <si>
    <t>QXN）83</t>
  </si>
  <si>
    <t>QXS)32</t>
  </si>
  <si>
    <t>カード発券</t>
    <rPh sb="3" eb="5">
      <t>ハッケン</t>
    </rPh>
    <phoneticPr fontId="4"/>
  </si>
  <si>
    <t>QYA)30</t>
  </si>
  <si>
    <t>アクセスログシステム</t>
    <phoneticPr fontId="4"/>
  </si>
  <si>
    <t>QZA)2</t>
  </si>
  <si>
    <t>QBG)3</t>
    <phoneticPr fontId="4"/>
  </si>
  <si>
    <t>臨時カードポイント還元</t>
    <rPh sb="0" eb="2">
      <t>リンジ</t>
    </rPh>
    <rPh sb="9" eb="11">
      <t>カンゲン</t>
    </rPh>
    <phoneticPr fontId="4"/>
  </si>
  <si>
    <t>QMB)5</t>
    <phoneticPr fontId="4"/>
  </si>
  <si>
    <t>合計（ＫＳ）</t>
    <rPh sb="0" eb="2">
      <t>ゴウケイ</t>
    </rPh>
    <phoneticPr fontId="4"/>
  </si>
  <si>
    <t>step</t>
    <phoneticPr fontId="4"/>
  </si>
  <si>
    <t>Ks</t>
    <phoneticPr fontId="4"/>
  </si>
  <si>
    <t>合計</t>
    <rPh sb="0" eb="2">
      <t>ゴウケイ</t>
    </rPh>
    <phoneticPr fontId="5"/>
  </si>
  <si>
    <t>step</t>
    <phoneticPr fontId="5"/>
  </si>
  <si>
    <t>Kstep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</si>
</sst>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2"/>
      <name val="MS UI Gothic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2" borderId="4" xfId="1" applyFill="1" applyBorder="1">
      <alignment vertical="center"/>
    </xf>
    <xf numFmtId="0" fontId="2" fillId="2" borderId="5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/>
    </xf>
    <xf numFmtId="0" fontId="2" fillId="0" borderId="6" xfId="1" applyBorder="1">
      <alignment vertical="center"/>
    </xf>
    <xf numFmtId="0" fontId="2" fillId="0" borderId="7" xfId="1" applyBorder="1" applyAlignment="1">
      <alignment horizontal="center" vertical="center" wrapText="1"/>
    </xf>
    <xf numFmtId="0" fontId="2" fillId="0" borderId="8" xfId="1" applyBorder="1">
      <alignment vertical="center"/>
    </xf>
    <xf numFmtId="0" fontId="2" fillId="0" borderId="9" xfId="1" applyBorder="1">
      <alignment vertical="center"/>
    </xf>
    <xf numFmtId="0" fontId="2" fillId="0" borderId="7" xfId="1" applyBorder="1">
      <alignment vertical="center"/>
    </xf>
    <xf numFmtId="0" fontId="2" fillId="0" borderId="10" xfId="1" applyBorder="1">
      <alignment vertical="center"/>
    </xf>
    <xf numFmtId="0" fontId="6" fillId="3" borderId="11" xfId="1" applyFont="1" applyFill="1" applyBorder="1">
      <alignment vertical="center"/>
    </xf>
    <xf numFmtId="0" fontId="2" fillId="2" borderId="12" xfId="1" applyFill="1" applyBorder="1">
      <alignment vertical="center"/>
    </xf>
    <xf numFmtId="0" fontId="2" fillId="2" borderId="5" xfId="1" applyFill="1" applyBorder="1" applyAlignment="1">
      <alignment horizontal="center" vertical="center" wrapText="1"/>
    </xf>
    <xf numFmtId="0" fontId="2" fillId="0" borderId="13" xfId="1" applyBorder="1">
      <alignment vertical="center"/>
    </xf>
    <xf numFmtId="0" fontId="2" fillId="0" borderId="14" xfId="1" applyBorder="1" applyAlignment="1">
      <alignment horizontal="center" vertical="center" wrapText="1"/>
    </xf>
    <xf numFmtId="0" fontId="2" fillId="0" borderId="15" xfId="1" applyBorder="1">
      <alignment vertical="center"/>
    </xf>
    <xf numFmtId="0" fontId="2" fillId="0" borderId="14" xfId="1" applyBorder="1">
      <alignment vertical="center"/>
    </xf>
    <xf numFmtId="0" fontId="2" fillId="0" borderId="16" xfId="1" applyBorder="1">
      <alignment vertical="center"/>
    </xf>
    <xf numFmtId="0" fontId="6" fillId="4" borderId="17" xfId="1" applyFont="1" applyFill="1" applyBorder="1">
      <alignment vertical="center"/>
    </xf>
    <xf numFmtId="0" fontId="2" fillId="0" borderId="5" xfId="1" applyBorder="1">
      <alignment vertical="center"/>
    </xf>
    <xf numFmtId="38" fontId="2" fillId="0" borderId="5" xfId="2" applyFont="1" applyBorder="1">
      <alignment vertical="center"/>
    </xf>
    <xf numFmtId="38" fontId="2" fillId="5" borderId="5" xfId="2" applyFont="1" applyFill="1" applyBorder="1">
      <alignment vertical="center"/>
    </xf>
    <xf numFmtId="0" fontId="2" fillId="5" borderId="0" xfId="1" applyFill="1">
      <alignment vertical="center"/>
    </xf>
    <xf numFmtId="38" fontId="2" fillId="0" borderId="0" xfId="3" applyNumberFormat="1">
      <alignment vertical="center"/>
    </xf>
    <xf numFmtId="0" fontId="7" fillId="0" borderId="0" xfId="1" applyFont="1">
      <alignment vertical="center"/>
    </xf>
    <xf numFmtId="0" fontId="2" fillId="5" borderId="4" xfId="1" applyFill="1" applyBorder="1">
      <alignment vertical="center"/>
    </xf>
    <xf numFmtId="38" fontId="2" fillId="5" borderId="4" xfId="2" applyFont="1" applyFill="1" applyBorder="1">
      <alignment vertical="center"/>
    </xf>
    <xf numFmtId="0" fontId="6" fillId="2" borderId="5" xfId="1" applyFont="1" applyFill="1" applyBorder="1" applyAlignment="1">
      <alignment horizontal="left" vertical="center"/>
    </xf>
    <xf numFmtId="0" fontId="2" fillId="0" borderId="18" xfId="1" applyBorder="1">
      <alignment vertical="center"/>
    </xf>
    <xf numFmtId="38" fontId="2" fillId="2" borderId="19" xfId="2" applyFont="1" applyFill="1" applyBorder="1">
      <alignment vertical="center"/>
    </xf>
    <xf numFmtId="38" fontId="2" fillId="5" borderId="19" xfId="2" applyFont="1" applyFill="1" applyBorder="1">
      <alignment vertical="center"/>
    </xf>
    <xf numFmtId="38" fontId="2" fillId="0" borderId="20" xfId="2" applyFont="1" applyBorder="1">
      <alignment vertical="center"/>
    </xf>
    <xf numFmtId="38" fontId="2" fillId="0" borderId="21" xfId="1" applyNumberFormat="1" applyBorder="1">
      <alignment vertical="center"/>
    </xf>
    <xf numFmtId="0" fontId="8" fillId="0" borderId="5" xfId="1" applyFont="1" applyBorder="1">
      <alignment vertical="center"/>
    </xf>
    <xf numFmtId="176" fontId="2" fillId="0" borderId="17" xfId="4" applyNumberFormat="1" applyFont="1" applyBorder="1">
      <alignment vertical="center"/>
    </xf>
    <xf numFmtId="0" fontId="2" fillId="0" borderId="17" xfId="1" applyBorder="1">
      <alignment vertical="center"/>
    </xf>
    <xf numFmtId="9" fontId="10" fillId="0" borderId="17" xfId="4" applyFont="1" applyBorder="1">
      <alignment vertical="center"/>
    </xf>
    <xf numFmtId="0" fontId="2" fillId="0" borderId="22" xfId="1" applyBorder="1">
      <alignment vertical="center"/>
    </xf>
    <xf numFmtId="0" fontId="2" fillId="0" borderId="21" xfId="1" applyBorder="1">
      <alignment vertical="center"/>
    </xf>
    <xf numFmtId="38" fontId="2" fillId="0" borderId="17" xfId="1" applyNumberFormat="1" applyBorder="1">
      <alignment vertical="center"/>
    </xf>
    <xf numFmtId="9" fontId="2" fillId="0" borderId="17" xfId="4" applyFont="1" applyBorder="1">
      <alignment vertical="center"/>
    </xf>
    <xf numFmtId="0" fontId="2" fillId="0" borderId="23" xfId="1" applyBorder="1">
      <alignment vertical="center"/>
    </xf>
    <xf numFmtId="38" fontId="2" fillId="0" borderId="5" xfId="1" applyNumberFormat="1" applyBorder="1">
      <alignment vertical="center"/>
    </xf>
    <xf numFmtId="0" fontId="6" fillId="4" borderId="24" xfId="1" applyFont="1" applyFill="1" applyBorder="1">
      <alignment vertical="center"/>
    </xf>
    <xf numFmtId="38" fontId="2" fillId="0" borderId="14" xfId="2" applyFont="1" applyBorder="1">
      <alignment vertical="center"/>
    </xf>
    <xf numFmtId="38" fontId="2" fillId="5" borderId="14" xfId="2" applyFont="1" applyFill="1" applyBorder="1">
      <alignment vertical="center"/>
    </xf>
    <xf numFmtId="0" fontId="2" fillId="0" borderId="0" xfId="3">
      <alignment vertical="center"/>
    </xf>
    <xf numFmtId="176" fontId="2" fillId="0" borderId="0" xfId="1" applyNumberFormat="1">
      <alignment vertical="center"/>
    </xf>
    <xf numFmtId="0" fontId="10" fillId="0" borderId="0" xfId="1" applyFont="1">
      <alignment vertical="center"/>
    </xf>
    <xf numFmtId="0" fontId="6" fillId="2" borderId="17" xfId="1" applyFont="1" applyFill="1" applyBorder="1">
      <alignment vertical="center"/>
    </xf>
    <xf numFmtId="0" fontId="2" fillId="0" borderId="25" xfId="1" applyBorder="1">
      <alignment vertical="center"/>
    </xf>
    <xf numFmtId="0" fontId="2" fillId="0" borderId="12" xfId="1" applyBorder="1">
      <alignment vertical="center"/>
    </xf>
    <xf numFmtId="38" fontId="2" fillId="0" borderId="12" xfId="2" applyFont="1" applyBorder="1">
      <alignment vertical="center"/>
    </xf>
    <xf numFmtId="38" fontId="2" fillId="5" borderId="12" xfId="2" applyFont="1" applyFill="1" applyBorder="1">
      <alignment vertical="center"/>
    </xf>
    <xf numFmtId="38" fontId="2" fillId="2" borderId="5" xfId="2" applyFont="1" applyFill="1" applyBorder="1">
      <alignment vertical="center"/>
    </xf>
    <xf numFmtId="0" fontId="8" fillId="6" borderId="5" xfId="1" applyFont="1" applyFill="1" applyBorder="1">
      <alignment vertical="center"/>
    </xf>
    <xf numFmtId="0" fontId="2" fillId="6" borderId="5" xfId="1" applyFill="1" applyBorder="1">
      <alignment vertical="center"/>
    </xf>
    <xf numFmtId="0" fontId="6" fillId="0" borderId="17" xfId="1" applyFont="1" applyBorder="1">
      <alignment vertical="center"/>
    </xf>
    <xf numFmtId="0" fontId="6" fillId="2" borderId="26" xfId="1" applyFont="1" applyFill="1" applyBorder="1">
      <alignment vertical="center"/>
    </xf>
    <xf numFmtId="38" fontId="2" fillId="0" borderId="13" xfId="1" applyNumberFormat="1" applyBorder="1">
      <alignment vertical="center"/>
    </xf>
    <xf numFmtId="0" fontId="8" fillId="0" borderId="14" xfId="1" applyFont="1" applyBorder="1">
      <alignment vertical="center"/>
    </xf>
    <xf numFmtId="176" fontId="2" fillId="0" borderId="0" xfId="4" applyNumberFormat="1" applyFont="1" applyBorder="1">
      <alignment vertical="center"/>
    </xf>
    <xf numFmtId="9" fontId="10" fillId="0" borderId="0" xfId="4" applyFont="1" applyBorder="1">
      <alignment vertical="center"/>
    </xf>
    <xf numFmtId="38" fontId="2" fillId="0" borderId="0" xfId="1" applyNumberFormat="1">
      <alignment vertical="center"/>
    </xf>
    <xf numFmtId="9" fontId="2" fillId="0" borderId="0" xfId="4" applyFont="1" applyBorder="1">
      <alignment vertical="center"/>
    </xf>
    <xf numFmtId="0" fontId="6" fillId="4" borderId="26" xfId="1" applyFont="1" applyFill="1" applyBorder="1">
      <alignment vertical="center"/>
    </xf>
    <xf numFmtId="38" fontId="2" fillId="0" borderId="5" xfId="2" applyFont="1" applyFill="1" applyBorder="1">
      <alignment vertical="center"/>
    </xf>
    <xf numFmtId="0" fontId="6" fillId="0" borderId="5" xfId="1" applyFont="1" applyBorder="1" applyAlignment="1">
      <alignment horizontal="left" vertical="center"/>
    </xf>
    <xf numFmtId="0" fontId="2" fillId="0" borderId="4" xfId="1" applyBorder="1">
      <alignment vertical="center"/>
    </xf>
    <xf numFmtId="38" fontId="2" fillId="0" borderId="4" xfId="2" applyFont="1" applyBorder="1">
      <alignment vertical="center"/>
    </xf>
    <xf numFmtId="0" fontId="2" fillId="2" borderId="25" xfId="1" applyFill="1" applyBorder="1">
      <alignment vertical="center"/>
    </xf>
    <xf numFmtId="177" fontId="2" fillId="0" borderId="19" xfId="1" applyNumberFormat="1" applyBorder="1">
      <alignment vertical="center"/>
    </xf>
    <xf numFmtId="177" fontId="2" fillId="5" borderId="20" xfId="1" applyNumberFormat="1" applyFill="1" applyBorder="1">
      <alignment vertical="center"/>
    </xf>
    <xf numFmtId="38" fontId="2" fillId="0" borderId="23" xfId="1" applyNumberFormat="1" applyBorder="1">
      <alignment vertical="center"/>
    </xf>
    <xf numFmtId="177" fontId="2" fillId="0" borderId="20" xfId="1" applyNumberFormat="1" applyBorder="1">
      <alignment vertical="center"/>
    </xf>
    <xf numFmtId="0" fontId="10" fillId="0" borderId="13" xfId="1" applyFont="1" applyBorder="1">
      <alignment vertical="center"/>
    </xf>
    <xf numFmtId="0" fontId="10" fillId="0" borderId="14" xfId="1" applyFont="1" applyBorder="1">
      <alignment vertical="center"/>
    </xf>
    <xf numFmtId="0" fontId="10" fillId="0" borderId="15" xfId="1" applyFont="1" applyBorder="1">
      <alignment vertical="center"/>
    </xf>
    <xf numFmtId="0" fontId="8" fillId="2" borderId="27" xfId="1" applyFont="1" applyFill="1" applyBorder="1">
      <alignment vertical="center"/>
    </xf>
    <xf numFmtId="0" fontId="8" fillId="2" borderId="28" xfId="1" applyFont="1" applyFill="1" applyBorder="1">
      <alignment vertical="center"/>
    </xf>
    <xf numFmtId="0" fontId="2" fillId="0" borderId="29" xfId="1" applyBorder="1">
      <alignment vertical="center"/>
    </xf>
    <xf numFmtId="0" fontId="2" fillId="0" borderId="30" xfId="1" applyBorder="1">
      <alignment vertical="center"/>
    </xf>
    <xf numFmtId="0" fontId="2" fillId="0" borderId="27" xfId="1" applyBorder="1">
      <alignment vertical="center"/>
    </xf>
    <xf numFmtId="0" fontId="2" fillId="0" borderId="28" xfId="1" applyBorder="1">
      <alignment vertical="center"/>
    </xf>
    <xf numFmtId="0" fontId="2" fillId="0" borderId="31" xfId="1" applyBorder="1">
      <alignment vertical="center"/>
    </xf>
    <xf numFmtId="0" fontId="2" fillId="0" borderId="0" xfId="1" applyAlignment="1">
      <alignment horizontal="right" vertical="center"/>
    </xf>
    <xf numFmtId="0" fontId="8" fillId="2" borderId="0" xfId="1" applyFont="1" applyFill="1">
      <alignment vertical="center"/>
    </xf>
  </cellXfs>
  <cellStyles count="5">
    <cellStyle name="パーセント 2" xfId="4" xr:uid="{C10D282D-80F8-4B0F-AEB9-464147D7EC2A}"/>
    <cellStyle name="桁区切り 6" xfId="2" xr:uid="{D9444C40-0A4A-4D56-A820-B1DB0DC0EF20}"/>
    <cellStyle name="標準" xfId="0" builtinId="0"/>
    <cellStyle name="標準 3 3" xfId="3" xr:uid="{E40A7266-A385-4189-A309-6AB4118FDDC2}"/>
    <cellStyle name="標準 5" xfId="1" xr:uid="{A18BBF68-1BF4-495B-81AA-C0053D7480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244215</xdr:colOff>
      <xdr:row>33</xdr:row>
      <xdr:rowOff>182021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A7F4B6D-F7DD-FAE0-DD7F-7C1D384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6337655" cy="7497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jitsu-my.sharepoint.com/personal/suzuki_yuma_jp_fujitsu_com/Documents/P&#12489;&#12521;&#12452;&#12502;/&#39640;&#23798;&#23627;/TCC&#25903;&#25588;/ALL&#65289;&#25903;&#25588;&#65331;&#65332;&#65317;&#65328;&#25968;&#12459;&#12454;&#12531;&#12488;_QMBQBG&#26356;&#26032;&#29256;_ver2.0_20250711.xls" TargetMode="External"/><Relationship Id="rId1" Type="http://schemas.openxmlformats.org/officeDocument/2006/relationships/externalLinkPath" Target="/personal/suzuki_yuma_jp_fujitsu_com/Documents/P&#12489;&#12521;&#12452;&#12502;/&#39640;&#23798;&#23627;/TCC&#25903;&#25588;/ALL&#65289;&#25903;&#25588;&#65331;&#65332;&#65317;&#65328;&#25968;&#12459;&#12454;&#12531;&#12488;_QMBQBG&#26356;&#26032;&#29256;_ver2.0_2025071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jitsu-my.sharepoint.com/personal/suzuki_yuma_jp_fujitsu_com/Documents/P&#12489;&#12521;&#12452;&#12502;/&#39640;&#23798;&#23627;/TCC&#25903;&#25588;/04_1_WBS&#35211;&#31309;_TCC&#25903;&#25588;_&#31038;&#20869;&#34701;&#36039;.xlsx" TargetMode="External"/><Relationship Id="rId1" Type="http://schemas.openxmlformats.org/officeDocument/2006/relationships/externalLinkPath" Target="/personal/suzuki_yuma_jp_fujitsu_com/Documents/P&#12489;&#12521;&#12452;&#12502;/&#39640;&#23798;&#23627;/TCC&#25903;&#25588;/04_1_WBS&#35211;&#31309;_TCC&#25903;&#25588;_&#31038;&#20869;&#34701;&#360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まとめ"/>
      <sheetName val="OHE(お試しカウント)"/>
      <sheetName val="QAP)2"/>
      <sheetName val="QBA)126"/>
      <sheetName val="QBF)17"/>
      <sheetName val="QBK)34"/>
      <sheetName val="QHE）73"/>
      <sheetName val="QJA)29"/>
      <sheetName val="QPA)64"/>
      <sheetName val="QRA)38"/>
      <sheetName val="QSA)129"/>
      <sheetName val="QUA)16"/>
      <sheetName val="QVA)37"/>
      <sheetName val="txt）4"/>
      <sheetName val="QVX)44"/>
      <sheetName val="QVZ)7"/>
      <sheetName val="QWA)25"/>
      <sheetName val="QXN）83"/>
      <sheetName val="QXS)32"/>
      <sheetName val="QYA)30"/>
      <sheetName val="QZA)2"/>
      <sheetName val="チケット（バッチ）"/>
      <sheetName val="チケット（ｵﾝﾗｲﾝ）"/>
      <sheetName val="ｱｸｾｽﾛｸﾞ（バッチ）"/>
      <sheetName val="ｱｸｾｽﾛｸﾞ（ｵﾝﾗｲﾝ）"/>
      <sheetName val="QBG)3"/>
      <sheetName val="QMB)5"/>
    </sheetNames>
    <sheetDataSet>
      <sheetData sheetId="0"/>
      <sheetData sheetId="1"/>
      <sheetData sheetId="2">
        <row r="25">
          <cell r="C25">
            <v>0</v>
          </cell>
          <cell r="D25">
            <v>0</v>
          </cell>
        </row>
      </sheetData>
      <sheetData sheetId="3"/>
      <sheetData sheetId="4">
        <row r="64">
          <cell r="G64">
            <v>399</v>
          </cell>
        </row>
        <row r="94">
          <cell r="D94">
            <v>2068</v>
          </cell>
          <cell r="F94">
            <v>4</v>
          </cell>
        </row>
        <row r="95">
          <cell r="D95">
            <v>132</v>
          </cell>
        </row>
        <row r="96">
          <cell r="D96">
            <v>3320</v>
          </cell>
        </row>
        <row r="101">
          <cell r="D101">
            <v>812</v>
          </cell>
        </row>
        <row r="104">
          <cell r="C104">
            <v>10960</v>
          </cell>
          <cell r="D104">
            <v>6332</v>
          </cell>
        </row>
      </sheetData>
      <sheetData sheetId="5"/>
      <sheetData sheetId="6">
        <row r="112">
          <cell r="G112">
            <v>38</v>
          </cell>
        </row>
        <row r="114">
          <cell r="G114">
            <v>37</v>
          </cell>
        </row>
        <row r="140">
          <cell r="D140">
            <v>5375</v>
          </cell>
          <cell r="F140">
            <v>8</v>
          </cell>
        </row>
        <row r="147">
          <cell r="D147">
            <v>35</v>
          </cell>
        </row>
        <row r="150">
          <cell r="C150">
            <v>63113</v>
          </cell>
          <cell r="D150">
            <v>5410</v>
          </cell>
        </row>
      </sheetData>
      <sheetData sheetId="7"/>
      <sheetData sheetId="8">
        <row r="68">
          <cell r="G68">
            <v>442</v>
          </cell>
        </row>
        <row r="69">
          <cell r="G69">
            <v>283</v>
          </cell>
        </row>
        <row r="70">
          <cell r="G70">
            <v>179</v>
          </cell>
        </row>
        <row r="74">
          <cell r="G74">
            <v>412</v>
          </cell>
        </row>
        <row r="75">
          <cell r="G75">
            <v>505</v>
          </cell>
        </row>
        <row r="76">
          <cell r="G76">
            <v>183</v>
          </cell>
        </row>
        <row r="77">
          <cell r="G77">
            <v>321</v>
          </cell>
        </row>
        <row r="78">
          <cell r="G78">
            <v>160</v>
          </cell>
        </row>
        <row r="79">
          <cell r="G79">
            <v>265</v>
          </cell>
        </row>
        <row r="80">
          <cell r="G80">
            <v>271</v>
          </cell>
        </row>
        <row r="81">
          <cell r="G81">
            <v>206</v>
          </cell>
        </row>
        <row r="82">
          <cell r="G82">
            <v>290</v>
          </cell>
        </row>
        <row r="83">
          <cell r="G83">
            <v>144</v>
          </cell>
        </row>
        <row r="84">
          <cell r="G84">
            <v>187</v>
          </cell>
        </row>
        <row r="85">
          <cell r="G85">
            <v>1703</v>
          </cell>
        </row>
        <row r="86">
          <cell r="G86">
            <v>577</v>
          </cell>
        </row>
        <row r="87">
          <cell r="G87">
            <v>301</v>
          </cell>
        </row>
        <row r="88">
          <cell r="G88">
            <v>896</v>
          </cell>
        </row>
        <row r="89">
          <cell r="G89">
            <v>293</v>
          </cell>
        </row>
        <row r="90">
          <cell r="G90">
            <v>603</v>
          </cell>
        </row>
        <row r="91">
          <cell r="G91">
            <v>571</v>
          </cell>
        </row>
        <row r="92">
          <cell r="G92">
            <v>524</v>
          </cell>
        </row>
        <row r="93">
          <cell r="G93">
            <v>497</v>
          </cell>
        </row>
        <row r="94">
          <cell r="G94">
            <v>226</v>
          </cell>
        </row>
        <row r="95">
          <cell r="G95">
            <v>784</v>
          </cell>
        </row>
        <row r="96">
          <cell r="G96">
            <v>1227</v>
          </cell>
        </row>
        <row r="97">
          <cell r="G97">
            <v>597</v>
          </cell>
        </row>
        <row r="98">
          <cell r="G98">
            <v>301</v>
          </cell>
        </row>
        <row r="99">
          <cell r="G99">
            <v>289</v>
          </cell>
        </row>
        <row r="100">
          <cell r="G100">
            <v>1220</v>
          </cell>
        </row>
        <row r="101">
          <cell r="G101">
            <v>632</v>
          </cell>
        </row>
        <row r="102">
          <cell r="G102">
            <v>111</v>
          </cell>
        </row>
        <row r="103">
          <cell r="G103">
            <v>465</v>
          </cell>
        </row>
        <row r="104">
          <cell r="G104">
            <v>57</v>
          </cell>
        </row>
        <row r="105">
          <cell r="G105">
            <v>797</v>
          </cell>
        </row>
        <row r="108">
          <cell r="G108">
            <v>71</v>
          </cell>
        </row>
        <row r="109">
          <cell r="G109">
            <v>554</v>
          </cell>
        </row>
        <row r="110">
          <cell r="G110">
            <v>188</v>
          </cell>
        </row>
        <row r="111">
          <cell r="G111">
            <v>299</v>
          </cell>
        </row>
        <row r="124">
          <cell r="G124">
            <v>269</v>
          </cell>
        </row>
        <row r="125">
          <cell r="G125">
            <v>135</v>
          </cell>
        </row>
        <row r="126">
          <cell r="G126">
            <v>214</v>
          </cell>
        </row>
        <row r="129">
          <cell r="G129">
            <v>482</v>
          </cell>
        </row>
        <row r="130">
          <cell r="G130">
            <v>344</v>
          </cell>
        </row>
        <row r="131">
          <cell r="G131">
            <v>314</v>
          </cell>
        </row>
        <row r="132">
          <cell r="G132">
            <v>83</v>
          </cell>
        </row>
        <row r="133">
          <cell r="G133">
            <v>973</v>
          </cell>
        </row>
        <row r="136">
          <cell r="G136">
            <v>352</v>
          </cell>
        </row>
        <row r="137">
          <cell r="G137">
            <v>466</v>
          </cell>
        </row>
        <row r="138">
          <cell r="G138">
            <v>39</v>
          </cell>
        </row>
        <row r="139">
          <cell r="G139">
            <v>455</v>
          </cell>
        </row>
        <row r="155">
          <cell r="D155">
            <v>3603</v>
          </cell>
          <cell r="F155">
            <v>23</v>
          </cell>
        </row>
        <row r="166">
          <cell r="C166">
            <v>60472</v>
          </cell>
          <cell r="D166">
            <v>3603</v>
          </cell>
        </row>
      </sheetData>
      <sheetData sheetId="9">
        <row r="81">
          <cell r="C81">
            <v>0</v>
          </cell>
          <cell r="D81">
            <v>0</v>
          </cell>
        </row>
      </sheetData>
      <sheetData sheetId="10">
        <row r="215">
          <cell r="G215">
            <v>48</v>
          </cell>
        </row>
        <row r="353">
          <cell r="G353">
            <v>48</v>
          </cell>
        </row>
        <row r="392">
          <cell r="G392">
            <v>5</v>
          </cell>
        </row>
        <row r="393">
          <cell r="G393">
            <v>53</v>
          </cell>
        </row>
        <row r="396">
          <cell r="G396">
            <v>5</v>
          </cell>
        </row>
        <row r="397">
          <cell r="G397">
            <v>46</v>
          </cell>
        </row>
        <row r="398">
          <cell r="G398">
            <v>46</v>
          </cell>
        </row>
        <row r="470">
          <cell r="D470">
            <v>44957</v>
          </cell>
          <cell r="F470">
            <v>127</v>
          </cell>
        </row>
        <row r="477">
          <cell r="D477">
            <v>5619</v>
          </cell>
        </row>
        <row r="481">
          <cell r="C481">
            <v>76831</v>
          </cell>
          <cell r="D481">
            <v>50576</v>
          </cell>
        </row>
      </sheetData>
      <sheetData sheetId="11">
        <row r="20">
          <cell r="G20">
            <v>214</v>
          </cell>
        </row>
        <row r="21">
          <cell r="G21">
            <v>451</v>
          </cell>
        </row>
        <row r="22">
          <cell r="G22">
            <v>203</v>
          </cell>
        </row>
        <row r="23">
          <cell r="G23">
            <v>322</v>
          </cell>
        </row>
        <row r="24">
          <cell r="G24">
            <v>160</v>
          </cell>
        </row>
        <row r="25">
          <cell r="G25">
            <v>40</v>
          </cell>
        </row>
        <row r="26">
          <cell r="G26">
            <v>226</v>
          </cell>
        </row>
        <row r="27">
          <cell r="G27">
            <v>628</v>
          </cell>
        </row>
        <row r="28">
          <cell r="G28">
            <v>6</v>
          </cell>
        </row>
        <row r="29">
          <cell r="G29">
            <v>95</v>
          </cell>
        </row>
        <row r="30">
          <cell r="G30">
            <v>444</v>
          </cell>
        </row>
        <row r="72">
          <cell r="D72">
            <v>320</v>
          </cell>
        </row>
        <row r="74">
          <cell r="C74">
            <v>15769</v>
          </cell>
          <cell r="D74">
            <v>320</v>
          </cell>
        </row>
      </sheetData>
      <sheetData sheetId="12">
        <row r="31">
          <cell r="G31">
            <v>241</v>
          </cell>
        </row>
        <row r="32">
          <cell r="G32">
            <v>517</v>
          </cell>
        </row>
        <row r="33">
          <cell r="G33">
            <v>396</v>
          </cell>
        </row>
        <row r="34">
          <cell r="G34">
            <v>2047</v>
          </cell>
        </row>
        <row r="35">
          <cell r="G35">
            <v>61</v>
          </cell>
        </row>
        <row r="81">
          <cell r="D81">
            <v>19447</v>
          </cell>
        </row>
        <row r="85">
          <cell r="C85">
            <v>13713</v>
          </cell>
          <cell r="D85">
            <v>19447</v>
          </cell>
        </row>
      </sheetData>
      <sheetData sheetId="13">
        <row r="38">
          <cell r="C38">
            <v>643</v>
          </cell>
          <cell r="D38">
            <v>3239</v>
          </cell>
        </row>
      </sheetData>
      <sheetData sheetId="14">
        <row r="43">
          <cell r="G43">
            <v>692</v>
          </cell>
        </row>
        <row r="82">
          <cell r="D82">
            <v>5867</v>
          </cell>
          <cell r="F82">
            <v>16</v>
          </cell>
        </row>
        <row r="89">
          <cell r="D89">
            <v>21548</v>
          </cell>
        </row>
        <row r="93">
          <cell r="C93">
            <v>16117</v>
          </cell>
          <cell r="D93">
            <v>27415</v>
          </cell>
        </row>
      </sheetData>
      <sheetData sheetId="15">
        <row r="44">
          <cell r="C44">
            <v>0</v>
          </cell>
          <cell r="D44">
            <v>0</v>
          </cell>
        </row>
      </sheetData>
      <sheetData sheetId="16">
        <row r="65">
          <cell r="C65">
            <v>0</v>
          </cell>
          <cell r="D65">
            <v>0</v>
          </cell>
        </row>
      </sheetData>
      <sheetData sheetId="17">
        <row r="135">
          <cell r="C135">
            <v>0</v>
          </cell>
          <cell r="D135">
            <v>0</v>
          </cell>
        </row>
      </sheetData>
      <sheetData sheetId="18">
        <row r="106">
          <cell r="C106">
            <v>0</v>
          </cell>
          <cell r="D106">
            <v>0</v>
          </cell>
        </row>
      </sheetData>
      <sheetData sheetId="19">
        <row r="88">
          <cell r="C88">
            <v>0</v>
          </cell>
        </row>
      </sheetData>
      <sheetData sheetId="20">
        <row r="26">
          <cell r="C26">
            <v>906</v>
          </cell>
          <cell r="D26">
            <v>1378</v>
          </cell>
        </row>
      </sheetData>
      <sheetData sheetId="21"/>
      <sheetData sheetId="22"/>
      <sheetData sheetId="23"/>
      <sheetData sheetId="24"/>
      <sheetData sheetId="25">
        <row r="36">
          <cell r="C36">
            <v>2012</v>
          </cell>
          <cell r="D36">
            <v>522</v>
          </cell>
        </row>
      </sheetData>
      <sheetData sheetId="26">
        <row r="36">
          <cell r="C36">
            <v>0</v>
          </cell>
          <cell r="D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概算"/>
      <sheetName val="松案_アプリ(アカウントSE担当)"/>
      <sheetName val="見積サマリ（工数原価）_New"/>
      <sheetName val="ステップ数"/>
      <sheetName val="STEP数_算出法"/>
      <sheetName val="参考_マスタスケジュール_New"/>
      <sheetName val="生産性_参考資料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18B8-30B6-4107-864F-6C80EF38A7B8}">
  <dimension ref="A1:AE31"/>
  <sheetViews>
    <sheetView tabSelected="1" zoomScale="70" zoomScaleNormal="70" workbookViewId="0"/>
  </sheetViews>
  <sheetFormatPr defaultRowHeight="18" x14ac:dyDescent="0.45"/>
  <cols>
    <col min="1" max="1" width="22.8984375" style="1" customWidth="1"/>
    <col min="2" max="2" width="21.3984375" style="1" customWidth="1"/>
    <col min="3" max="5" width="8.796875" style="1"/>
    <col min="6" max="7" width="10.09765625" style="1" bestFit="1" customWidth="1"/>
    <col min="8" max="10" width="8.796875" style="1"/>
    <col min="11" max="11" width="16.296875" style="1" customWidth="1"/>
    <col min="12" max="12" width="8.796875" style="1"/>
    <col min="13" max="14" width="3.296875" style="1" bestFit="1" customWidth="1"/>
    <col min="15" max="15" width="6.09765625" style="1" bestFit="1" customWidth="1"/>
    <col min="16" max="17" width="2.296875" style="1" customWidth="1"/>
    <col min="18" max="18" width="8.796875" style="1"/>
    <col min="19" max="20" width="4.5" style="1" customWidth="1"/>
    <col min="21" max="21" width="8.59765625" style="1" customWidth="1"/>
    <col min="22" max="23" width="4.5" style="1" customWidth="1"/>
    <col min="24" max="24" width="10.59765625" style="1" customWidth="1"/>
    <col min="25" max="261" width="8.796875" style="1"/>
    <col min="262" max="262" width="22.8984375" style="1" customWidth="1"/>
    <col min="263" max="263" width="21.3984375" style="1" customWidth="1"/>
    <col min="264" max="266" width="8.796875" style="1"/>
    <col min="267" max="268" width="10.09765625" style="1" bestFit="1" customWidth="1"/>
    <col min="269" max="270" width="8.796875" style="1"/>
    <col min="271" max="271" width="19" style="1" bestFit="1" customWidth="1"/>
    <col min="272" max="275" width="8.796875" style="1"/>
    <col min="276" max="276" width="8.3984375" style="1" customWidth="1"/>
    <col min="277" max="278" width="8.796875" style="1"/>
    <col min="279" max="280" width="4.5" style="1" customWidth="1"/>
    <col min="281" max="517" width="8.796875" style="1"/>
    <col min="518" max="518" width="22.8984375" style="1" customWidth="1"/>
    <col min="519" max="519" width="21.3984375" style="1" customWidth="1"/>
    <col min="520" max="522" width="8.796875" style="1"/>
    <col min="523" max="524" width="10.09765625" style="1" bestFit="1" customWidth="1"/>
    <col min="525" max="526" width="8.796875" style="1"/>
    <col min="527" max="527" width="19" style="1" bestFit="1" customWidth="1"/>
    <col min="528" max="531" width="8.796875" style="1"/>
    <col min="532" max="532" width="8.3984375" style="1" customWidth="1"/>
    <col min="533" max="534" width="8.796875" style="1"/>
    <col min="535" max="536" width="4.5" style="1" customWidth="1"/>
    <col min="537" max="773" width="8.796875" style="1"/>
    <col min="774" max="774" width="22.8984375" style="1" customWidth="1"/>
    <col min="775" max="775" width="21.3984375" style="1" customWidth="1"/>
    <col min="776" max="778" width="8.796875" style="1"/>
    <col min="779" max="780" width="10.09765625" style="1" bestFit="1" customWidth="1"/>
    <col min="781" max="782" width="8.796875" style="1"/>
    <col min="783" max="783" width="19" style="1" bestFit="1" customWidth="1"/>
    <col min="784" max="787" width="8.796875" style="1"/>
    <col min="788" max="788" width="8.3984375" style="1" customWidth="1"/>
    <col min="789" max="790" width="8.796875" style="1"/>
    <col min="791" max="792" width="4.5" style="1" customWidth="1"/>
    <col min="793" max="1029" width="8.796875" style="1"/>
    <col min="1030" max="1030" width="22.8984375" style="1" customWidth="1"/>
    <col min="1031" max="1031" width="21.3984375" style="1" customWidth="1"/>
    <col min="1032" max="1034" width="8.796875" style="1"/>
    <col min="1035" max="1036" width="10.09765625" style="1" bestFit="1" customWidth="1"/>
    <col min="1037" max="1038" width="8.796875" style="1"/>
    <col min="1039" max="1039" width="19" style="1" bestFit="1" customWidth="1"/>
    <col min="1040" max="1043" width="8.796875" style="1"/>
    <col min="1044" max="1044" width="8.3984375" style="1" customWidth="1"/>
    <col min="1045" max="1046" width="8.796875" style="1"/>
    <col min="1047" max="1048" width="4.5" style="1" customWidth="1"/>
    <col min="1049" max="1285" width="8.796875" style="1"/>
    <col min="1286" max="1286" width="22.8984375" style="1" customWidth="1"/>
    <col min="1287" max="1287" width="21.3984375" style="1" customWidth="1"/>
    <col min="1288" max="1290" width="8.796875" style="1"/>
    <col min="1291" max="1292" width="10.09765625" style="1" bestFit="1" customWidth="1"/>
    <col min="1293" max="1294" width="8.796875" style="1"/>
    <col min="1295" max="1295" width="19" style="1" bestFit="1" customWidth="1"/>
    <col min="1296" max="1299" width="8.796875" style="1"/>
    <col min="1300" max="1300" width="8.3984375" style="1" customWidth="1"/>
    <col min="1301" max="1302" width="8.796875" style="1"/>
    <col min="1303" max="1304" width="4.5" style="1" customWidth="1"/>
    <col min="1305" max="1541" width="8.796875" style="1"/>
    <col min="1542" max="1542" width="22.8984375" style="1" customWidth="1"/>
    <col min="1543" max="1543" width="21.3984375" style="1" customWidth="1"/>
    <col min="1544" max="1546" width="8.796875" style="1"/>
    <col min="1547" max="1548" width="10.09765625" style="1" bestFit="1" customWidth="1"/>
    <col min="1549" max="1550" width="8.796875" style="1"/>
    <col min="1551" max="1551" width="19" style="1" bestFit="1" customWidth="1"/>
    <col min="1552" max="1555" width="8.796875" style="1"/>
    <col min="1556" max="1556" width="8.3984375" style="1" customWidth="1"/>
    <col min="1557" max="1558" width="8.796875" style="1"/>
    <col min="1559" max="1560" width="4.5" style="1" customWidth="1"/>
    <col min="1561" max="1797" width="8.796875" style="1"/>
    <col min="1798" max="1798" width="22.8984375" style="1" customWidth="1"/>
    <col min="1799" max="1799" width="21.3984375" style="1" customWidth="1"/>
    <col min="1800" max="1802" width="8.796875" style="1"/>
    <col min="1803" max="1804" width="10.09765625" style="1" bestFit="1" customWidth="1"/>
    <col min="1805" max="1806" width="8.796875" style="1"/>
    <col min="1807" max="1807" width="19" style="1" bestFit="1" customWidth="1"/>
    <col min="1808" max="1811" width="8.796875" style="1"/>
    <col min="1812" max="1812" width="8.3984375" style="1" customWidth="1"/>
    <col min="1813" max="1814" width="8.796875" style="1"/>
    <col min="1815" max="1816" width="4.5" style="1" customWidth="1"/>
    <col min="1817" max="2053" width="8.796875" style="1"/>
    <col min="2054" max="2054" width="22.8984375" style="1" customWidth="1"/>
    <col min="2055" max="2055" width="21.3984375" style="1" customWidth="1"/>
    <col min="2056" max="2058" width="8.796875" style="1"/>
    <col min="2059" max="2060" width="10.09765625" style="1" bestFit="1" customWidth="1"/>
    <col min="2061" max="2062" width="8.796875" style="1"/>
    <col min="2063" max="2063" width="19" style="1" bestFit="1" customWidth="1"/>
    <col min="2064" max="2067" width="8.796875" style="1"/>
    <col min="2068" max="2068" width="8.3984375" style="1" customWidth="1"/>
    <col min="2069" max="2070" width="8.796875" style="1"/>
    <col min="2071" max="2072" width="4.5" style="1" customWidth="1"/>
    <col min="2073" max="2309" width="8.796875" style="1"/>
    <col min="2310" max="2310" width="22.8984375" style="1" customWidth="1"/>
    <col min="2311" max="2311" width="21.3984375" style="1" customWidth="1"/>
    <col min="2312" max="2314" width="8.796875" style="1"/>
    <col min="2315" max="2316" width="10.09765625" style="1" bestFit="1" customWidth="1"/>
    <col min="2317" max="2318" width="8.796875" style="1"/>
    <col min="2319" max="2319" width="19" style="1" bestFit="1" customWidth="1"/>
    <col min="2320" max="2323" width="8.796875" style="1"/>
    <col min="2324" max="2324" width="8.3984375" style="1" customWidth="1"/>
    <col min="2325" max="2326" width="8.796875" style="1"/>
    <col min="2327" max="2328" width="4.5" style="1" customWidth="1"/>
    <col min="2329" max="2565" width="8.796875" style="1"/>
    <col min="2566" max="2566" width="22.8984375" style="1" customWidth="1"/>
    <col min="2567" max="2567" width="21.3984375" style="1" customWidth="1"/>
    <col min="2568" max="2570" width="8.796875" style="1"/>
    <col min="2571" max="2572" width="10.09765625" style="1" bestFit="1" customWidth="1"/>
    <col min="2573" max="2574" width="8.796875" style="1"/>
    <col min="2575" max="2575" width="19" style="1" bestFit="1" customWidth="1"/>
    <col min="2576" max="2579" width="8.796875" style="1"/>
    <col min="2580" max="2580" width="8.3984375" style="1" customWidth="1"/>
    <col min="2581" max="2582" width="8.796875" style="1"/>
    <col min="2583" max="2584" width="4.5" style="1" customWidth="1"/>
    <col min="2585" max="2821" width="8.796875" style="1"/>
    <col min="2822" max="2822" width="22.8984375" style="1" customWidth="1"/>
    <col min="2823" max="2823" width="21.3984375" style="1" customWidth="1"/>
    <col min="2824" max="2826" width="8.796875" style="1"/>
    <col min="2827" max="2828" width="10.09765625" style="1" bestFit="1" customWidth="1"/>
    <col min="2829" max="2830" width="8.796875" style="1"/>
    <col min="2831" max="2831" width="19" style="1" bestFit="1" customWidth="1"/>
    <col min="2832" max="2835" width="8.796875" style="1"/>
    <col min="2836" max="2836" width="8.3984375" style="1" customWidth="1"/>
    <col min="2837" max="2838" width="8.796875" style="1"/>
    <col min="2839" max="2840" width="4.5" style="1" customWidth="1"/>
    <col min="2841" max="3077" width="8.796875" style="1"/>
    <col min="3078" max="3078" width="22.8984375" style="1" customWidth="1"/>
    <col min="3079" max="3079" width="21.3984375" style="1" customWidth="1"/>
    <col min="3080" max="3082" width="8.796875" style="1"/>
    <col min="3083" max="3084" width="10.09765625" style="1" bestFit="1" customWidth="1"/>
    <col min="3085" max="3086" width="8.796875" style="1"/>
    <col min="3087" max="3087" width="19" style="1" bestFit="1" customWidth="1"/>
    <col min="3088" max="3091" width="8.796875" style="1"/>
    <col min="3092" max="3092" width="8.3984375" style="1" customWidth="1"/>
    <col min="3093" max="3094" width="8.796875" style="1"/>
    <col min="3095" max="3096" width="4.5" style="1" customWidth="1"/>
    <col min="3097" max="3333" width="8.796875" style="1"/>
    <col min="3334" max="3334" width="22.8984375" style="1" customWidth="1"/>
    <col min="3335" max="3335" width="21.3984375" style="1" customWidth="1"/>
    <col min="3336" max="3338" width="8.796875" style="1"/>
    <col min="3339" max="3340" width="10.09765625" style="1" bestFit="1" customWidth="1"/>
    <col min="3341" max="3342" width="8.796875" style="1"/>
    <col min="3343" max="3343" width="19" style="1" bestFit="1" customWidth="1"/>
    <col min="3344" max="3347" width="8.796875" style="1"/>
    <col min="3348" max="3348" width="8.3984375" style="1" customWidth="1"/>
    <col min="3349" max="3350" width="8.796875" style="1"/>
    <col min="3351" max="3352" width="4.5" style="1" customWidth="1"/>
    <col min="3353" max="3589" width="8.796875" style="1"/>
    <col min="3590" max="3590" width="22.8984375" style="1" customWidth="1"/>
    <col min="3591" max="3591" width="21.3984375" style="1" customWidth="1"/>
    <col min="3592" max="3594" width="8.796875" style="1"/>
    <col min="3595" max="3596" width="10.09765625" style="1" bestFit="1" customWidth="1"/>
    <col min="3597" max="3598" width="8.796875" style="1"/>
    <col min="3599" max="3599" width="19" style="1" bestFit="1" customWidth="1"/>
    <col min="3600" max="3603" width="8.796875" style="1"/>
    <col min="3604" max="3604" width="8.3984375" style="1" customWidth="1"/>
    <col min="3605" max="3606" width="8.796875" style="1"/>
    <col min="3607" max="3608" width="4.5" style="1" customWidth="1"/>
    <col min="3609" max="3845" width="8.796875" style="1"/>
    <col min="3846" max="3846" width="22.8984375" style="1" customWidth="1"/>
    <col min="3847" max="3847" width="21.3984375" style="1" customWidth="1"/>
    <col min="3848" max="3850" width="8.796875" style="1"/>
    <col min="3851" max="3852" width="10.09765625" style="1" bestFit="1" customWidth="1"/>
    <col min="3853" max="3854" width="8.796875" style="1"/>
    <col min="3855" max="3855" width="19" style="1" bestFit="1" customWidth="1"/>
    <col min="3856" max="3859" width="8.796875" style="1"/>
    <col min="3860" max="3860" width="8.3984375" style="1" customWidth="1"/>
    <col min="3861" max="3862" width="8.796875" style="1"/>
    <col min="3863" max="3864" width="4.5" style="1" customWidth="1"/>
    <col min="3865" max="4101" width="8.796875" style="1"/>
    <col min="4102" max="4102" width="22.8984375" style="1" customWidth="1"/>
    <col min="4103" max="4103" width="21.3984375" style="1" customWidth="1"/>
    <col min="4104" max="4106" width="8.796875" style="1"/>
    <col min="4107" max="4108" width="10.09765625" style="1" bestFit="1" customWidth="1"/>
    <col min="4109" max="4110" width="8.796875" style="1"/>
    <col min="4111" max="4111" width="19" style="1" bestFit="1" customWidth="1"/>
    <col min="4112" max="4115" width="8.796875" style="1"/>
    <col min="4116" max="4116" width="8.3984375" style="1" customWidth="1"/>
    <col min="4117" max="4118" width="8.796875" style="1"/>
    <col min="4119" max="4120" width="4.5" style="1" customWidth="1"/>
    <col min="4121" max="4357" width="8.796875" style="1"/>
    <col min="4358" max="4358" width="22.8984375" style="1" customWidth="1"/>
    <col min="4359" max="4359" width="21.3984375" style="1" customWidth="1"/>
    <col min="4360" max="4362" width="8.796875" style="1"/>
    <col min="4363" max="4364" width="10.09765625" style="1" bestFit="1" customWidth="1"/>
    <col min="4365" max="4366" width="8.796875" style="1"/>
    <col min="4367" max="4367" width="19" style="1" bestFit="1" customWidth="1"/>
    <col min="4368" max="4371" width="8.796875" style="1"/>
    <col min="4372" max="4372" width="8.3984375" style="1" customWidth="1"/>
    <col min="4373" max="4374" width="8.796875" style="1"/>
    <col min="4375" max="4376" width="4.5" style="1" customWidth="1"/>
    <col min="4377" max="4613" width="8.796875" style="1"/>
    <col min="4614" max="4614" width="22.8984375" style="1" customWidth="1"/>
    <col min="4615" max="4615" width="21.3984375" style="1" customWidth="1"/>
    <col min="4616" max="4618" width="8.796875" style="1"/>
    <col min="4619" max="4620" width="10.09765625" style="1" bestFit="1" customWidth="1"/>
    <col min="4621" max="4622" width="8.796875" style="1"/>
    <col min="4623" max="4623" width="19" style="1" bestFit="1" customWidth="1"/>
    <col min="4624" max="4627" width="8.796875" style="1"/>
    <col min="4628" max="4628" width="8.3984375" style="1" customWidth="1"/>
    <col min="4629" max="4630" width="8.796875" style="1"/>
    <col min="4631" max="4632" width="4.5" style="1" customWidth="1"/>
    <col min="4633" max="4869" width="8.796875" style="1"/>
    <col min="4870" max="4870" width="22.8984375" style="1" customWidth="1"/>
    <col min="4871" max="4871" width="21.3984375" style="1" customWidth="1"/>
    <col min="4872" max="4874" width="8.796875" style="1"/>
    <col min="4875" max="4876" width="10.09765625" style="1" bestFit="1" customWidth="1"/>
    <col min="4877" max="4878" width="8.796875" style="1"/>
    <col min="4879" max="4879" width="19" style="1" bestFit="1" customWidth="1"/>
    <col min="4880" max="4883" width="8.796875" style="1"/>
    <col min="4884" max="4884" width="8.3984375" style="1" customWidth="1"/>
    <col min="4885" max="4886" width="8.796875" style="1"/>
    <col min="4887" max="4888" width="4.5" style="1" customWidth="1"/>
    <col min="4889" max="5125" width="8.796875" style="1"/>
    <col min="5126" max="5126" width="22.8984375" style="1" customWidth="1"/>
    <col min="5127" max="5127" width="21.3984375" style="1" customWidth="1"/>
    <col min="5128" max="5130" width="8.796875" style="1"/>
    <col min="5131" max="5132" width="10.09765625" style="1" bestFit="1" customWidth="1"/>
    <col min="5133" max="5134" width="8.796875" style="1"/>
    <col min="5135" max="5135" width="19" style="1" bestFit="1" customWidth="1"/>
    <col min="5136" max="5139" width="8.796875" style="1"/>
    <col min="5140" max="5140" width="8.3984375" style="1" customWidth="1"/>
    <col min="5141" max="5142" width="8.796875" style="1"/>
    <col min="5143" max="5144" width="4.5" style="1" customWidth="1"/>
    <col min="5145" max="5381" width="8.796875" style="1"/>
    <col min="5382" max="5382" width="22.8984375" style="1" customWidth="1"/>
    <col min="5383" max="5383" width="21.3984375" style="1" customWidth="1"/>
    <col min="5384" max="5386" width="8.796875" style="1"/>
    <col min="5387" max="5388" width="10.09765625" style="1" bestFit="1" customWidth="1"/>
    <col min="5389" max="5390" width="8.796875" style="1"/>
    <col min="5391" max="5391" width="19" style="1" bestFit="1" customWidth="1"/>
    <col min="5392" max="5395" width="8.796875" style="1"/>
    <col min="5396" max="5396" width="8.3984375" style="1" customWidth="1"/>
    <col min="5397" max="5398" width="8.796875" style="1"/>
    <col min="5399" max="5400" width="4.5" style="1" customWidth="1"/>
    <col min="5401" max="5637" width="8.796875" style="1"/>
    <col min="5638" max="5638" width="22.8984375" style="1" customWidth="1"/>
    <col min="5639" max="5639" width="21.3984375" style="1" customWidth="1"/>
    <col min="5640" max="5642" width="8.796875" style="1"/>
    <col min="5643" max="5644" width="10.09765625" style="1" bestFit="1" customWidth="1"/>
    <col min="5645" max="5646" width="8.796875" style="1"/>
    <col min="5647" max="5647" width="19" style="1" bestFit="1" customWidth="1"/>
    <col min="5648" max="5651" width="8.796875" style="1"/>
    <col min="5652" max="5652" width="8.3984375" style="1" customWidth="1"/>
    <col min="5653" max="5654" width="8.796875" style="1"/>
    <col min="5655" max="5656" width="4.5" style="1" customWidth="1"/>
    <col min="5657" max="5893" width="8.796875" style="1"/>
    <col min="5894" max="5894" width="22.8984375" style="1" customWidth="1"/>
    <col min="5895" max="5895" width="21.3984375" style="1" customWidth="1"/>
    <col min="5896" max="5898" width="8.796875" style="1"/>
    <col min="5899" max="5900" width="10.09765625" style="1" bestFit="1" customWidth="1"/>
    <col min="5901" max="5902" width="8.796875" style="1"/>
    <col min="5903" max="5903" width="19" style="1" bestFit="1" customWidth="1"/>
    <col min="5904" max="5907" width="8.796875" style="1"/>
    <col min="5908" max="5908" width="8.3984375" style="1" customWidth="1"/>
    <col min="5909" max="5910" width="8.796875" style="1"/>
    <col min="5911" max="5912" width="4.5" style="1" customWidth="1"/>
    <col min="5913" max="6149" width="8.796875" style="1"/>
    <col min="6150" max="6150" width="22.8984375" style="1" customWidth="1"/>
    <col min="6151" max="6151" width="21.3984375" style="1" customWidth="1"/>
    <col min="6152" max="6154" width="8.796875" style="1"/>
    <col min="6155" max="6156" width="10.09765625" style="1" bestFit="1" customWidth="1"/>
    <col min="6157" max="6158" width="8.796875" style="1"/>
    <col min="6159" max="6159" width="19" style="1" bestFit="1" customWidth="1"/>
    <col min="6160" max="6163" width="8.796875" style="1"/>
    <col min="6164" max="6164" width="8.3984375" style="1" customWidth="1"/>
    <col min="6165" max="6166" width="8.796875" style="1"/>
    <col min="6167" max="6168" width="4.5" style="1" customWidth="1"/>
    <col min="6169" max="6405" width="8.796875" style="1"/>
    <col min="6406" max="6406" width="22.8984375" style="1" customWidth="1"/>
    <col min="6407" max="6407" width="21.3984375" style="1" customWidth="1"/>
    <col min="6408" max="6410" width="8.796875" style="1"/>
    <col min="6411" max="6412" width="10.09765625" style="1" bestFit="1" customWidth="1"/>
    <col min="6413" max="6414" width="8.796875" style="1"/>
    <col min="6415" max="6415" width="19" style="1" bestFit="1" customWidth="1"/>
    <col min="6416" max="6419" width="8.796875" style="1"/>
    <col min="6420" max="6420" width="8.3984375" style="1" customWidth="1"/>
    <col min="6421" max="6422" width="8.796875" style="1"/>
    <col min="6423" max="6424" width="4.5" style="1" customWidth="1"/>
    <col min="6425" max="6661" width="8.796875" style="1"/>
    <col min="6662" max="6662" width="22.8984375" style="1" customWidth="1"/>
    <col min="6663" max="6663" width="21.3984375" style="1" customWidth="1"/>
    <col min="6664" max="6666" width="8.796875" style="1"/>
    <col min="6667" max="6668" width="10.09765625" style="1" bestFit="1" customWidth="1"/>
    <col min="6669" max="6670" width="8.796875" style="1"/>
    <col min="6671" max="6671" width="19" style="1" bestFit="1" customWidth="1"/>
    <col min="6672" max="6675" width="8.796875" style="1"/>
    <col min="6676" max="6676" width="8.3984375" style="1" customWidth="1"/>
    <col min="6677" max="6678" width="8.796875" style="1"/>
    <col min="6679" max="6680" width="4.5" style="1" customWidth="1"/>
    <col min="6681" max="6917" width="8.796875" style="1"/>
    <col min="6918" max="6918" width="22.8984375" style="1" customWidth="1"/>
    <col min="6919" max="6919" width="21.3984375" style="1" customWidth="1"/>
    <col min="6920" max="6922" width="8.796875" style="1"/>
    <col min="6923" max="6924" width="10.09765625" style="1" bestFit="1" customWidth="1"/>
    <col min="6925" max="6926" width="8.796875" style="1"/>
    <col min="6927" max="6927" width="19" style="1" bestFit="1" customWidth="1"/>
    <col min="6928" max="6931" width="8.796875" style="1"/>
    <col min="6932" max="6932" width="8.3984375" style="1" customWidth="1"/>
    <col min="6933" max="6934" width="8.796875" style="1"/>
    <col min="6935" max="6936" width="4.5" style="1" customWidth="1"/>
    <col min="6937" max="7173" width="8.796875" style="1"/>
    <col min="7174" max="7174" width="22.8984375" style="1" customWidth="1"/>
    <col min="7175" max="7175" width="21.3984375" style="1" customWidth="1"/>
    <col min="7176" max="7178" width="8.796875" style="1"/>
    <col min="7179" max="7180" width="10.09765625" style="1" bestFit="1" customWidth="1"/>
    <col min="7181" max="7182" width="8.796875" style="1"/>
    <col min="7183" max="7183" width="19" style="1" bestFit="1" customWidth="1"/>
    <col min="7184" max="7187" width="8.796875" style="1"/>
    <col min="7188" max="7188" width="8.3984375" style="1" customWidth="1"/>
    <col min="7189" max="7190" width="8.796875" style="1"/>
    <col min="7191" max="7192" width="4.5" style="1" customWidth="1"/>
    <col min="7193" max="7429" width="8.796875" style="1"/>
    <col min="7430" max="7430" width="22.8984375" style="1" customWidth="1"/>
    <col min="7431" max="7431" width="21.3984375" style="1" customWidth="1"/>
    <col min="7432" max="7434" width="8.796875" style="1"/>
    <col min="7435" max="7436" width="10.09765625" style="1" bestFit="1" customWidth="1"/>
    <col min="7437" max="7438" width="8.796875" style="1"/>
    <col min="7439" max="7439" width="19" style="1" bestFit="1" customWidth="1"/>
    <col min="7440" max="7443" width="8.796875" style="1"/>
    <col min="7444" max="7444" width="8.3984375" style="1" customWidth="1"/>
    <col min="7445" max="7446" width="8.796875" style="1"/>
    <col min="7447" max="7448" width="4.5" style="1" customWidth="1"/>
    <col min="7449" max="7685" width="8.796875" style="1"/>
    <col min="7686" max="7686" width="22.8984375" style="1" customWidth="1"/>
    <col min="7687" max="7687" width="21.3984375" style="1" customWidth="1"/>
    <col min="7688" max="7690" width="8.796875" style="1"/>
    <col min="7691" max="7692" width="10.09765625" style="1" bestFit="1" customWidth="1"/>
    <col min="7693" max="7694" width="8.796875" style="1"/>
    <col min="7695" max="7695" width="19" style="1" bestFit="1" customWidth="1"/>
    <col min="7696" max="7699" width="8.796875" style="1"/>
    <col min="7700" max="7700" width="8.3984375" style="1" customWidth="1"/>
    <col min="7701" max="7702" width="8.796875" style="1"/>
    <col min="7703" max="7704" width="4.5" style="1" customWidth="1"/>
    <col min="7705" max="7941" width="8.796875" style="1"/>
    <col min="7942" max="7942" width="22.8984375" style="1" customWidth="1"/>
    <col min="7943" max="7943" width="21.3984375" style="1" customWidth="1"/>
    <col min="7944" max="7946" width="8.796875" style="1"/>
    <col min="7947" max="7948" width="10.09765625" style="1" bestFit="1" customWidth="1"/>
    <col min="7949" max="7950" width="8.796875" style="1"/>
    <col min="7951" max="7951" width="19" style="1" bestFit="1" customWidth="1"/>
    <col min="7952" max="7955" width="8.796875" style="1"/>
    <col min="7956" max="7956" width="8.3984375" style="1" customWidth="1"/>
    <col min="7957" max="7958" width="8.796875" style="1"/>
    <col min="7959" max="7960" width="4.5" style="1" customWidth="1"/>
    <col min="7961" max="8197" width="8.796875" style="1"/>
    <col min="8198" max="8198" width="22.8984375" style="1" customWidth="1"/>
    <col min="8199" max="8199" width="21.3984375" style="1" customWidth="1"/>
    <col min="8200" max="8202" width="8.796875" style="1"/>
    <col min="8203" max="8204" width="10.09765625" style="1" bestFit="1" customWidth="1"/>
    <col min="8205" max="8206" width="8.796875" style="1"/>
    <col min="8207" max="8207" width="19" style="1" bestFit="1" customWidth="1"/>
    <col min="8208" max="8211" width="8.796875" style="1"/>
    <col min="8212" max="8212" width="8.3984375" style="1" customWidth="1"/>
    <col min="8213" max="8214" width="8.796875" style="1"/>
    <col min="8215" max="8216" width="4.5" style="1" customWidth="1"/>
    <col min="8217" max="8453" width="8.796875" style="1"/>
    <col min="8454" max="8454" width="22.8984375" style="1" customWidth="1"/>
    <col min="8455" max="8455" width="21.3984375" style="1" customWidth="1"/>
    <col min="8456" max="8458" width="8.796875" style="1"/>
    <col min="8459" max="8460" width="10.09765625" style="1" bestFit="1" customWidth="1"/>
    <col min="8461" max="8462" width="8.796875" style="1"/>
    <col min="8463" max="8463" width="19" style="1" bestFit="1" customWidth="1"/>
    <col min="8464" max="8467" width="8.796875" style="1"/>
    <col min="8468" max="8468" width="8.3984375" style="1" customWidth="1"/>
    <col min="8469" max="8470" width="8.796875" style="1"/>
    <col min="8471" max="8472" width="4.5" style="1" customWidth="1"/>
    <col min="8473" max="8709" width="8.796875" style="1"/>
    <col min="8710" max="8710" width="22.8984375" style="1" customWidth="1"/>
    <col min="8711" max="8711" width="21.3984375" style="1" customWidth="1"/>
    <col min="8712" max="8714" width="8.796875" style="1"/>
    <col min="8715" max="8716" width="10.09765625" style="1" bestFit="1" customWidth="1"/>
    <col min="8717" max="8718" width="8.796875" style="1"/>
    <col min="8719" max="8719" width="19" style="1" bestFit="1" customWidth="1"/>
    <col min="8720" max="8723" width="8.796875" style="1"/>
    <col min="8724" max="8724" width="8.3984375" style="1" customWidth="1"/>
    <col min="8725" max="8726" width="8.796875" style="1"/>
    <col min="8727" max="8728" width="4.5" style="1" customWidth="1"/>
    <col min="8729" max="8965" width="8.796875" style="1"/>
    <col min="8966" max="8966" width="22.8984375" style="1" customWidth="1"/>
    <col min="8967" max="8967" width="21.3984375" style="1" customWidth="1"/>
    <col min="8968" max="8970" width="8.796875" style="1"/>
    <col min="8971" max="8972" width="10.09765625" style="1" bestFit="1" customWidth="1"/>
    <col min="8973" max="8974" width="8.796875" style="1"/>
    <col min="8975" max="8975" width="19" style="1" bestFit="1" customWidth="1"/>
    <col min="8976" max="8979" width="8.796875" style="1"/>
    <col min="8980" max="8980" width="8.3984375" style="1" customWidth="1"/>
    <col min="8981" max="8982" width="8.796875" style="1"/>
    <col min="8983" max="8984" width="4.5" style="1" customWidth="1"/>
    <col min="8985" max="9221" width="8.796875" style="1"/>
    <col min="9222" max="9222" width="22.8984375" style="1" customWidth="1"/>
    <col min="9223" max="9223" width="21.3984375" style="1" customWidth="1"/>
    <col min="9224" max="9226" width="8.796875" style="1"/>
    <col min="9227" max="9228" width="10.09765625" style="1" bestFit="1" customWidth="1"/>
    <col min="9229" max="9230" width="8.796875" style="1"/>
    <col min="9231" max="9231" width="19" style="1" bestFit="1" customWidth="1"/>
    <col min="9232" max="9235" width="8.796875" style="1"/>
    <col min="9236" max="9236" width="8.3984375" style="1" customWidth="1"/>
    <col min="9237" max="9238" width="8.796875" style="1"/>
    <col min="9239" max="9240" width="4.5" style="1" customWidth="1"/>
    <col min="9241" max="9477" width="8.796875" style="1"/>
    <col min="9478" max="9478" width="22.8984375" style="1" customWidth="1"/>
    <col min="9479" max="9479" width="21.3984375" style="1" customWidth="1"/>
    <col min="9480" max="9482" width="8.796875" style="1"/>
    <col min="9483" max="9484" width="10.09765625" style="1" bestFit="1" customWidth="1"/>
    <col min="9485" max="9486" width="8.796875" style="1"/>
    <col min="9487" max="9487" width="19" style="1" bestFit="1" customWidth="1"/>
    <col min="9488" max="9491" width="8.796875" style="1"/>
    <col min="9492" max="9492" width="8.3984375" style="1" customWidth="1"/>
    <col min="9493" max="9494" width="8.796875" style="1"/>
    <col min="9495" max="9496" width="4.5" style="1" customWidth="1"/>
    <col min="9497" max="9733" width="8.796875" style="1"/>
    <col min="9734" max="9734" width="22.8984375" style="1" customWidth="1"/>
    <col min="9735" max="9735" width="21.3984375" style="1" customWidth="1"/>
    <col min="9736" max="9738" width="8.796875" style="1"/>
    <col min="9739" max="9740" width="10.09765625" style="1" bestFit="1" customWidth="1"/>
    <col min="9741" max="9742" width="8.796875" style="1"/>
    <col min="9743" max="9743" width="19" style="1" bestFit="1" customWidth="1"/>
    <col min="9744" max="9747" width="8.796875" style="1"/>
    <col min="9748" max="9748" width="8.3984375" style="1" customWidth="1"/>
    <col min="9749" max="9750" width="8.796875" style="1"/>
    <col min="9751" max="9752" width="4.5" style="1" customWidth="1"/>
    <col min="9753" max="9989" width="8.796875" style="1"/>
    <col min="9990" max="9990" width="22.8984375" style="1" customWidth="1"/>
    <col min="9991" max="9991" width="21.3984375" style="1" customWidth="1"/>
    <col min="9992" max="9994" width="8.796875" style="1"/>
    <col min="9995" max="9996" width="10.09765625" style="1" bestFit="1" customWidth="1"/>
    <col min="9997" max="9998" width="8.796875" style="1"/>
    <col min="9999" max="9999" width="19" style="1" bestFit="1" customWidth="1"/>
    <col min="10000" max="10003" width="8.796875" style="1"/>
    <col min="10004" max="10004" width="8.3984375" style="1" customWidth="1"/>
    <col min="10005" max="10006" width="8.796875" style="1"/>
    <col min="10007" max="10008" width="4.5" style="1" customWidth="1"/>
    <col min="10009" max="10245" width="8.796875" style="1"/>
    <col min="10246" max="10246" width="22.8984375" style="1" customWidth="1"/>
    <col min="10247" max="10247" width="21.3984375" style="1" customWidth="1"/>
    <col min="10248" max="10250" width="8.796875" style="1"/>
    <col min="10251" max="10252" width="10.09765625" style="1" bestFit="1" customWidth="1"/>
    <col min="10253" max="10254" width="8.796875" style="1"/>
    <col min="10255" max="10255" width="19" style="1" bestFit="1" customWidth="1"/>
    <col min="10256" max="10259" width="8.796875" style="1"/>
    <col min="10260" max="10260" width="8.3984375" style="1" customWidth="1"/>
    <col min="10261" max="10262" width="8.796875" style="1"/>
    <col min="10263" max="10264" width="4.5" style="1" customWidth="1"/>
    <col min="10265" max="10501" width="8.796875" style="1"/>
    <col min="10502" max="10502" width="22.8984375" style="1" customWidth="1"/>
    <col min="10503" max="10503" width="21.3984375" style="1" customWidth="1"/>
    <col min="10504" max="10506" width="8.796875" style="1"/>
    <col min="10507" max="10508" width="10.09765625" style="1" bestFit="1" customWidth="1"/>
    <col min="10509" max="10510" width="8.796875" style="1"/>
    <col min="10511" max="10511" width="19" style="1" bestFit="1" customWidth="1"/>
    <col min="10512" max="10515" width="8.796875" style="1"/>
    <col min="10516" max="10516" width="8.3984375" style="1" customWidth="1"/>
    <col min="10517" max="10518" width="8.796875" style="1"/>
    <col min="10519" max="10520" width="4.5" style="1" customWidth="1"/>
    <col min="10521" max="10757" width="8.796875" style="1"/>
    <col min="10758" max="10758" width="22.8984375" style="1" customWidth="1"/>
    <col min="10759" max="10759" width="21.3984375" style="1" customWidth="1"/>
    <col min="10760" max="10762" width="8.796875" style="1"/>
    <col min="10763" max="10764" width="10.09765625" style="1" bestFit="1" customWidth="1"/>
    <col min="10765" max="10766" width="8.796875" style="1"/>
    <col min="10767" max="10767" width="19" style="1" bestFit="1" customWidth="1"/>
    <col min="10768" max="10771" width="8.796875" style="1"/>
    <col min="10772" max="10772" width="8.3984375" style="1" customWidth="1"/>
    <col min="10773" max="10774" width="8.796875" style="1"/>
    <col min="10775" max="10776" width="4.5" style="1" customWidth="1"/>
    <col min="10777" max="11013" width="8.796875" style="1"/>
    <col min="11014" max="11014" width="22.8984375" style="1" customWidth="1"/>
    <col min="11015" max="11015" width="21.3984375" style="1" customWidth="1"/>
    <col min="11016" max="11018" width="8.796875" style="1"/>
    <col min="11019" max="11020" width="10.09765625" style="1" bestFit="1" customWidth="1"/>
    <col min="11021" max="11022" width="8.796875" style="1"/>
    <col min="11023" max="11023" width="19" style="1" bestFit="1" customWidth="1"/>
    <col min="11024" max="11027" width="8.796875" style="1"/>
    <col min="11028" max="11028" width="8.3984375" style="1" customWidth="1"/>
    <col min="11029" max="11030" width="8.796875" style="1"/>
    <col min="11031" max="11032" width="4.5" style="1" customWidth="1"/>
    <col min="11033" max="11269" width="8.796875" style="1"/>
    <col min="11270" max="11270" width="22.8984375" style="1" customWidth="1"/>
    <col min="11271" max="11271" width="21.3984375" style="1" customWidth="1"/>
    <col min="11272" max="11274" width="8.796875" style="1"/>
    <col min="11275" max="11276" width="10.09765625" style="1" bestFit="1" customWidth="1"/>
    <col min="11277" max="11278" width="8.796875" style="1"/>
    <col min="11279" max="11279" width="19" style="1" bestFit="1" customWidth="1"/>
    <col min="11280" max="11283" width="8.796875" style="1"/>
    <col min="11284" max="11284" width="8.3984375" style="1" customWidth="1"/>
    <col min="11285" max="11286" width="8.796875" style="1"/>
    <col min="11287" max="11288" width="4.5" style="1" customWidth="1"/>
    <col min="11289" max="11525" width="8.796875" style="1"/>
    <col min="11526" max="11526" width="22.8984375" style="1" customWidth="1"/>
    <col min="11527" max="11527" width="21.3984375" style="1" customWidth="1"/>
    <col min="11528" max="11530" width="8.796875" style="1"/>
    <col min="11531" max="11532" width="10.09765625" style="1" bestFit="1" customWidth="1"/>
    <col min="11533" max="11534" width="8.796875" style="1"/>
    <col min="11535" max="11535" width="19" style="1" bestFit="1" customWidth="1"/>
    <col min="11536" max="11539" width="8.796875" style="1"/>
    <col min="11540" max="11540" width="8.3984375" style="1" customWidth="1"/>
    <col min="11541" max="11542" width="8.796875" style="1"/>
    <col min="11543" max="11544" width="4.5" style="1" customWidth="1"/>
    <col min="11545" max="11781" width="8.796875" style="1"/>
    <col min="11782" max="11782" width="22.8984375" style="1" customWidth="1"/>
    <col min="11783" max="11783" width="21.3984375" style="1" customWidth="1"/>
    <col min="11784" max="11786" width="8.796875" style="1"/>
    <col min="11787" max="11788" width="10.09765625" style="1" bestFit="1" customWidth="1"/>
    <col min="11789" max="11790" width="8.796875" style="1"/>
    <col min="11791" max="11791" width="19" style="1" bestFit="1" customWidth="1"/>
    <col min="11792" max="11795" width="8.796875" style="1"/>
    <col min="11796" max="11796" width="8.3984375" style="1" customWidth="1"/>
    <col min="11797" max="11798" width="8.796875" style="1"/>
    <col min="11799" max="11800" width="4.5" style="1" customWidth="1"/>
    <col min="11801" max="12037" width="8.796875" style="1"/>
    <col min="12038" max="12038" width="22.8984375" style="1" customWidth="1"/>
    <col min="12039" max="12039" width="21.3984375" style="1" customWidth="1"/>
    <col min="12040" max="12042" width="8.796875" style="1"/>
    <col min="12043" max="12044" width="10.09765625" style="1" bestFit="1" customWidth="1"/>
    <col min="12045" max="12046" width="8.796875" style="1"/>
    <col min="12047" max="12047" width="19" style="1" bestFit="1" customWidth="1"/>
    <col min="12048" max="12051" width="8.796875" style="1"/>
    <col min="12052" max="12052" width="8.3984375" style="1" customWidth="1"/>
    <col min="12053" max="12054" width="8.796875" style="1"/>
    <col min="12055" max="12056" width="4.5" style="1" customWidth="1"/>
    <col min="12057" max="12293" width="8.796875" style="1"/>
    <col min="12294" max="12294" width="22.8984375" style="1" customWidth="1"/>
    <col min="12295" max="12295" width="21.3984375" style="1" customWidth="1"/>
    <col min="12296" max="12298" width="8.796875" style="1"/>
    <col min="12299" max="12300" width="10.09765625" style="1" bestFit="1" customWidth="1"/>
    <col min="12301" max="12302" width="8.796875" style="1"/>
    <col min="12303" max="12303" width="19" style="1" bestFit="1" customWidth="1"/>
    <col min="12304" max="12307" width="8.796875" style="1"/>
    <col min="12308" max="12308" width="8.3984375" style="1" customWidth="1"/>
    <col min="12309" max="12310" width="8.796875" style="1"/>
    <col min="12311" max="12312" width="4.5" style="1" customWidth="1"/>
    <col min="12313" max="12549" width="8.796875" style="1"/>
    <col min="12550" max="12550" width="22.8984375" style="1" customWidth="1"/>
    <col min="12551" max="12551" width="21.3984375" style="1" customWidth="1"/>
    <col min="12552" max="12554" width="8.796875" style="1"/>
    <col min="12555" max="12556" width="10.09765625" style="1" bestFit="1" customWidth="1"/>
    <col min="12557" max="12558" width="8.796875" style="1"/>
    <col min="12559" max="12559" width="19" style="1" bestFit="1" customWidth="1"/>
    <col min="12560" max="12563" width="8.796875" style="1"/>
    <col min="12564" max="12564" width="8.3984375" style="1" customWidth="1"/>
    <col min="12565" max="12566" width="8.796875" style="1"/>
    <col min="12567" max="12568" width="4.5" style="1" customWidth="1"/>
    <col min="12569" max="12805" width="8.796875" style="1"/>
    <col min="12806" max="12806" width="22.8984375" style="1" customWidth="1"/>
    <col min="12807" max="12807" width="21.3984375" style="1" customWidth="1"/>
    <col min="12808" max="12810" width="8.796875" style="1"/>
    <col min="12811" max="12812" width="10.09765625" style="1" bestFit="1" customWidth="1"/>
    <col min="12813" max="12814" width="8.796875" style="1"/>
    <col min="12815" max="12815" width="19" style="1" bestFit="1" customWidth="1"/>
    <col min="12816" max="12819" width="8.796875" style="1"/>
    <col min="12820" max="12820" width="8.3984375" style="1" customWidth="1"/>
    <col min="12821" max="12822" width="8.796875" style="1"/>
    <col min="12823" max="12824" width="4.5" style="1" customWidth="1"/>
    <col min="12825" max="13061" width="8.796875" style="1"/>
    <col min="13062" max="13062" width="22.8984375" style="1" customWidth="1"/>
    <col min="13063" max="13063" width="21.3984375" style="1" customWidth="1"/>
    <col min="13064" max="13066" width="8.796875" style="1"/>
    <col min="13067" max="13068" width="10.09765625" style="1" bestFit="1" customWidth="1"/>
    <col min="13069" max="13070" width="8.796875" style="1"/>
    <col min="13071" max="13071" width="19" style="1" bestFit="1" customWidth="1"/>
    <col min="13072" max="13075" width="8.796875" style="1"/>
    <col min="13076" max="13076" width="8.3984375" style="1" customWidth="1"/>
    <col min="13077" max="13078" width="8.796875" style="1"/>
    <col min="13079" max="13080" width="4.5" style="1" customWidth="1"/>
    <col min="13081" max="13317" width="8.796875" style="1"/>
    <col min="13318" max="13318" width="22.8984375" style="1" customWidth="1"/>
    <col min="13319" max="13319" width="21.3984375" style="1" customWidth="1"/>
    <col min="13320" max="13322" width="8.796875" style="1"/>
    <col min="13323" max="13324" width="10.09765625" style="1" bestFit="1" customWidth="1"/>
    <col min="13325" max="13326" width="8.796875" style="1"/>
    <col min="13327" max="13327" width="19" style="1" bestFit="1" customWidth="1"/>
    <col min="13328" max="13331" width="8.796875" style="1"/>
    <col min="13332" max="13332" width="8.3984375" style="1" customWidth="1"/>
    <col min="13333" max="13334" width="8.796875" style="1"/>
    <col min="13335" max="13336" width="4.5" style="1" customWidth="1"/>
    <col min="13337" max="13573" width="8.796875" style="1"/>
    <col min="13574" max="13574" width="22.8984375" style="1" customWidth="1"/>
    <col min="13575" max="13575" width="21.3984375" style="1" customWidth="1"/>
    <col min="13576" max="13578" width="8.796875" style="1"/>
    <col min="13579" max="13580" width="10.09765625" style="1" bestFit="1" customWidth="1"/>
    <col min="13581" max="13582" width="8.796875" style="1"/>
    <col min="13583" max="13583" width="19" style="1" bestFit="1" customWidth="1"/>
    <col min="13584" max="13587" width="8.796875" style="1"/>
    <col min="13588" max="13588" width="8.3984375" style="1" customWidth="1"/>
    <col min="13589" max="13590" width="8.796875" style="1"/>
    <col min="13591" max="13592" width="4.5" style="1" customWidth="1"/>
    <col min="13593" max="13829" width="8.796875" style="1"/>
    <col min="13830" max="13830" width="22.8984375" style="1" customWidth="1"/>
    <col min="13831" max="13831" width="21.3984375" style="1" customWidth="1"/>
    <col min="13832" max="13834" width="8.796875" style="1"/>
    <col min="13835" max="13836" width="10.09765625" style="1" bestFit="1" customWidth="1"/>
    <col min="13837" max="13838" width="8.796875" style="1"/>
    <col min="13839" max="13839" width="19" style="1" bestFit="1" customWidth="1"/>
    <col min="13840" max="13843" width="8.796875" style="1"/>
    <col min="13844" max="13844" width="8.3984375" style="1" customWidth="1"/>
    <col min="13845" max="13846" width="8.796875" style="1"/>
    <col min="13847" max="13848" width="4.5" style="1" customWidth="1"/>
    <col min="13849" max="14085" width="8.796875" style="1"/>
    <col min="14086" max="14086" width="22.8984375" style="1" customWidth="1"/>
    <col min="14087" max="14087" width="21.3984375" style="1" customWidth="1"/>
    <col min="14088" max="14090" width="8.796875" style="1"/>
    <col min="14091" max="14092" width="10.09765625" style="1" bestFit="1" customWidth="1"/>
    <col min="14093" max="14094" width="8.796875" style="1"/>
    <col min="14095" max="14095" width="19" style="1" bestFit="1" customWidth="1"/>
    <col min="14096" max="14099" width="8.796875" style="1"/>
    <col min="14100" max="14100" width="8.3984375" style="1" customWidth="1"/>
    <col min="14101" max="14102" width="8.796875" style="1"/>
    <col min="14103" max="14104" width="4.5" style="1" customWidth="1"/>
    <col min="14105" max="14341" width="8.796875" style="1"/>
    <col min="14342" max="14342" width="22.8984375" style="1" customWidth="1"/>
    <col min="14343" max="14343" width="21.3984375" style="1" customWidth="1"/>
    <col min="14344" max="14346" width="8.796875" style="1"/>
    <col min="14347" max="14348" width="10.09765625" style="1" bestFit="1" customWidth="1"/>
    <col min="14349" max="14350" width="8.796875" style="1"/>
    <col min="14351" max="14351" width="19" style="1" bestFit="1" customWidth="1"/>
    <col min="14352" max="14355" width="8.796875" style="1"/>
    <col min="14356" max="14356" width="8.3984375" style="1" customWidth="1"/>
    <col min="14357" max="14358" width="8.796875" style="1"/>
    <col min="14359" max="14360" width="4.5" style="1" customWidth="1"/>
    <col min="14361" max="14597" width="8.796875" style="1"/>
    <col min="14598" max="14598" width="22.8984375" style="1" customWidth="1"/>
    <col min="14599" max="14599" width="21.3984375" style="1" customWidth="1"/>
    <col min="14600" max="14602" width="8.796875" style="1"/>
    <col min="14603" max="14604" width="10.09765625" style="1" bestFit="1" customWidth="1"/>
    <col min="14605" max="14606" width="8.796875" style="1"/>
    <col min="14607" max="14607" width="19" style="1" bestFit="1" customWidth="1"/>
    <col min="14608" max="14611" width="8.796875" style="1"/>
    <col min="14612" max="14612" width="8.3984375" style="1" customWidth="1"/>
    <col min="14613" max="14614" width="8.796875" style="1"/>
    <col min="14615" max="14616" width="4.5" style="1" customWidth="1"/>
    <col min="14617" max="14853" width="8.796875" style="1"/>
    <col min="14854" max="14854" width="22.8984375" style="1" customWidth="1"/>
    <col min="14855" max="14855" width="21.3984375" style="1" customWidth="1"/>
    <col min="14856" max="14858" width="8.796875" style="1"/>
    <col min="14859" max="14860" width="10.09765625" style="1" bestFit="1" customWidth="1"/>
    <col min="14861" max="14862" width="8.796875" style="1"/>
    <col min="14863" max="14863" width="19" style="1" bestFit="1" customWidth="1"/>
    <col min="14864" max="14867" width="8.796875" style="1"/>
    <col min="14868" max="14868" width="8.3984375" style="1" customWidth="1"/>
    <col min="14869" max="14870" width="8.796875" style="1"/>
    <col min="14871" max="14872" width="4.5" style="1" customWidth="1"/>
    <col min="14873" max="15109" width="8.796875" style="1"/>
    <col min="15110" max="15110" width="22.8984375" style="1" customWidth="1"/>
    <col min="15111" max="15111" width="21.3984375" style="1" customWidth="1"/>
    <col min="15112" max="15114" width="8.796875" style="1"/>
    <col min="15115" max="15116" width="10.09765625" style="1" bestFit="1" customWidth="1"/>
    <col min="15117" max="15118" width="8.796875" style="1"/>
    <col min="15119" max="15119" width="19" style="1" bestFit="1" customWidth="1"/>
    <col min="15120" max="15123" width="8.796875" style="1"/>
    <col min="15124" max="15124" width="8.3984375" style="1" customWidth="1"/>
    <col min="15125" max="15126" width="8.796875" style="1"/>
    <col min="15127" max="15128" width="4.5" style="1" customWidth="1"/>
    <col min="15129" max="15365" width="8.796875" style="1"/>
    <col min="15366" max="15366" width="22.8984375" style="1" customWidth="1"/>
    <col min="15367" max="15367" width="21.3984375" style="1" customWidth="1"/>
    <col min="15368" max="15370" width="8.796875" style="1"/>
    <col min="15371" max="15372" width="10.09765625" style="1" bestFit="1" customWidth="1"/>
    <col min="15373" max="15374" width="8.796875" style="1"/>
    <col min="15375" max="15375" width="19" style="1" bestFit="1" customWidth="1"/>
    <col min="15376" max="15379" width="8.796875" style="1"/>
    <col min="15380" max="15380" width="8.3984375" style="1" customWidth="1"/>
    <col min="15381" max="15382" width="8.796875" style="1"/>
    <col min="15383" max="15384" width="4.5" style="1" customWidth="1"/>
    <col min="15385" max="15621" width="8.796875" style="1"/>
    <col min="15622" max="15622" width="22.8984375" style="1" customWidth="1"/>
    <col min="15623" max="15623" width="21.3984375" style="1" customWidth="1"/>
    <col min="15624" max="15626" width="8.796875" style="1"/>
    <col min="15627" max="15628" width="10.09765625" style="1" bestFit="1" customWidth="1"/>
    <col min="15629" max="15630" width="8.796875" style="1"/>
    <col min="15631" max="15631" width="19" style="1" bestFit="1" customWidth="1"/>
    <col min="15632" max="15635" width="8.796875" style="1"/>
    <col min="15636" max="15636" width="8.3984375" style="1" customWidth="1"/>
    <col min="15637" max="15638" width="8.796875" style="1"/>
    <col min="15639" max="15640" width="4.5" style="1" customWidth="1"/>
    <col min="15641" max="15877" width="8.796875" style="1"/>
    <col min="15878" max="15878" width="22.8984375" style="1" customWidth="1"/>
    <col min="15879" max="15879" width="21.3984375" style="1" customWidth="1"/>
    <col min="15880" max="15882" width="8.796875" style="1"/>
    <col min="15883" max="15884" width="10.09765625" style="1" bestFit="1" customWidth="1"/>
    <col min="15885" max="15886" width="8.796875" style="1"/>
    <col min="15887" max="15887" width="19" style="1" bestFit="1" customWidth="1"/>
    <col min="15888" max="15891" width="8.796875" style="1"/>
    <col min="15892" max="15892" width="8.3984375" style="1" customWidth="1"/>
    <col min="15893" max="15894" width="8.796875" style="1"/>
    <col min="15895" max="15896" width="4.5" style="1" customWidth="1"/>
    <col min="15897" max="16133" width="8.796875" style="1"/>
    <col min="16134" max="16134" width="22.8984375" style="1" customWidth="1"/>
    <col min="16135" max="16135" width="21.3984375" style="1" customWidth="1"/>
    <col min="16136" max="16138" width="8.796875" style="1"/>
    <col min="16139" max="16140" width="10.09765625" style="1" bestFit="1" customWidth="1"/>
    <col min="16141" max="16142" width="8.796875" style="1"/>
    <col min="16143" max="16143" width="19" style="1" bestFit="1" customWidth="1"/>
    <col min="16144" max="16147" width="8.796875" style="1"/>
    <col min="16148" max="16148" width="8.3984375" style="1" customWidth="1"/>
    <col min="16149" max="16150" width="8.796875" style="1"/>
    <col min="16151" max="16152" width="4.5" style="1" customWidth="1"/>
    <col min="16153" max="16384" width="8.796875" style="1"/>
  </cols>
  <sheetData>
    <row r="1" spans="1:31" ht="18.600000000000001" thickBot="1" x14ac:dyDescent="0.5">
      <c r="B1" s="2" t="s">
        <v>0</v>
      </c>
    </row>
    <row r="2" spans="1:31" ht="18.600000000000001" thickBot="1" x14ac:dyDescent="0.5">
      <c r="J2" s="3" t="s">
        <v>1</v>
      </c>
      <c r="K2" s="4"/>
      <c r="L2" s="4"/>
      <c r="M2" s="4"/>
      <c r="N2" s="4"/>
      <c r="O2" s="4"/>
      <c r="P2" s="4"/>
      <c r="Q2" s="3" t="s">
        <v>2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</row>
    <row r="3" spans="1:31" ht="18.600000000000001" thickBot="1" x14ac:dyDescent="0.5">
      <c r="B3" s="6"/>
      <c r="C3" s="7" t="s">
        <v>3</v>
      </c>
      <c r="D3" s="7"/>
      <c r="E3" s="8" t="s">
        <v>4</v>
      </c>
      <c r="G3" s="7" t="s">
        <v>3</v>
      </c>
      <c r="H3" s="7"/>
      <c r="J3" s="9"/>
      <c r="K3" s="10" t="s">
        <v>5</v>
      </c>
      <c r="L3" s="11"/>
      <c r="M3" s="11"/>
      <c r="N3" s="11"/>
      <c r="O3" s="11"/>
      <c r="P3" s="12"/>
      <c r="Q3" s="9"/>
      <c r="R3" s="11"/>
      <c r="S3" s="13"/>
      <c r="T3" s="13"/>
      <c r="U3" s="13"/>
      <c r="V3" s="11"/>
      <c r="W3" s="11"/>
      <c r="X3" s="11"/>
      <c r="Y3" s="14"/>
      <c r="Z3" s="13"/>
      <c r="AA3" s="11"/>
      <c r="AB3" s="13"/>
      <c r="AC3" s="11"/>
      <c r="AD3" s="11"/>
      <c r="AE3" s="12"/>
    </row>
    <row r="4" spans="1:31" ht="18.600000000000001" thickBot="1" x14ac:dyDescent="0.5">
      <c r="A4" s="15" t="s">
        <v>6</v>
      </c>
      <c r="B4" s="16"/>
      <c r="C4" s="17" t="s">
        <v>7</v>
      </c>
      <c r="D4" s="17" t="s">
        <v>8</v>
      </c>
      <c r="E4" s="8"/>
      <c r="F4" s="1" t="s">
        <v>9</v>
      </c>
      <c r="G4" s="17" t="s">
        <v>7</v>
      </c>
      <c r="H4" s="17" t="s">
        <v>8</v>
      </c>
      <c r="J4" s="18" t="s">
        <v>10</v>
      </c>
      <c r="K4" s="19"/>
      <c r="P4" s="20"/>
      <c r="Q4" s="18"/>
      <c r="S4" s="21"/>
      <c r="T4" s="21"/>
      <c r="U4" s="21"/>
      <c r="Y4" s="22"/>
      <c r="Z4" s="21"/>
      <c r="AB4" s="21"/>
      <c r="AE4" s="20"/>
    </row>
    <row r="5" spans="1:31" ht="18.600000000000001" thickTop="1" x14ac:dyDescent="0.45">
      <c r="A5" s="23" t="s">
        <v>11</v>
      </c>
      <c r="B5" s="24" t="s">
        <v>12</v>
      </c>
      <c r="C5" s="25">
        <v>1474</v>
      </c>
      <c r="D5" s="26">
        <v>334</v>
      </c>
      <c r="E5" s="25">
        <v>2</v>
      </c>
      <c r="F5" s="27" t="s">
        <v>13</v>
      </c>
      <c r="G5" s="28">
        <f>'[1]QAP)2'!C25</f>
        <v>0</v>
      </c>
      <c r="H5" s="28">
        <f>'[1]QAP)2'!D25</f>
        <v>0</v>
      </c>
      <c r="J5" s="18"/>
      <c r="K5" s="21"/>
      <c r="P5" s="20"/>
      <c r="Q5" s="18"/>
      <c r="S5" s="21"/>
      <c r="T5" s="21"/>
      <c r="U5" s="21"/>
      <c r="Y5" s="22"/>
      <c r="Z5" s="21"/>
      <c r="AB5" s="21"/>
      <c r="AE5" s="20"/>
    </row>
    <row r="6" spans="1:31" ht="13.5" customHeight="1" thickBot="1" x14ac:dyDescent="0.5">
      <c r="A6" s="29" t="s">
        <v>14</v>
      </c>
      <c r="B6" s="30" t="s">
        <v>15</v>
      </c>
      <c r="C6" s="31"/>
      <c r="D6" s="31">
        <v>73618</v>
      </c>
      <c r="E6" s="31"/>
      <c r="F6" s="27" t="s">
        <v>16</v>
      </c>
      <c r="G6" s="28">
        <v>0</v>
      </c>
      <c r="H6" s="28">
        <v>0</v>
      </c>
      <c r="J6" s="18"/>
      <c r="K6" s="21"/>
      <c r="O6" s="1" t="s">
        <v>17</v>
      </c>
      <c r="P6" s="20"/>
      <c r="Q6" s="18"/>
      <c r="R6" s="1" t="s">
        <v>18</v>
      </c>
      <c r="S6" s="21" t="s">
        <v>19</v>
      </c>
      <c r="T6" s="21" t="s">
        <v>20</v>
      </c>
      <c r="U6" s="21" t="s">
        <v>17</v>
      </c>
      <c r="W6" s="1" t="s">
        <v>21</v>
      </c>
      <c r="Y6" s="22"/>
      <c r="Z6" s="21" t="s">
        <v>22</v>
      </c>
      <c r="AA6" s="1" t="s">
        <v>19</v>
      </c>
      <c r="AB6" s="21" t="s">
        <v>23</v>
      </c>
      <c r="AD6" s="1" t="s">
        <v>21</v>
      </c>
      <c r="AE6" s="20"/>
    </row>
    <row r="7" spans="1:31" ht="18.600000000000001" thickBot="1" x14ac:dyDescent="0.5">
      <c r="A7" s="32" t="s">
        <v>24</v>
      </c>
      <c r="B7" s="33" t="s">
        <v>25</v>
      </c>
      <c r="C7" s="34">
        <v>11299</v>
      </c>
      <c r="D7" s="35">
        <v>5993</v>
      </c>
      <c r="E7" s="36">
        <v>23</v>
      </c>
      <c r="F7" s="1" t="s">
        <v>26</v>
      </c>
      <c r="G7" s="28">
        <f>'[1]QBF)17'!C104</f>
        <v>10960</v>
      </c>
      <c r="H7" s="28">
        <f>'[1]QBF)17'!D104</f>
        <v>6332</v>
      </c>
      <c r="J7" s="37">
        <f>G7</f>
        <v>10960</v>
      </c>
      <c r="K7" s="38">
        <f>'[1]QBF)17'!G64</f>
        <v>399</v>
      </c>
      <c r="L7" s="39">
        <f>K7/J7</f>
        <v>3.6405109489051096E-2</v>
      </c>
      <c r="M7" s="39" t="s">
        <v>27</v>
      </c>
      <c r="N7" s="40" t="s">
        <v>28</v>
      </c>
      <c r="O7" s="41">
        <v>0.1</v>
      </c>
      <c r="P7" s="42"/>
      <c r="Q7" s="43"/>
      <c r="R7" s="44">
        <f>'[1]QBF)17'!D94+'[1]QBF)17'!D101</f>
        <v>2880</v>
      </c>
      <c r="S7" s="24">
        <f>'[1]QBF)17'!F94</f>
        <v>4</v>
      </c>
      <c r="T7" s="24">
        <v>3</v>
      </c>
      <c r="U7" s="24">
        <f>R7*O7</f>
        <v>288</v>
      </c>
      <c r="V7" s="40"/>
      <c r="W7" s="45">
        <v>0.1</v>
      </c>
      <c r="X7" s="40">
        <f>R7*W7</f>
        <v>288</v>
      </c>
      <c r="Y7" s="46"/>
      <c r="Z7" s="47">
        <f>'[1]QBF)17'!D95+'[1]QBF)17'!D96</f>
        <v>3452</v>
      </c>
      <c r="AA7" s="40">
        <v>24</v>
      </c>
      <c r="AB7" s="24">
        <f>Z7*O7</f>
        <v>345.20000000000005</v>
      </c>
      <c r="AC7" s="40"/>
      <c r="AD7" s="45">
        <v>0.1</v>
      </c>
      <c r="AE7" s="42">
        <f>Z7*AD7</f>
        <v>345.20000000000005</v>
      </c>
    </row>
    <row r="8" spans="1:31" ht="18.600000000000001" thickBot="1" x14ac:dyDescent="0.5">
      <c r="A8" s="48" t="s">
        <v>29</v>
      </c>
      <c r="B8" s="21" t="s">
        <v>30</v>
      </c>
      <c r="C8" s="49">
        <v>28989</v>
      </c>
      <c r="D8" s="50">
        <v>4731</v>
      </c>
      <c r="E8" s="49">
        <v>26</v>
      </c>
      <c r="F8" s="27" t="s">
        <v>13</v>
      </c>
      <c r="G8" s="51">
        <v>0</v>
      </c>
      <c r="H8" s="51">
        <v>0</v>
      </c>
      <c r="J8" s="18"/>
      <c r="K8" s="21"/>
      <c r="L8" s="52"/>
      <c r="M8" s="52"/>
      <c r="O8" s="53"/>
      <c r="P8" s="20"/>
      <c r="Q8" s="18"/>
      <c r="S8" s="21"/>
      <c r="T8" s="21"/>
      <c r="U8" s="21"/>
      <c r="Y8" s="22"/>
      <c r="Z8" s="21"/>
      <c r="AB8" s="21"/>
      <c r="AE8" s="20"/>
    </row>
    <row r="9" spans="1:31" ht="18.600000000000001" thickBot="1" x14ac:dyDescent="0.5">
      <c r="A9" s="54" t="s">
        <v>31</v>
      </c>
      <c r="B9" s="55" t="s">
        <v>32</v>
      </c>
      <c r="C9" s="34">
        <v>67800</v>
      </c>
      <c r="D9" s="35">
        <v>5410</v>
      </c>
      <c r="E9" s="36">
        <v>38</v>
      </c>
      <c r="F9" s="1" t="s">
        <v>33</v>
      </c>
      <c r="G9" s="28">
        <f>'[1]QHE）73'!C150</f>
        <v>63113</v>
      </c>
      <c r="H9" s="28">
        <f>'[1]QHE）73'!D150</f>
        <v>5410</v>
      </c>
      <c r="J9" s="37">
        <f>G9</f>
        <v>63113</v>
      </c>
      <c r="K9" s="38">
        <f>SUM('[1]QHE）73'!G112,'[1]QHE）73'!G114)</f>
        <v>75</v>
      </c>
      <c r="L9" s="39">
        <f>K9/J9</f>
        <v>1.1883447150349373E-3</v>
      </c>
      <c r="M9" s="39" t="s">
        <v>27</v>
      </c>
      <c r="N9" s="40" t="s">
        <v>28</v>
      </c>
      <c r="O9" s="41">
        <v>0.1</v>
      </c>
      <c r="P9" s="42"/>
      <c r="Q9" s="43"/>
      <c r="R9" s="44">
        <f>'[1]QHE）73'!D140+'[1]QHE）73'!D147</f>
        <v>5410</v>
      </c>
      <c r="S9" s="24">
        <f>'[1]QHE）73'!F140</f>
        <v>8</v>
      </c>
      <c r="T9" s="24"/>
      <c r="U9" s="24">
        <f>R9*O9</f>
        <v>541</v>
      </c>
      <c r="V9" s="40"/>
      <c r="W9" s="45">
        <v>0.1</v>
      </c>
      <c r="X9" s="40">
        <f>R9*W9</f>
        <v>541</v>
      </c>
      <c r="Y9" s="46"/>
      <c r="Z9" s="24">
        <v>0</v>
      </c>
      <c r="AA9" s="40"/>
      <c r="AB9" s="24"/>
      <c r="AC9" s="40"/>
      <c r="AD9" s="40"/>
      <c r="AE9" s="42"/>
    </row>
    <row r="10" spans="1:31" x14ac:dyDescent="0.45">
      <c r="A10" s="23" t="s">
        <v>34</v>
      </c>
      <c r="B10" s="56" t="s">
        <v>35</v>
      </c>
      <c r="C10" s="57">
        <v>22518</v>
      </c>
      <c r="D10" s="58">
        <v>6299</v>
      </c>
      <c r="E10" s="57">
        <v>26</v>
      </c>
      <c r="F10" s="1" t="s">
        <v>33</v>
      </c>
      <c r="G10" s="28">
        <v>0</v>
      </c>
      <c r="H10" s="28">
        <v>0</v>
      </c>
      <c r="J10" s="18"/>
      <c r="K10" s="21"/>
      <c r="L10" s="52"/>
      <c r="M10" s="52"/>
      <c r="O10" s="53"/>
      <c r="P10" s="20"/>
      <c r="Q10" s="18"/>
      <c r="S10" s="21"/>
      <c r="T10" s="21"/>
      <c r="U10" s="21"/>
      <c r="Y10" s="22"/>
      <c r="Z10" s="21"/>
      <c r="AB10" s="21"/>
      <c r="AE10" s="20"/>
    </row>
    <row r="11" spans="1:31" x14ac:dyDescent="0.45">
      <c r="A11" s="54" t="s">
        <v>36</v>
      </c>
      <c r="B11" s="24" t="s">
        <v>37</v>
      </c>
      <c r="C11" s="59">
        <v>60472</v>
      </c>
      <c r="D11" s="26">
        <v>3603</v>
      </c>
      <c r="E11" s="25">
        <v>44</v>
      </c>
      <c r="F11" s="1" t="s">
        <v>26</v>
      </c>
      <c r="G11" s="28">
        <f>'[1]QPA)64'!C166</f>
        <v>60472</v>
      </c>
      <c r="H11" s="28">
        <f>'[1]QPA)64'!D166</f>
        <v>3603</v>
      </c>
      <c r="J11" s="37">
        <f>G11</f>
        <v>60472</v>
      </c>
      <c r="K11" s="60">
        <f>SUM('[1]QPA)64'!G68:G70,'[1]QPA)64'!G74:G105,'[1]QPA)64'!G108:G111,'[1]QPA)64'!G124:G126,'[1]QPA)64'!G129:G133,'[1]QPA)64'!G136:G139)</f>
        <v>21757</v>
      </c>
      <c r="L11" s="39">
        <f>K11/J11</f>
        <v>0.35978634740044979</v>
      </c>
      <c r="M11" s="39" t="s">
        <v>27</v>
      </c>
      <c r="N11" s="40" t="s">
        <v>28</v>
      </c>
      <c r="O11" s="41">
        <v>0.4</v>
      </c>
      <c r="P11" s="42"/>
      <c r="Q11" s="43"/>
      <c r="R11" s="44">
        <f>'[1]QPA)64'!D155</f>
        <v>3603</v>
      </c>
      <c r="S11" s="24">
        <f>'[1]QPA)64'!F155</f>
        <v>23</v>
      </c>
      <c r="T11" s="24"/>
      <c r="U11" s="61">
        <f>R11*O11</f>
        <v>1441.2</v>
      </c>
      <c r="V11" s="40"/>
      <c r="W11" s="45">
        <v>0.1</v>
      </c>
      <c r="X11" s="40">
        <f>R11*W11</f>
        <v>360.3</v>
      </c>
      <c r="Y11" s="46"/>
      <c r="Z11" s="24">
        <v>0</v>
      </c>
      <c r="AA11" s="40"/>
      <c r="AB11" s="24"/>
      <c r="AC11" s="40"/>
      <c r="AD11" s="40"/>
      <c r="AE11" s="42"/>
    </row>
    <row r="12" spans="1:31" x14ac:dyDescent="0.45">
      <c r="A12" s="62" t="s">
        <v>38</v>
      </c>
      <c r="B12" s="24" t="s">
        <v>39</v>
      </c>
      <c r="C12" s="25">
        <v>37698</v>
      </c>
      <c r="D12" s="26">
        <v>651</v>
      </c>
      <c r="E12" s="25">
        <v>29</v>
      </c>
      <c r="F12" s="27" t="s">
        <v>16</v>
      </c>
      <c r="G12" s="28">
        <f>'[1]QRA)38'!C81</f>
        <v>0</v>
      </c>
      <c r="H12" s="28">
        <f>'[1]QRA)38'!D81</f>
        <v>0</v>
      </c>
      <c r="J12" s="18"/>
      <c r="K12" s="21"/>
      <c r="L12" s="52"/>
      <c r="M12" s="52"/>
      <c r="O12" s="53"/>
      <c r="P12" s="20"/>
      <c r="Q12" s="18"/>
      <c r="S12" s="21"/>
      <c r="T12" s="21"/>
      <c r="U12" s="21"/>
      <c r="Y12" s="22"/>
      <c r="Z12" s="21"/>
      <c r="AB12" s="21"/>
      <c r="AE12" s="20"/>
    </row>
    <row r="13" spans="1:31" x14ac:dyDescent="0.45">
      <c r="A13" s="63" t="s">
        <v>40</v>
      </c>
      <c r="B13" s="24" t="s">
        <v>41</v>
      </c>
      <c r="C13" s="59">
        <v>79295</v>
      </c>
      <c r="D13" s="26">
        <v>50576</v>
      </c>
      <c r="E13" s="25">
        <v>123</v>
      </c>
      <c r="F13" s="1" t="s">
        <v>26</v>
      </c>
      <c r="G13" s="28">
        <f>'[1]QSA)129'!C481</f>
        <v>76831</v>
      </c>
      <c r="H13" s="28">
        <f>'[1]QSA)129'!D481</f>
        <v>50576</v>
      </c>
      <c r="J13" s="37">
        <f>G13</f>
        <v>76831</v>
      </c>
      <c r="K13" s="38">
        <f>SUM('[1]QSA)129'!G215,'[1]QSA)129'!G353,'[1]QSA)129'!G392:G393,'[1]QSA)129'!G396:G398)</f>
        <v>251</v>
      </c>
      <c r="L13" s="39">
        <f>K13/J13</f>
        <v>3.2669104918587547E-3</v>
      </c>
      <c r="M13" s="39" t="s">
        <v>27</v>
      </c>
      <c r="N13" s="40" t="s">
        <v>28</v>
      </c>
      <c r="O13" s="41">
        <v>0.1</v>
      </c>
      <c r="P13" s="42"/>
      <c r="Q13" s="43"/>
      <c r="R13" s="44">
        <f>'[1]QSA)129'!D470+'[1]QSA)129'!D477</f>
        <v>50576</v>
      </c>
      <c r="S13" s="24">
        <f>'[1]QSA)129'!F470</f>
        <v>127</v>
      </c>
      <c r="T13" s="24">
        <v>44</v>
      </c>
      <c r="U13" s="24">
        <f>R13*O13</f>
        <v>5057.6000000000004</v>
      </c>
      <c r="V13" s="40"/>
      <c r="W13" s="45">
        <v>0.3</v>
      </c>
      <c r="X13" s="40">
        <f t="shared" ref="X13:X15" si="0">R13*W13</f>
        <v>15172.8</v>
      </c>
      <c r="Y13" s="46"/>
      <c r="Z13" s="24">
        <v>0</v>
      </c>
      <c r="AA13" s="40"/>
      <c r="AB13" s="24"/>
      <c r="AC13" s="40"/>
      <c r="AD13" s="40"/>
      <c r="AE13" s="42"/>
    </row>
    <row r="14" spans="1:31" x14ac:dyDescent="0.45">
      <c r="A14" s="54" t="s">
        <v>42</v>
      </c>
      <c r="B14" s="24" t="s">
        <v>43</v>
      </c>
      <c r="C14" s="59">
        <v>15769</v>
      </c>
      <c r="D14" s="26">
        <v>320</v>
      </c>
      <c r="E14" s="25">
        <v>28</v>
      </c>
      <c r="F14" s="1" t="s">
        <v>26</v>
      </c>
      <c r="G14" s="28">
        <f>'[1]QUA)16'!C74</f>
        <v>15769</v>
      </c>
      <c r="H14" s="28">
        <f>'[1]QUA)16'!D74</f>
        <v>320</v>
      </c>
      <c r="J14" s="64">
        <f>G14</f>
        <v>15769</v>
      </c>
      <c r="K14" s="65">
        <f>SUM('[1]QUA)16'!G20:G30)</f>
        <v>2789</v>
      </c>
      <c r="L14" s="66">
        <f>K14/J14</f>
        <v>0.17686600291711585</v>
      </c>
      <c r="M14" s="66" t="s">
        <v>27</v>
      </c>
      <c r="N14" s="1" t="s">
        <v>28</v>
      </c>
      <c r="O14" s="67">
        <v>0.2</v>
      </c>
      <c r="P14" s="20"/>
      <c r="Q14" s="18"/>
      <c r="R14" s="68">
        <f>'[1]QUA)16'!D72</f>
        <v>320</v>
      </c>
      <c r="S14" s="21">
        <v>0</v>
      </c>
      <c r="T14" s="21">
        <v>6</v>
      </c>
      <c r="U14" s="21">
        <f>R14*O14</f>
        <v>64</v>
      </c>
      <c r="W14" s="69">
        <v>0.1</v>
      </c>
      <c r="X14" s="1">
        <f t="shared" si="0"/>
        <v>32</v>
      </c>
      <c r="Y14" s="22"/>
      <c r="Z14" s="21">
        <v>0</v>
      </c>
      <c r="AB14" s="21"/>
      <c r="AE14" s="20"/>
    </row>
    <row r="15" spans="1:31" x14ac:dyDescent="0.45">
      <c r="A15" s="54" t="s">
        <v>44</v>
      </c>
      <c r="B15" s="24" t="s">
        <v>45</v>
      </c>
      <c r="C15" s="59">
        <v>17739</v>
      </c>
      <c r="D15" s="26">
        <v>19447</v>
      </c>
      <c r="E15" s="25">
        <v>19</v>
      </c>
      <c r="F15" s="1" t="s">
        <v>26</v>
      </c>
      <c r="G15" s="28">
        <f>'[1]QVA)37'!C85</f>
        <v>13713</v>
      </c>
      <c r="H15" s="28">
        <f>'[1]QVA)37'!D85</f>
        <v>19447</v>
      </c>
      <c r="J15" s="37">
        <f>G15</f>
        <v>13713</v>
      </c>
      <c r="K15" s="38">
        <f>SUM('[1]QVA)37'!G31:G35)</f>
        <v>3262</v>
      </c>
      <c r="L15" s="39">
        <f>K15/J15</f>
        <v>0.23787646758550282</v>
      </c>
      <c r="M15" s="39" t="s">
        <v>27</v>
      </c>
      <c r="N15" s="40" t="s">
        <v>28</v>
      </c>
      <c r="O15" s="41">
        <v>0.3</v>
      </c>
      <c r="P15" s="42"/>
      <c r="Q15" s="43"/>
      <c r="R15" s="44">
        <f>'[1]QVA)37'!D81</f>
        <v>19447</v>
      </c>
      <c r="S15" s="24">
        <v>0</v>
      </c>
      <c r="T15" s="24">
        <v>29</v>
      </c>
      <c r="U15" s="24">
        <f>R15*O15</f>
        <v>5834.0999999999995</v>
      </c>
      <c r="V15" s="40"/>
      <c r="W15" s="45">
        <v>0.1</v>
      </c>
      <c r="X15" s="40">
        <f t="shared" si="0"/>
        <v>1944.7</v>
      </c>
      <c r="Y15" s="46"/>
      <c r="Z15" s="24">
        <v>0</v>
      </c>
      <c r="AA15" s="40"/>
      <c r="AB15" s="24"/>
      <c r="AC15" s="40"/>
      <c r="AD15" s="40"/>
      <c r="AE15" s="42"/>
    </row>
    <row r="16" spans="1:31" x14ac:dyDescent="0.45">
      <c r="A16" s="70" t="s">
        <v>40</v>
      </c>
      <c r="B16" s="24" t="s">
        <v>46</v>
      </c>
      <c r="C16" s="25">
        <v>643</v>
      </c>
      <c r="D16" s="26">
        <v>3239</v>
      </c>
      <c r="E16" s="25">
        <v>0</v>
      </c>
      <c r="F16" s="1" t="s">
        <v>26</v>
      </c>
      <c r="G16" s="28">
        <f>'[1]txt）4'!C38</f>
        <v>643</v>
      </c>
      <c r="H16" s="28">
        <f>'[1]txt）4'!D38</f>
        <v>3239</v>
      </c>
      <c r="J16" s="18"/>
      <c r="K16" s="21"/>
      <c r="L16" s="52"/>
      <c r="M16" s="52"/>
      <c r="O16" s="53"/>
      <c r="P16" s="20"/>
      <c r="Q16" s="18"/>
      <c r="S16" s="21"/>
      <c r="T16" s="21"/>
      <c r="U16" s="21"/>
      <c r="Y16" s="22"/>
      <c r="Z16" s="21"/>
      <c r="AB16" s="21"/>
      <c r="AE16" s="20"/>
    </row>
    <row r="17" spans="1:31" x14ac:dyDescent="0.45">
      <c r="A17" s="54" t="s">
        <v>44</v>
      </c>
      <c r="B17" s="24" t="s">
        <v>47</v>
      </c>
      <c r="C17" s="59">
        <v>16117</v>
      </c>
      <c r="D17" s="26">
        <v>27415</v>
      </c>
      <c r="E17" s="25">
        <v>19</v>
      </c>
      <c r="F17" s="1" t="s">
        <v>26</v>
      </c>
      <c r="G17" s="28">
        <f>'[1]QVX)44'!C93</f>
        <v>16117</v>
      </c>
      <c r="H17" s="28">
        <f>'[1]QVX)44'!D93</f>
        <v>27415</v>
      </c>
      <c r="J17" s="37">
        <f>G17</f>
        <v>16117</v>
      </c>
      <c r="K17" s="38">
        <f>SUM('[1]QVX)44'!G43)</f>
        <v>692</v>
      </c>
      <c r="L17" s="39">
        <f>K17/J17</f>
        <v>4.2936030278587826E-2</v>
      </c>
      <c r="M17" s="39" t="s">
        <v>27</v>
      </c>
      <c r="N17" s="40" t="s">
        <v>28</v>
      </c>
      <c r="O17" s="41">
        <v>0.1</v>
      </c>
      <c r="P17" s="42"/>
      <c r="Q17" s="43"/>
      <c r="R17" s="44">
        <f>'[1]QVX)44'!D82+'[1]QVX)44'!D89</f>
        <v>27415</v>
      </c>
      <c r="S17" s="24">
        <f>'[1]QVX)44'!F82</f>
        <v>16</v>
      </c>
      <c r="T17" s="24">
        <v>25</v>
      </c>
      <c r="U17" s="24">
        <f>R17*O17</f>
        <v>2741.5</v>
      </c>
      <c r="V17" s="40"/>
      <c r="W17" s="45">
        <v>0.3</v>
      </c>
      <c r="X17" s="40">
        <f>R17*W17</f>
        <v>8224.5</v>
      </c>
      <c r="Y17" s="46"/>
      <c r="Z17" s="24">
        <v>0</v>
      </c>
      <c r="AA17" s="40"/>
      <c r="AB17" s="24"/>
      <c r="AC17" s="40"/>
      <c r="AD17" s="40"/>
      <c r="AE17" s="42"/>
    </row>
    <row r="18" spans="1:31" x14ac:dyDescent="0.45">
      <c r="A18" s="23" t="s">
        <v>44</v>
      </c>
      <c r="B18" s="24" t="s">
        <v>48</v>
      </c>
      <c r="C18" s="25">
        <v>4886</v>
      </c>
      <c r="D18" s="26">
        <v>1936</v>
      </c>
      <c r="E18" s="25">
        <v>7</v>
      </c>
      <c r="F18" s="1" t="s">
        <v>26</v>
      </c>
      <c r="G18" s="28">
        <f>'[1]QVZ)7'!C44</f>
        <v>0</v>
      </c>
      <c r="H18" s="28">
        <f>'[1]QVZ)7'!D44</f>
        <v>0</v>
      </c>
      <c r="J18" s="18"/>
      <c r="K18" s="21"/>
      <c r="P18" s="20"/>
      <c r="Q18" s="18"/>
      <c r="S18" s="21"/>
      <c r="T18" s="21"/>
      <c r="U18" s="21"/>
      <c r="Y18" s="22"/>
      <c r="Z18" s="21"/>
      <c r="AB18" s="21"/>
      <c r="AE18" s="20"/>
    </row>
    <row r="19" spans="1:31" x14ac:dyDescent="0.45">
      <c r="A19" s="23" t="s">
        <v>49</v>
      </c>
      <c r="B19" s="24" t="s">
        <v>50</v>
      </c>
      <c r="C19" s="25">
        <v>24858</v>
      </c>
      <c r="D19" s="26">
        <v>0</v>
      </c>
      <c r="E19" s="25">
        <v>27</v>
      </c>
      <c r="F19" s="1" t="s">
        <v>33</v>
      </c>
      <c r="G19" s="28">
        <f>'[1]QWA)25'!C65</f>
        <v>0</v>
      </c>
      <c r="H19" s="28">
        <f>'[1]QWA)25'!D65</f>
        <v>0</v>
      </c>
      <c r="J19" s="18"/>
      <c r="K19" s="21"/>
      <c r="P19" s="20"/>
      <c r="Q19" s="18"/>
      <c r="S19" s="21"/>
      <c r="T19" s="21"/>
      <c r="U19" s="21"/>
      <c r="Y19" s="22"/>
      <c r="Z19" s="21"/>
      <c r="AA19" s="1">
        <f>SUM(AA7:AA17)</f>
        <v>24</v>
      </c>
      <c r="AB19" s="21"/>
      <c r="AE19" s="20"/>
    </row>
    <row r="20" spans="1:31" x14ac:dyDescent="0.45">
      <c r="A20" s="23" t="s">
        <v>51</v>
      </c>
      <c r="B20" s="24" t="s">
        <v>52</v>
      </c>
      <c r="C20" s="25">
        <v>74627</v>
      </c>
      <c r="D20" s="26">
        <v>7994</v>
      </c>
      <c r="E20" s="25">
        <v>45</v>
      </c>
      <c r="F20" s="1" t="s">
        <v>26</v>
      </c>
      <c r="G20" s="28">
        <f>'[1]QXN）83'!C135</f>
        <v>0</v>
      </c>
      <c r="H20" s="28">
        <f>'[1]QXN）83'!D135</f>
        <v>0</v>
      </c>
      <c r="J20" s="18"/>
      <c r="K20" s="21"/>
      <c r="P20" s="20"/>
      <c r="Q20" s="18"/>
      <c r="S20" s="21"/>
      <c r="T20" s="21"/>
      <c r="U20" s="21"/>
      <c r="Y20" s="22"/>
      <c r="Z20" s="21"/>
      <c r="AB20" s="21"/>
      <c r="AE20" s="20"/>
    </row>
    <row r="21" spans="1:31" x14ac:dyDescent="0.45">
      <c r="A21" s="23" t="s">
        <v>51</v>
      </c>
      <c r="B21" s="24" t="s">
        <v>53</v>
      </c>
      <c r="C21" s="25">
        <v>29929</v>
      </c>
      <c r="D21" s="26">
        <v>2388</v>
      </c>
      <c r="E21" s="25">
        <v>23</v>
      </c>
      <c r="F21" s="1" t="s">
        <v>26</v>
      </c>
      <c r="G21" s="28">
        <f>'[1]QXS)32'!C106</f>
        <v>0</v>
      </c>
      <c r="H21" s="28">
        <f>'[1]QXS)32'!D106</f>
        <v>0</v>
      </c>
      <c r="J21" s="18"/>
      <c r="K21" s="21"/>
      <c r="P21" s="20"/>
      <c r="Q21" s="18"/>
      <c r="S21" s="21"/>
      <c r="T21" s="21"/>
      <c r="U21" s="21"/>
      <c r="Y21" s="22"/>
      <c r="Z21" s="21"/>
      <c r="AB21" s="21"/>
      <c r="AE21" s="20"/>
    </row>
    <row r="22" spans="1:31" x14ac:dyDescent="0.45">
      <c r="A22" s="23" t="s">
        <v>54</v>
      </c>
      <c r="B22" s="24" t="s">
        <v>55</v>
      </c>
      <c r="C22" s="25">
        <v>26216</v>
      </c>
      <c r="D22" s="26">
        <v>3560</v>
      </c>
      <c r="E22" s="25">
        <v>20</v>
      </c>
      <c r="F22" s="27" t="s">
        <v>13</v>
      </c>
      <c r="G22" s="28">
        <f>'[1]QYA)30'!C88</f>
        <v>0</v>
      </c>
      <c r="H22" s="51">
        <v>0</v>
      </c>
      <c r="J22" s="18"/>
      <c r="K22" s="21"/>
      <c r="P22" s="20"/>
      <c r="Q22" s="18"/>
      <c r="S22" s="21"/>
      <c r="T22" s="21"/>
      <c r="U22" s="21"/>
      <c r="Y22" s="22"/>
      <c r="Z22" s="21"/>
      <c r="AB22" s="21"/>
      <c r="AE22" s="20"/>
    </row>
    <row r="23" spans="1:31" x14ac:dyDescent="0.45">
      <c r="A23" s="48" t="s">
        <v>56</v>
      </c>
      <c r="B23" s="24" t="s">
        <v>57</v>
      </c>
      <c r="C23" s="71"/>
      <c r="D23" s="26">
        <v>1378</v>
      </c>
      <c r="E23" s="71">
        <v>0</v>
      </c>
      <c r="F23" s="1" t="s">
        <v>26</v>
      </c>
      <c r="G23" s="28">
        <f>'[1]QZA)2'!C26</f>
        <v>906</v>
      </c>
      <c r="H23" s="28">
        <f>'[1]QZA)2'!D26</f>
        <v>1378</v>
      </c>
      <c r="J23" s="18"/>
      <c r="K23" s="21"/>
      <c r="P23" s="20"/>
      <c r="Q23" s="18"/>
      <c r="S23" s="21"/>
      <c r="T23" s="21"/>
      <c r="U23" s="21"/>
      <c r="Y23" s="22"/>
      <c r="Z23" s="21"/>
      <c r="AB23" s="21"/>
      <c r="AE23" s="20"/>
    </row>
    <row r="24" spans="1:31" x14ac:dyDescent="0.45">
      <c r="A24" s="72" t="s">
        <v>24</v>
      </c>
      <c r="B24" s="24" t="s">
        <v>58</v>
      </c>
      <c r="C24" s="25">
        <v>2012</v>
      </c>
      <c r="D24" s="26">
        <v>522</v>
      </c>
      <c r="E24" s="25">
        <v>3</v>
      </c>
      <c r="F24" s="1" t="s">
        <v>26</v>
      </c>
      <c r="G24" s="28">
        <f>'[1]QBG)3'!C36</f>
        <v>2012</v>
      </c>
      <c r="H24" s="28">
        <f>'[1]QBG)3'!D36</f>
        <v>522</v>
      </c>
      <c r="J24" s="18"/>
      <c r="K24" s="21"/>
      <c r="P24" s="20"/>
      <c r="Q24" s="18"/>
      <c r="S24" s="21"/>
      <c r="T24" s="21"/>
      <c r="U24" s="21"/>
      <c r="Y24" s="22"/>
      <c r="Z24" s="21"/>
      <c r="AB24" s="21"/>
      <c r="AE24" s="20"/>
    </row>
    <row r="25" spans="1:31" ht="18.600000000000001" thickBot="1" x14ac:dyDescent="0.5">
      <c r="A25" s="23" t="s">
        <v>59</v>
      </c>
      <c r="B25" s="73" t="s">
        <v>60</v>
      </c>
      <c r="C25" s="74">
        <v>4095</v>
      </c>
      <c r="D25" s="31">
        <v>874</v>
      </c>
      <c r="E25" s="25">
        <v>5</v>
      </c>
      <c r="F25" s="1" t="s">
        <v>26</v>
      </c>
      <c r="G25" s="28">
        <f>'[1]QMB)5'!C36</f>
        <v>0</v>
      </c>
      <c r="H25" s="28">
        <f>'[1]QMB)5'!D36</f>
        <v>0</v>
      </c>
      <c r="J25" s="18"/>
      <c r="K25" s="21"/>
      <c r="P25" s="20"/>
      <c r="Q25" s="18"/>
      <c r="S25" s="21"/>
      <c r="T25" s="21"/>
      <c r="U25" s="21"/>
      <c r="Y25" s="22"/>
      <c r="Z25" s="21"/>
      <c r="AB25" s="21"/>
      <c r="AE25" s="20"/>
    </row>
    <row r="26" spans="1:31" ht="18.600000000000001" thickBot="1" x14ac:dyDescent="0.5">
      <c r="B26" s="75" t="s">
        <v>61</v>
      </c>
      <c r="C26" s="76">
        <f>SUM(C5:C25)/1000</f>
        <v>526.43600000000004</v>
      </c>
      <c r="D26" s="77">
        <f>SUM(D5:D25)/1000</f>
        <v>220.28800000000001</v>
      </c>
      <c r="E26" s="78">
        <f>SUM(E5:E25)</f>
        <v>507</v>
      </c>
      <c r="G26" s="76">
        <f>SUM(G5:G25)/1000</f>
        <v>260.536</v>
      </c>
      <c r="H26" s="79">
        <f>SUM(H5:H25)/1000</f>
        <v>118.242</v>
      </c>
      <c r="J26" s="80">
        <f>SUM(J5:J25)</f>
        <v>256975</v>
      </c>
      <c r="K26" s="81">
        <f>SUM(K5:K25)</f>
        <v>29225</v>
      </c>
      <c r="L26" s="1" t="s">
        <v>62</v>
      </c>
      <c r="P26" s="20"/>
      <c r="Q26" s="18"/>
      <c r="R26" s="1">
        <f>SUM(R5:R25)</f>
        <v>109651</v>
      </c>
      <c r="S26" s="21">
        <f>SUM(S7:S17)</f>
        <v>178</v>
      </c>
      <c r="T26" s="21">
        <f>SUM(T7:T17)</f>
        <v>107</v>
      </c>
      <c r="U26" s="81">
        <f>SUM(U5:U25)</f>
        <v>15967.4</v>
      </c>
      <c r="X26" s="53">
        <f>SUM(X5:X25)</f>
        <v>26563.3</v>
      </c>
      <c r="Y26" s="22"/>
      <c r="Z26" s="21">
        <f>SUM(Z5:Z25)</f>
        <v>3452</v>
      </c>
      <c r="AB26" s="81">
        <f>SUM(AB5:AB25)</f>
        <v>345.20000000000005</v>
      </c>
      <c r="AE26" s="82">
        <f>SUM(AE5:AE25)</f>
        <v>345.20000000000005</v>
      </c>
    </row>
    <row r="27" spans="1:31" ht="18.600000000000001" thickBot="1" x14ac:dyDescent="0.5">
      <c r="C27" s="1">
        <f>C26*0.1</f>
        <v>52.643600000000006</v>
      </c>
      <c r="G27" s="1">
        <f>G26*0.1</f>
        <v>26.053600000000003</v>
      </c>
      <c r="J27" s="83">
        <f>J26/1000</f>
        <v>256.97500000000002</v>
      </c>
      <c r="K27" s="84">
        <f>K26/1000</f>
        <v>29.225000000000001</v>
      </c>
      <c r="L27" s="85" t="s">
        <v>63</v>
      </c>
      <c r="M27" s="85"/>
      <c r="N27" s="85"/>
      <c r="O27" s="85"/>
      <c r="P27" s="86"/>
      <c r="Q27" s="87"/>
      <c r="R27" s="85"/>
      <c r="S27" s="88"/>
      <c r="T27" s="88"/>
      <c r="U27" s="88"/>
      <c r="V27" s="85"/>
      <c r="W27" s="85"/>
      <c r="X27" s="85"/>
      <c r="Y27" s="89"/>
      <c r="Z27" s="88"/>
      <c r="AA27" s="85"/>
      <c r="AB27" s="88"/>
      <c r="AC27" s="85"/>
      <c r="AD27" s="85"/>
      <c r="AE27" s="86"/>
    </row>
    <row r="28" spans="1:31" x14ac:dyDescent="0.45">
      <c r="K28" s="90"/>
    </row>
    <row r="29" spans="1:31" x14ac:dyDescent="0.45">
      <c r="R29" s="1" t="s">
        <v>64</v>
      </c>
      <c r="U29" s="91">
        <f>U26+AB26</f>
        <v>16312.6</v>
      </c>
      <c r="V29" s="1" t="s">
        <v>65</v>
      </c>
      <c r="X29" s="91">
        <f>X26+AE26</f>
        <v>26908.5</v>
      </c>
    </row>
    <row r="30" spans="1:31" x14ac:dyDescent="0.45">
      <c r="U30" s="91">
        <f>U29/1000</f>
        <v>16.3126</v>
      </c>
      <c r="V30" s="1" t="s">
        <v>66</v>
      </c>
      <c r="X30" s="91">
        <f>X29/1000</f>
        <v>26.9085</v>
      </c>
      <c r="Y30" s="1" t="s">
        <v>66</v>
      </c>
    </row>
    <row r="31" spans="1:31" x14ac:dyDescent="0.45">
      <c r="U31" s="90"/>
      <c r="X31" s="90"/>
    </row>
  </sheetData>
  <mergeCells count="6">
    <mergeCell ref="J2:P2"/>
    <mergeCell ref="Q2:AE2"/>
    <mergeCell ref="C3:D3"/>
    <mergeCell ref="E3:E4"/>
    <mergeCell ref="G3:H3"/>
    <mergeCell ref="K3:K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54AF-35B5-46F1-9441-3D2E52A5EAA8}">
  <dimension ref="A1"/>
  <sheetViews>
    <sheetView topLeftCell="A7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610D12A40B5E4C942E886F299228DB" ma:contentTypeVersion="12" ma:contentTypeDescription="新しいドキュメントを作成します。" ma:contentTypeScope="" ma:versionID="76e3a1988c79f8834fa08f38b15bf920">
  <xsd:schema xmlns:xsd="http://www.w3.org/2001/XMLSchema" xmlns:xs="http://www.w3.org/2001/XMLSchema" xmlns:p="http://schemas.microsoft.com/office/2006/metadata/properties" xmlns:ns2="40564602-0908-41b0-a38c-80bca49d1b98" xmlns:ns3="0e04507e-1e6c-40c6-85cf-1b9b2fd491c5" targetNamespace="http://schemas.microsoft.com/office/2006/metadata/properties" ma:root="true" ma:fieldsID="302b6855b814e74b080edbca3a9df7c4" ns2:_="" ns3:_="">
    <xsd:import namespace="40564602-0908-41b0-a38c-80bca49d1b98"/>
    <xsd:import namespace="0e04507e-1e6c-40c6-85cf-1b9b2fd4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64602-0908-41b0-a38c-80bca49d1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62c6675-5480-435e-9a47-701d871a7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4507e-1e6c-40c6-85cf-1b9b2fd491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a4923f-80be-46de-b291-1b6d01426198}" ma:internalName="TaxCatchAll" ma:showField="CatchAllData" ma:web="0e04507e-1e6c-40c6-85cf-1b9b2fd4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564602-0908-41b0-a38c-80bca49d1b98">
      <Terms xmlns="http://schemas.microsoft.com/office/infopath/2007/PartnerControls"/>
    </lcf76f155ced4ddcb4097134ff3c332f>
    <TaxCatchAll xmlns="0e04507e-1e6c-40c6-85cf-1b9b2fd491c5" xsi:nil="true"/>
  </documentManagement>
</p:properties>
</file>

<file path=customXml/itemProps1.xml><?xml version="1.0" encoding="utf-8"?>
<ds:datastoreItem xmlns:ds="http://schemas.openxmlformats.org/officeDocument/2006/customXml" ds:itemID="{360C62FF-825A-40D8-B591-7615A5C95ABA}"/>
</file>

<file path=customXml/itemProps2.xml><?xml version="1.0" encoding="utf-8"?>
<ds:datastoreItem xmlns:ds="http://schemas.openxmlformats.org/officeDocument/2006/customXml" ds:itemID="{A22C23B3-2591-4260-8D19-407ABC828D5B}"/>
</file>

<file path=customXml/itemProps3.xml><?xml version="1.0" encoding="utf-8"?>
<ds:datastoreItem xmlns:ds="http://schemas.openxmlformats.org/officeDocument/2006/customXml" ds:itemID="{26873438-E5CB-49AC-A50F-18C91E87AA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STEP数_算出法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Suzuki, Yuma/鈴木 侑磨</dc:creator>
  <cp:lastModifiedBy>Suzuki, Yuma/鈴木 侑磨</cp:lastModifiedBy>
  <dcterms:created xsi:type="dcterms:W3CDTF">2025-08-26T06:12:39Z</dcterms:created>
  <dcterms:modified xsi:type="dcterms:W3CDTF">2025-08-26T06:47:21Z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2025-08-26T06:46:40Z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a7726644-bd76-4c68-9b30-dc460d67b17c</vt:lpwstr>
  </property>
  <property fmtid="{D5CDD505-2E9C-101B-9397-08002B2CF9AE}" pid="8" name="MSIP_Label_a7295cc1-d279-42ac-ab4d-3b0f4fece050_ContentBits">
    <vt:lpwstr>0</vt:lpwstr>
  </property>
  <property fmtid="{D5CDD505-2E9C-101B-9397-08002B2CF9AE}" pid="9" name="MSIP_Label_a7295cc1-d279-42ac-ab4d-3b0f4fece050_Tag">
    <vt:lpwstr>10, 3, 0, 1</vt:lpwstr>
  </property>
  <property fmtid="{D5CDD505-2E9C-101B-9397-08002B2CF9AE}" pid="10" name="ContentTypeId">
    <vt:lpwstr>0x010100F6610D12A40B5E4C942E886F299228DB</vt:lpwstr>
  </property>
</Properties>
</file>