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Sheet1!$A$1:$AN$200</definedName>
  </definedNames>
  <calcPr/>
  <extLst>
    <ext uri="GoogleSheetsCustomDataVersion2">
      <go:sheetsCustomData xmlns:go="http://customooxmlschemas.google.com/" r:id="rId5" roundtripDataChecksum="LY6q2nE9mOhdmeBzLNiNicv4Arg9PhAZXKFCX/fdjvQ="/>
    </ext>
  </extLst>
</workbook>
</file>

<file path=xl/sharedStrings.xml><?xml version="1.0" encoding="utf-8"?>
<sst xmlns="http://schemas.openxmlformats.org/spreadsheetml/2006/main" count="2152" uniqueCount="207">
  <si>
    <t>user_id</t>
  </si>
  <si>
    <t>Timestamp</t>
  </si>
  <si>
    <t>How many cups of coffee do you have per day?</t>
  </si>
  <si>
    <t>How many liters of water do you drink roughly per day? (1 liter=33.81 oz)</t>
  </si>
  <si>
    <t>How many shot of spirits do you consume per week?  (spirits=beverages with an high concentration of alcohol such as vodka, tequila, rhum,...)</t>
  </si>
  <si>
    <t>How many glass of wine do you consume per week?</t>
  </si>
  <si>
    <t>How many beers do you drink per week? (One beer=33 cl=11.16 oz)</t>
  </si>
  <si>
    <t>How many soft/energy drinks do you drink per week? (soft drink= a drink that usually contains water, a sweetener, and a natural and/or artificial flavoring).</t>
  </si>
  <si>
    <t>Which soft(sugary)/energy drinks do you usually drink? (More than one option can be chosen)</t>
  </si>
  <si>
    <t>Energy drinks with caffeine</t>
  </si>
  <si>
    <t>Drinking_score</t>
  </si>
  <si>
    <t>How many cigarettes do you smoke per day? (Only traditional cigarettes and electronic cigarettes smoked with nicotine must be considered)</t>
  </si>
  <si>
    <t>Which categories of foods do you consume mostly per day? (More than one option can be chosen)</t>
  </si>
  <si>
    <t>How many meals do you have per day?</t>
  </si>
  <si>
    <t>How long do your main meals usually last?</t>
  </si>
  <si>
    <t>After you had dinner...</t>
  </si>
  <si>
    <t>Rescaled score question 4</t>
  </si>
  <si>
    <t>Food_score</t>
  </si>
  <si>
    <t>1-2 cups</t>
  </si>
  <si>
    <t>2-3 liters</t>
  </si>
  <si>
    <t>I don't drink spirits</t>
  </si>
  <si>
    <t>I don't drink wine</t>
  </si>
  <si>
    <t>I don't drink beer</t>
  </si>
  <si>
    <t>I don't drink energy drinks</t>
  </si>
  <si>
    <t>No</t>
  </si>
  <si>
    <t>I don't smoke</t>
  </si>
  <si>
    <t>Eggs, Fruits and Vegetables, Cereals (e.g.pasta, rice, bread,...)</t>
  </si>
  <si>
    <t>10-20 minutes</t>
  </si>
  <si>
    <t>I go to bed after 1-2 hours</t>
  </si>
  <si>
    <t>3-4 energy drinks</t>
  </si>
  <si>
    <t>Cola</t>
  </si>
  <si>
    <t>Yes</t>
  </si>
  <si>
    <t>1-2 cigarettes</t>
  </si>
  <si>
    <t>Desserts, Fish, Milk and dairy products, Sweet or salty snacks</t>
  </si>
  <si>
    <t>Less than 3</t>
  </si>
  <si>
    <t>3-4 cups</t>
  </si>
  <si>
    <t>Desserts, Eggs, Fruits and Vegetables, Milk and dairy products, Cereals (e.g.pasta, rice, bread,...)</t>
  </si>
  <si>
    <t>I don't drink coffee</t>
  </si>
  <si>
    <t>1-2 liters</t>
  </si>
  <si>
    <t>1-2 beers</t>
  </si>
  <si>
    <t>Meat, Cereals (e.g.pasta, rice, bread,...), Sweet or salty snacks</t>
  </si>
  <si>
    <t>Eggs, Meat, Milk and dairy products, Cereals (e.g.pasta, rice, bread,...)</t>
  </si>
  <si>
    <t>I go to bed after 3-4 hours</t>
  </si>
  <si>
    <t>1-2 energy drinks</t>
  </si>
  <si>
    <t>Eggs, Meat, Milk and dairy products</t>
  </si>
  <si>
    <t>Less than 10 minutes</t>
  </si>
  <si>
    <t>I go to bed immediately</t>
  </si>
  <si>
    <t>Less than 1 liter</t>
  </si>
  <si>
    <t>1-2 glasses</t>
  </si>
  <si>
    <t>2-5 cigarettes</t>
  </si>
  <si>
    <t>Eggs, Fruits and Vegetables, Meat, Milk and dairy products, Cereals (e.g.pasta, rice, bread,...), Sweet or salty snacks</t>
  </si>
  <si>
    <t xml:space="preserve">No specific Schedule. </t>
  </si>
  <si>
    <t>Not Specified</t>
  </si>
  <si>
    <t>Cola, Redbull</t>
  </si>
  <si>
    <t>Eggs, Fruits and Vegetables, Meat, Milk and dairy products</t>
  </si>
  <si>
    <t>Eggs, Meat, Milk and dairy products, Cereals (e.g.pasta, rice, bread,...), Sweet or salty snacks</t>
  </si>
  <si>
    <t>I go to bed after more than 4 hours</t>
  </si>
  <si>
    <t>Fruits and Vegetables, Legumes(e.g.Lentils), Meat, Milk and dairy products, Sweet or salty snacks</t>
  </si>
  <si>
    <t>Desserts, Eggs, Fish, Fruits and Vegetables, Meat, Milk and dairy products, Cereals (e.g.pasta, rice, bread,...)</t>
  </si>
  <si>
    <t>More than 40 minutes</t>
  </si>
  <si>
    <t>Fish, Fruits and Vegetables, Legumes(e.g.Lentils)</t>
  </si>
  <si>
    <t>Eggs, Milk and dairy products, Cereals (e.g.pasta, rice, bread,...), Sweet or salty snacks</t>
  </si>
  <si>
    <t>2-4 shots</t>
  </si>
  <si>
    <t xml:space="preserve">Mountain Dew </t>
  </si>
  <si>
    <t>Fish, Fruits and Vegetables, Meat</t>
  </si>
  <si>
    <t>3-4 beers</t>
  </si>
  <si>
    <t>Fruits and Vegetables, Cereals (e.g.pasta, rice, bread,...)</t>
  </si>
  <si>
    <t>Fruits and Vegetables, Legumes(e.g.Lentils), Meat, Cereals (e.g.pasta, rice, bread,...)</t>
  </si>
  <si>
    <t>Desserts, Eggs, Fish, Fruits and Vegetables, Legumes(e.g.Lentils), Meat, Milk and dairy products, Cereals (e.g.pasta, rice, bread,...), Sweet or salty snacks</t>
  </si>
  <si>
    <t>Less than 2 shots</t>
  </si>
  <si>
    <t>Cola, Fanta</t>
  </si>
  <si>
    <t>Cola yes, Fanta no</t>
  </si>
  <si>
    <t>Fruits and Vegetables, Meat, Cereals (e.g.pasta, rice, bread,...), Sweet or salty snacks</t>
  </si>
  <si>
    <t>20-40 minutes</t>
  </si>
  <si>
    <t>Eggs, Fruits and Vegetables, Meat, Milk and dairy products, Sweet or salty snacks</t>
  </si>
  <si>
    <t>Fish, Fruits and Vegetables, Cereals (e.g.pasta, rice, bread,...)</t>
  </si>
  <si>
    <t>Fruits and Vegetables, Meat, Milk and dairy products, Cereals (e.g.pasta, rice, bread,...)</t>
  </si>
  <si>
    <t>Eggs, Fruits and Vegetables</t>
  </si>
  <si>
    <t>Eggs, Fruits and Vegetables, Legumes(e.g.Lentils), Meat, Cereals (e.g.pasta, rice, bread,...), Sweet or salty snacks</t>
  </si>
  <si>
    <t>Desserts, Eggs, Fruits and Vegetables, Meat, Milk and dairy products</t>
  </si>
  <si>
    <t>Eggs, Fruits and Vegetables, Cereals (e.g.pasta, rice, bread,...), Sweet or salty snacks</t>
  </si>
  <si>
    <t>More than 4 cups</t>
  </si>
  <si>
    <t>More than 4 liters</t>
  </si>
  <si>
    <t>More than 7 shots</t>
  </si>
  <si>
    <t>More than 6 glasses</t>
  </si>
  <si>
    <t>More than 6 beers</t>
  </si>
  <si>
    <t>More than 6 energy drinks</t>
  </si>
  <si>
    <t>Redbull, Casada cola</t>
  </si>
  <si>
    <t>5-10 cigarettes</t>
  </si>
  <si>
    <t>Eggs, Fruits and Vegetables, Milk and dairy products</t>
  </si>
  <si>
    <t>Desserts, Eggs, Fish, Fruits and Vegetables, Meat, Milk and dairy products</t>
  </si>
  <si>
    <t>Prefer not to say</t>
  </si>
  <si>
    <t>Fruits and Vegetables, Legumes(e.g.Lentils), Cereals (e.g.pasta, rice, bread,...)</t>
  </si>
  <si>
    <t>More than 5</t>
  </si>
  <si>
    <t>Desserts, Cereals (e.g.pasta, rice, bread,...), Sweet or salty snacks</t>
  </si>
  <si>
    <t>3-4 liters</t>
  </si>
  <si>
    <t>Cola, Dew, pepsi, Mango juice</t>
  </si>
  <si>
    <t>All yes a part mango juice</t>
  </si>
  <si>
    <t>More than 10 cigarettes</t>
  </si>
  <si>
    <t>Fruits and Vegetables, Meat</t>
  </si>
  <si>
    <t>3-4 glasses</t>
  </si>
  <si>
    <t>Eggs, Fruits and Vegetables, Meat, Cereals (e.g.pasta, rice, bread,...)</t>
  </si>
  <si>
    <t>Fruits and Vegetables, Milk and dairy products, Cereals (e.g.pasta, rice, bread,...), Sweet or salty snacks</t>
  </si>
  <si>
    <t>Desserts, Eggs, Fruits and Vegetables, Meat, Milk and dairy products, Sweet or salty snacks</t>
  </si>
  <si>
    <t>Eggs, Fish, Fruits and Vegetables, Legumes(e.g.Lentils), Meat, Milk and dairy products, Sweet or salty snacks</t>
  </si>
  <si>
    <t>Eggs, Fish, Fruits and Vegetables, Meat, Milk and dairy products, Cereals (e.g.pasta, rice, bread,...)</t>
  </si>
  <si>
    <t>Cola, Fanta, Monster</t>
  </si>
  <si>
    <t>Cola and Monster yes, Fanta no</t>
  </si>
  <si>
    <t>Desserts, Fruits and Vegetables, Meat, Cereals (e.g.pasta, rice, bread,...), Sweet or salty snacks</t>
  </si>
  <si>
    <t>Desserts, Eggs, Legumes(e.g.Lentils), Meat, Milk and dairy products, Cereals (e.g.pasta, rice, bread,...), Sweet or salty snacks</t>
  </si>
  <si>
    <t>5-6 energy drinks</t>
  </si>
  <si>
    <t>Meat, Cereals (e.g.pasta, rice, bread,...)</t>
  </si>
  <si>
    <t>Eggs, Fruits and Vegetables, Milk and dairy products, Cereals (e.g.pasta, rice, bread,...), Sweet or salty snacks</t>
  </si>
  <si>
    <t>Fruits and Vegetables, Milk and dairy products, Cereals (e.g.pasta, rice, bread,...)</t>
  </si>
  <si>
    <t>Desserts, Eggs, Fish, Fruits and Vegetables, Meat, Milk and dairy products, Cereals (e.g.pasta, rice, bread,...), Sweet or salty snacks</t>
  </si>
  <si>
    <t>I go to bed after 30 minutes</t>
  </si>
  <si>
    <t>Fruits and Vegetables, Meat, Milk and dairy products, Cereals (e.g.pasta, rice, bread,...), Sweet or salty snacks</t>
  </si>
  <si>
    <t>Fruits and Vegetables, Meat, Milk and dairy products</t>
  </si>
  <si>
    <t>Fish, Fruits and Vegetables, Legumes(e.g.Lentils), Meat, Milk and dairy products, Cereals (e.g.pasta, rice, bread,...)</t>
  </si>
  <si>
    <t xml:space="preserve">Cola, Fanta, Monster, Redbull, Gatorade </t>
  </si>
  <si>
    <t>Cola, Monster and Redbull yes, Fanta and Gatorade no</t>
  </si>
  <si>
    <t>Desserts, Eggs, Fish, Fruits and Vegetables, Legumes(e.g.Lentils), Meat, Milk and dairy products, Cereals (e.g.pasta, rice, bread,...), Sweet or salty snacks, Bamboo and insects</t>
  </si>
  <si>
    <t>Meat</t>
  </si>
  <si>
    <t>Eggs, Legumes(e.g.Lentils), Meat, Milk and dairy products</t>
  </si>
  <si>
    <t>Fruits and Vegetables, Legumes(e.g.Lentils), Milk and dairy products</t>
  </si>
  <si>
    <t>Eggs, Fish, Fruits and Vegetables, Legumes(e.g.Lentils), Meat, Milk and dairy products, Sweet or salty snacks, Rice</t>
  </si>
  <si>
    <t>Eggs, Fruits and Vegetables, Milk and dairy products, Sweet or salty snacks</t>
  </si>
  <si>
    <t>Desserts, Eggs, Fish, Fruits and Vegetables, Legumes(e.g.Lentils), Meat, Milk and dairy products, Cereals (e.g.pasta, rice, bread,...)</t>
  </si>
  <si>
    <t>Desserts, Eggs, Fruits and Vegetables, Legumes(e.g.Lentils), Meat, Milk and dairy products, Cereals (e.g.pasta, rice, bread,...), Sweet or salty snacks</t>
  </si>
  <si>
    <t>Eggs, Fish, Fruits and Vegetables, Meat</t>
  </si>
  <si>
    <t>Fish, Fruits and Vegetables, Sweet or salty snacks</t>
  </si>
  <si>
    <t>Eggs, Legumes(e.g.Lentils), Meat, Milk and dairy products, Cereals (e.g.pasta, rice, bread,...), Sweet or salty snacks</t>
  </si>
  <si>
    <t>Eggs, Fish, Fruits and Vegetables, Rice</t>
  </si>
  <si>
    <t>Eggs, Fish, Fruits and Vegetables, Meat, Sweet or salty snacks</t>
  </si>
  <si>
    <t>Desserts, Eggs, Fish, Fruits and Vegetables, Legumes(e.g.Lentils), Meat, Cereals (e.g.pasta, rice, bread,...), Sweet or salty snacks</t>
  </si>
  <si>
    <t>Eggs, Fish</t>
  </si>
  <si>
    <t>Eggs</t>
  </si>
  <si>
    <t>Eggs, Fish, Fruits and Vegetables, Legumes(e.g.Lentils), Meat, Milk and dairy products, Cereals (e.g.pasta, rice, bread,...), Sweet or salty snacks</t>
  </si>
  <si>
    <t>Desserts</t>
  </si>
  <si>
    <t>Desserts, Eggs, Fish, Fruits and Vegetables, Meat, Cereals (e.g.pasta, rice, bread,...), Sweet or salty snacks</t>
  </si>
  <si>
    <t>Desserts, Eggs, Fish, Fruits and Vegetables, Meat</t>
  </si>
  <si>
    <t>Eggs, Fruits and Vegetables, Legumes(e.g.Lentils), Meat</t>
  </si>
  <si>
    <t>Eggs, Fish, Meat, Cereals (e.g.pasta, rice, bread,...), Sweet or salty snacks</t>
  </si>
  <si>
    <t>Cola, Fanta, Lemon Soda</t>
  </si>
  <si>
    <t>Cola yes, Fanta and Lemon Soda no</t>
  </si>
  <si>
    <t>Milk and dairy products, Cereals (e.g.pasta, rice, bread,...)</t>
  </si>
  <si>
    <t>Desserts, Fish, Meat, Sweet or salty snacks</t>
  </si>
  <si>
    <t>Meat, Milk and dairy products</t>
  </si>
  <si>
    <t>Eggs, Meat, Milk and dairy products, Sweet or salty snacks</t>
  </si>
  <si>
    <t>Desserts, Eggs, Meat, Milk and dairy products, Cereals (e.g.pasta, rice, bread,...), Sweet or salty snacks</t>
  </si>
  <si>
    <t>Desserts, Eggs, Fruits and Vegetables, Legumes(e.g.Lentils), Meat, Milk and dairy products, Cereals (e.g.pasta, rice, bread,...)</t>
  </si>
  <si>
    <t>Eggs, Fruits and Vegetables, Meat, Milk and dairy products, Cereals (e.g.pasta, rice, bread,...)</t>
  </si>
  <si>
    <t>Meat, Sweet or salty snacks</t>
  </si>
  <si>
    <t>Eggs, Fish, Meat</t>
  </si>
  <si>
    <t>Cola, 7 up/sprite</t>
  </si>
  <si>
    <t>Cola yes, 7up/sprite no</t>
  </si>
  <si>
    <t>Eggs, Fruits and Vegetables, Legumes(e.g.Lentils), Cereals (e.g.pasta, rice, bread,...)</t>
  </si>
  <si>
    <t>Fish, Fruits and Vegetables, Legumes(e.g.Lentils), Meat, Milk and dairy products</t>
  </si>
  <si>
    <t>Eggs, Fish, Legumes(e.g.Lentils), Meat, Sweet or salty snacks</t>
  </si>
  <si>
    <t>Fruits and Vegetables, Meat, Milk and dairy products, Sweet or salty snacks</t>
  </si>
  <si>
    <t>Eggs, Fruits and Vegetables, Legumes(e.g.Lentils), Meat, Milk and dairy products, Cereals (e.g.pasta, rice, bread,...)</t>
  </si>
  <si>
    <t>5-6 glasses</t>
  </si>
  <si>
    <t>Eggs, Fruits and Vegetables, Legumes(e.g.Lentils), Meat, Milk and dairy products</t>
  </si>
  <si>
    <t>Eggs, Meat, Sweet or salty snacks</t>
  </si>
  <si>
    <t>Fruits and Vegetables, Legumes(e.g.Lentils), Meat, Milk and dairy products, Cereals (e.g.pasta, rice, bread,...), Sweet or salty snacks</t>
  </si>
  <si>
    <t>Random Meals</t>
  </si>
  <si>
    <t>Desserts, Fruits and Vegetables, Milk and dairy products, Cereals (e.g.pasta, rice, bread,...)</t>
  </si>
  <si>
    <t>Eggs, Fish, Fruits and Vegetables, Legumes(e.g.Lentils), Meat, Milk and dairy products</t>
  </si>
  <si>
    <t>Desserts, Meat, Milk and dairy products, Cereals (e.g.pasta, rice, bread,...)</t>
  </si>
  <si>
    <t>Eggs, Fish, Fruits and Vegetables, Milk and dairy products</t>
  </si>
  <si>
    <t>Highly variable. Mix between more than 4 hours and after 2 hours</t>
  </si>
  <si>
    <t>Eggs, Fish, Fruits and Vegetables, Meat, Milk and dairy products, Cereals (e.g.pasta, rice, bread,...), Sweet or salty snacks</t>
  </si>
  <si>
    <t>Eggs, Fish, Fruits and Vegetables, Milk and dairy products, Sweet or salty snacks</t>
  </si>
  <si>
    <t>Eggs, Fruits and Vegetables, Legumes(e.g.Lentils), Milk and dairy products, Cereals (e.g.pasta, rice, bread,...), Sweet or salty snacks</t>
  </si>
  <si>
    <t>Cola, Fanta, Monster, Redbull</t>
  </si>
  <si>
    <t>Cola, Monster, Redbull yes, Fanta no</t>
  </si>
  <si>
    <t>Desserts, Eggs, Fruits and Vegetables, Milk and dairy products, Cereals (e.g.pasta, rice, bread,...), Sweet or salty snacks</t>
  </si>
  <si>
    <t>Eggs, Fruits and Vegetables, Meat</t>
  </si>
  <si>
    <t>not definite</t>
  </si>
  <si>
    <t>Fruits and Vegetables, Legumes(e.g.Lentils)</t>
  </si>
  <si>
    <t>Fruits and Vegetables, Legumes(e.g.Lentils), Milk and dairy products, Cereals (e.g.pasta, rice, bread,...)</t>
  </si>
  <si>
    <t>Desserts, Eggs, Fruits and Vegetables, Legumes(e.g.Lentils), Cereals (e.g.pasta, rice, bread,...), Sweet or salty snacks</t>
  </si>
  <si>
    <t>Desserts, Fruits and Vegetables, Legumes(e.g.Lentils), Milk and dairy products, Cereals (e.g.pasta, rice, bread,...), Sweet or salty snacks</t>
  </si>
  <si>
    <t>Desserts, Eggs, Fish, Fruits and Vegetables, Legumes(e.g.Lentils), Meat</t>
  </si>
  <si>
    <t>Mixed juice</t>
  </si>
  <si>
    <t>Cereals (e.g.pasta, rice, bread,...)</t>
  </si>
  <si>
    <t>Fish, Fruits and Vegetables, Meat, Milk and dairy products</t>
  </si>
  <si>
    <t>Cola, Monster</t>
  </si>
  <si>
    <t>Eggs, Fruits and Vegetables, Legumes(e.g.Lentils), Meat, Milk and dairy products, Cereals (e.g.pasta, rice, bread,...), Sweet or salty snacks</t>
  </si>
  <si>
    <t>Eggs, Fish, Fruits and Vegetables, Legumes(e.g.Lentils), Cereals (e.g.pasta, rice, bread,...)</t>
  </si>
  <si>
    <t>Fish, Meat</t>
  </si>
  <si>
    <t>Eggs, Fish, Meat, Milk and dairy products, Cereals (e.g.pasta, rice, bread,...)</t>
  </si>
  <si>
    <t>Eggs, Fish, Meat, Cereals (e.g.pasta, rice, bread,...)</t>
  </si>
  <si>
    <t>Monster</t>
  </si>
  <si>
    <t>Eggs, Fish, Fruits and Vegetables, Meat, Cereals (e.g.pasta, rice, bread,...)</t>
  </si>
  <si>
    <t>Cola, Monster, Redbull</t>
  </si>
  <si>
    <t>Desserts, Eggs, Fruits and Vegetables, Meat, Cereals (e.g.pasta, rice, bread,...), Sweet or salty snacks</t>
  </si>
  <si>
    <t xml:space="preserve">Fish, Fruits and Vegetables, Meat, </t>
  </si>
  <si>
    <t>Eggs, Fish, Fruits and Vegetables</t>
  </si>
  <si>
    <t>Desserts, Eggs, Fish, Fruits and Vegetables, Meat, Sweet or salty snacks</t>
  </si>
  <si>
    <t>Fish, Meat, Milk and dairy products, Cereals (e.g.pasta, rice, bread,...)</t>
  </si>
  <si>
    <t>5-7 shots</t>
  </si>
  <si>
    <t>Eggs, Fish, Fruits and Vegetables, Legumes(e.g.Lentils), Meat, Milk and dairy products, Cereals (e.g.pasta, rice, bread,...)</t>
  </si>
  <si>
    <t>Juice</t>
  </si>
  <si>
    <t>Fruits and Vegetables, Legumes(e.g.Lentils), Meat, Milk and dairy products</t>
  </si>
  <si>
    <t>Fish, Fruits and Vegetables, Meat, Cereals (e.g.pasta, rice, bread,...), Sweet or salty snacks</t>
  </si>
  <si>
    <t>Fanta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</si>
</sst>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C499"/>
        <bgColor rgb="FFFFC4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2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4" fillId="2" fontId="1" numFmtId="0" xfId="0" applyBorder="1" applyFont="1"/>
    <xf borderId="5" fillId="4" fontId="1" numFmtId="0" xfId="0" applyAlignment="1" applyBorder="1" applyFill="1" applyFont="1">
      <alignment horizontal="right"/>
    </xf>
    <xf borderId="6" fillId="4" fontId="1" numFmtId="164" xfId="0" applyAlignment="1" applyBorder="1" applyFont="1" applyNumberFormat="1">
      <alignment horizontal="right"/>
    </xf>
    <xf borderId="5" fillId="4" fontId="1" numFmtId="0" xfId="0" applyBorder="1" applyFont="1"/>
    <xf borderId="6" fillId="4" fontId="1" numFmtId="0" xfId="0" applyBorder="1" applyFont="1"/>
    <xf borderId="7" fillId="4" fontId="1" numFmtId="0" xfId="0" applyBorder="1" applyFont="1"/>
    <xf borderId="6" fillId="3" fontId="1" numFmtId="0" xfId="0" applyBorder="1" applyFont="1"/>
    <xf borderId="6" fillId="4" fontId="1" numFmtId="0" xfId="0" applyAlignment="1" applyBorder="1" applyFont="1">
      <alignment horizontal="right"/>
    </xf>
    <xf borderId="1" fillId="4" fontId="1" numFmtId="0" xfId="0" applyBorder="1" applyFont="1"/>
    <xf borderId="1" fillId="3" fontId="2" numFmtId="0" xfId="0" applyBorder="1" applyFont="1"/>
    <xf borderId="2" fillId="4" fontId="1" numFmtId="0" xfId="0" applyBorder="1" applyFont="1"/>
    <xf borderId="3" fillId="4" fontId="1" numFmtId="0" xfId="0" applyBorder="1" applyFont="1"/>
    <xf borderId="1" fillId="4" fontId="1" numFmtId="0" xfId="0" applyAlignment="1" applyBorder="1" applyFont="1">
      <alignment horizontal="right"/>
    </xf>
    <xf borderId="8" fillId="0" fontId="1" numFmtId="0" xfId="0" applyBorder="1" applyFont="1"/>
    <xf borderId="0" fillId="0" fontId="1" numFmtId="0" xfId="0" applyFont="1"/>
    <xf borderId="9" fillId="0" fontId="2" numFmtId="0" xfId="0" applyBorder="1" applyFont="1"/>
    <xf borderId="4" fillId="3" fontId="2" numFmtId="0" xfId="0" applyBorder="1" applyFont="1"/>
    <xf borderId="10" fillId="0" fontId="2" numFmtId="0" xfId="0" applyBorder="1" applyFont="1"/>
    <xf borderId="0" fillId="0" fontId="2" numFmtId="0" xfId="0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3" width="13.0"/>
    <col customWidth="1" min="4" max="4" width="14.5"/>
    <col customWidth="1" min="5" max="6" width="12.63"/>
    <col customWidth="1" min="16" max="18" width="27.25"/>
    <col customWidth="1" min="20" max="21" width="22.75"/>
    <col customWidth="1" min="22" max="29" width="12.63"/>
  </cols>
  <sheetData>
    <row r="1" ht="15.75" customHeight="1">
      <c r="A1" s="1" t="s">
        <v>0</v>
      </c>
      <c r="B1" s="2" t="s">
        <v>1</v>
      </c>
      <c r="C1" s="1" t="s">
        <v>2</v>
      </c>
      <c r="D1" s="2"/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3"/>
      <c r="P1" s="1" t="s">
        <v>8</v>
      </c>
      <c r="Q1" s="2" t="s">
        <v>9</v>
      </c>
      <c r="R1" s="4" t="s">
        <v>10</v>
      </c>
      <c r="S1" s="2" t="s">
        <v>11</v>
      </c>
      <c r="T1" s="2" t="s">
        <v>12</v>
      </c>
      <c r="U1" s="3"/>
      <c r="V1" s="1" t="s">
        <v>13</v>
      </c>
      <c r="W1" s="2"/>
      <c r="X1" s="2" t="s">
        <v>14</v>
      </c>
      <c r="Y1" s="3"/>
      <c r="Z1" s="3" t="s">
        <v>15</v>
      </c>
      <c r="AA1" s="1"/>
      <c r="AB1" s="1" t="s">
        <v>16</v>
      </c>
      <c r="AC1" s="5" t="s">
        <v>17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5.75" customHeight="1">
      <c r="A2" s="7">
        <v>1.0</v>
      </c>
      <c r="B2" s="8">
        <v>45033.66809876157</v>
      </c>
      <c r="C2" s="9" t="s">
        <v>18</v>
      </c>
      <c r="D2" s="10">
        <f t="shared" ref="D2:D5" si="1">IF(C2="I don't drink coffee", 1, IF(C2="1-2 cups", 2, IF(C2="3-4 cups", 3, IF(C2="More than 4 cups", 4))))</f>
        <v>2</v>
      </c>
      <c r="E2" s="10">
        <f t="shared" ref="E2:E5" si="2">1+((D2-1)*(5-1))/(4-1)</f>
        <v>2.333333333</v>
      </c>
      <c r="F2" s="10" t="s">
        <v>19</v>
      </c>
      <c r="G2" s="10">
        <f t="shared" ref="G2:G5" si="3">IF(F2="Less than 1 liter", 1, IF(F2="1-2 liters", 2, IF(F2="2-3 liters", 3, IF(F2="3-4 liters", 4, IF(F2="More than 4 liters", 5, "Not Specified")))))</f>
        <v>3</v>
      </c>
      <c r="H2" s="10" t="s">
        <v>20</v>
      </c>
      <c r="I2" s="10">
        <f t="shared" ref="I2:I5" si="4">IF(H2="I don't drink spirits",1,IF(H2="Less than 2 shots",2,IF(H2="2-4 shots",3,IF(H2="5-7 shots",4,IF(H2="More than 7 shots",5,"Not Specified")))))</f>
        <v>1</v>
      </c>
      <c r="J2" s="10" t="s">
        <v>21</v>
      </c>
      <c r="K2" s="10">
        <f t="shared" ref="K2:K5" si="5">IF(J2="I don't drink wine",1,IF(J2="1-2 glasses",2,IF(J2="3-4 glasses",3,IF(J2="5-6 glasses",4,IF(J2="More than 6 glasses",5,"Not Specified")))))</f>
        <v>1</v>
      </c>
      <c r="L2" s="10" t="s">
        <v>22</v>
      </c>
      <c r="M2" s="11">
        <f t="shared" ref="M2:M5" si="6">IF(L2="I don't drink beer", 1, IF(L2="1-2 beers", 2, IF(L2="3-4 beers", 3, IF(L2="5-6 liters", 4, IF(L2="More than 6 beers", 5, "Not Specified")))))</f>
        <v>1</v>
      </c>
      <c r="N2" s="11" t="s">
        <v>23</v>
      </c>
      <c r="O2" s="11">
        <f t="shared" ref="O2:O5" si="7">IF(N2="I don't drink energy drinks", 1, IF(N2="1-2 energy drinks", 2, IF(N2="3-4 energy drinks", 3, IF(N2="5-6 energy drinks", 4, IF(N2="More than 6 energy drinks", 5, "Not Specified")))))</f>
        <v>1</v>
      </c>
      <c r="P2" s="9"/>
      <c r="Q2" s="10" t="s">
        <v>24</v>
      </c>
      <c r="R2" s="12">
        <f t="shared" ref="R2:R5" si="8">SUM(E2,G2,I2,K2,M2,O2)</f>
        <v>9.333333333</v>
      </c>
      <c r="S2" s="10" t="s">
        <v>25</v>
      </c>
      <c r="T2" s="10" t="s">
        <v>26</v>
      </c>
      <c r="U2" s="11">
        <f t="shared" ref="U2:U5" si="9">SUM(IF(ISNUMBER(SEARCH("Eggs", T2)), 2, 0), IF(ISNUMBER(SEARCH("Fruits", T2)), 4, 0), IF(ISNUMBER(SEARCH("Cereals", T2)), 2, 0), IF(ISNUMBER(SEARCH("Meat", T2)), 2, 0), IF(ISNUMBER(SEARCH("Fish", T2)), 3, 0), IF(ISNUMBER(SEARCH("Legumes", T2)), 3, 0), IF(ISNUMBER(SEARCH("Snacks", T2)), 1, 0), IF(ISNUMBER(SEARCH("Desserts", T2)), 1, 0), IF(ISNUMBER(SEARCH("dairy", T2)), 2, 0))/20</f>
        <v>0.4</v>
      </c>
      <c r="V2" s="7">
        <v>4.0</v>
      </c>
      <c r="W2" s="13">
        <f t="shared" ref="W2:W5" si="10">IF(V2="Less than 3", 1, IF(V2=3, 2, IF(V2=4, 3, IF(V2=5, 4, IF(V2="More than 5", 5, "Not Specified")))))</f>
        <v>3</v>
      </c>
      <c r="X2" s="10" t="s">
        <v>27</v>
      </c>
      <c r="Y2" s="11">
        <f t="shared" ref="Y2:Y5" si="11">IF(X2="Less than 10 minutes", 1, IF(X2="10-20 minutes", 2, IF(X2="20-40 minutes", 3, IF(X2="More than 40 minutes", 4, "Not Specified"))))</f>
        <v>2</v>
      </c>
      <c r="Z2" s="11" t="s">
        <v>28</v>
      </c>
      <c r="AA2" s="14">
        <f t="shared" ref="AA2:AA5" si="12">IF(Z2="I go to bed immediately", 1, IF(Z2="I go to bed after 30 minutes", 2, IF(Z2="I go to bed after 1-2 hours", 3, IF(Z2="I go to bed after 3-4 hours", 4, IF(Z2="I go to bed after more than 4 hours", 5, "Not Specified")))))</f>
        <v>3</v>
      </c>
      <c r="AB2" s="14">
        <f t="shared" ref="AB2:AB5" si="13">1+(((AA2-1)*(4-1))/(5-1))</f>
        <v>2.5</v>
      </c>
      <c r="AC2" s="15">
        <f t="shared" ref="AC2:AC5" si="14">SUM(U2,W2,Y2,AB2)</f>
        <v>7.9</v>
      </c>
    </row>
    <row r="3" ht="15.75" customHeight="1">
      <c r="A3" s="7">
        <v>2.0</v>
      </c>
      <c r="B3" s="8">
        <v>45033.6692037037</v>
      </c>
      <c r="C3" s="9" t="s">
        <v>18</v>
      </c>
      <c r="D3" s="10">
        <f t="shared" si="1"/>
        <v>2</v>
      </c>
      <c r="E3" s="10">
        <f t="shared" si="2"/>
        <v>2.333333333</v>
      </c>
      <c r="F3" s="10" t="s">
        <v>19</v>
      </c>
      <c r="G3" s="10">
        <f t="shared" si="3"/>
        <v>3</v>
      </c>
      <c r="H3" s="10" t="s">
        <v>20</v>
      </c>
      <c r="I3" s="10">
        <f t="shared" si="4"/>
        <v>1</v>
      </c>
      <c r="J3" s="10" t="s">
        <v>21</v>
      </c>
      <c r="K3" s="10">
        <f t="shared" si="5"/>
        <v>1</v>
      </c>
      <c r="L3" s="10" t="s">
        <v>22</v>
      </c>
      <c r="M3" s="11">
        <f t="shared" si="6"/>
        <v>1</v>
      </c>
      <c r="N3" s="10" t="s">
        <v>29</v>
      </c>
      <c r="O3" s="11">
        <f t="shared" si="7"/>
        <v>3</v>
      </c>
      <c r="P3" s="9" t="s">
        <v>30</v>
      </c>
      <c r="Q3" s="10" t="s">
        <v>31</v>
      </c>
      <c r="R3" s="12">
        <f t="shared" si="8"/>
        <v>11.33333333</v>
      </c>
      <c r="S3" s="10" t="s">
        <v>32</v>
      </c>
      <c r="T3" s="10" t="s">
        <v>33</v>
      </c>
      <c r="U3" s="11">
        <f t="shared" si="9"/>
        <v>0.35</v>
      </c>
      <c r="V3" s="9" t="s">
        <v>34</v>
      </c>
      <c r="W3" s="13">
        <f t="shared" si="10"/>
        <v>1</v>
      </c>
      <c r="X3" s="10" t="s">
        <v>27</v>
      </c>
      <c r="Y3" s="11">
        <f t="shared" si="11"/>
        <v>2</v>
      </c>
      <c r="Z3" s="11" t="s">
        <v>28</v>
      </c>
      <c r="AA3" s="14">
        <f t="shared" si="12"/>
        <v>3</v>
      </c>
      <c r="AB3" s="14">
        <f t="shared" si="13"/>
        <v>2.5</v>
      </c>
      <c r="AC3" s="15">
        <f t="shared" si="14"/>
        <v>5.85</v>
      </c>
    </row>
    <row r="4" ht="15.75" customHeight="1">
      <c r="A4" s="7">
        <v>3.0</v>
      </c>
      <c r="B4" s="8">
        <v>45033.669839814815</v>
      </c>
      <c r="C4" s="9" t="s">
        <v>35</v>
      </c>
      <c r="D4" s="10">
        <f t="shared" si="1"/>
        <v>3</v>
      </c>
      <c r="E4" s="10">
        <f t="shared" si="2"/>
        <v>3.666666667</v>
      </c>
      <c r="F4" s="10" t="s">
        <v>19</v>
      </c>
      <c r="G4" s="10">
        <f t="shared" si="3"/>
        <v>3</v>
      </c>
      <c r="H4" s="10" t="s">
        <v>20</v>
      </c>
      <c r="I4" s="10">
        <f t="shared" si="4"/>
        <v>1</v>
      </c>
      <c r="J4" s="10" t="s">
        <v>21</v>
      </c>
      <c r="K4" s="10">
        <f t="shared" si="5"/>
        <v>1</v>
      </c>
      <c r="L4" s="10" t="s">
        <v>22</v>
      </c>
      <c r="M4" s="11">
        <f t="shared" si="6"/>
        <v>1</v>
      </c>
      <c r="N4" s="10" t="s">
        <v>29</v>
      </c>
      <c r="O4" s="11">
        <f t="shared" si="7"/>
        <v>3</v>
      </c>
      <c r="P4" s="9" t="s">
        <v>30</v>
      </c>
      <c r="Q4" s="10" t="s">
        <v>31</v>
      </c>
      <c r="R4" s="12">
        <f t="shared" si="8"/>
        <v>12.66666667</v>
      </c>
      <c r="S4" s="10" t="s">
        <v>25</v>
      </c>
      <c r="T4" s="10" t="s">
        <v>36</v>
      </c>
      <c r="U4" s="11">
        <f t="shared" si="9"/>
        <v>0.55</v>
      </c>
      <c r="V4" s="7">
        <v>3.0</v>
      </c>
      <c r="W4" s="13">
        <f t="shared" si="10"/>
        <v>2</v>
      </c>
      <c r="X4" s="10" t="s">
        <v>27</v>
      </c>
      <c r="Y4" s="11">
        <f t="shared" si="11"/>
        <v>2</v>
      </c>
      <c r="Z4" s="11" t="s">
        <v>28</v>
      </c>
      <c r="AA4" s="14">
        <f t="shared" si="12"/>
        <v>3</v>
      </c>
      <c r="AB4" s="14">
        <f t="shared" si="13"/>
        <v>2.5</v>
      </c>
      <c r="AC4" s="15">
        <f t="shared" si="14"/>
        <v>7.05</v>
      </c>
    </row>
    <row r="5" ht="15.75" customHeight="1">
      <c r="A5" s="7">
        <v>4.0</v>
      </c>
      <c r="B5" s="8">
        <v>45034.52966384259</v>
      </c>
      <c r="C5" s="9" t="s">
        <v>37</v>
      </c>
      <c r="D5" s="10">
        <f t="shared" si="1"/>
        <v>1</v>
      </c>
      <c r="E5" s="10">
        <f t="shared" si="2"/>
        <v>1</v>
      </c>
      <c r="F5" s="10" t="s">
        <v>38</v>
      </c>
      <c r="G5" s="10">
        <f t="shared" si="3"/>
        <v>2</v>
      </c>
      <c r="H5" s="10" t="s">
        <v>20</v>
      </c>
      <c r="I5" s="10">
        <f t="shared" si="4"/>
        <v>1</v>
      </c>
      <c r="J5" s="10" t="s">
        <v>21</v>
      </c>
      <c r="K5" s="10">
        <f t="shared" si="5"/>
        <v>1</v>
      </c>
      <c r="L5" s="10" t="s">
        <v>39</v>
      </c>
      <c r="M5" s="11">
        <f t="shared" si="6"/>
        <v>2</v>
      </c>
      <c r="N5" s="11" t="s">
        <v>23</v>
      </c>
      <c r="O5" s="11">
        <f t="shared" si="7"/>
        <v>1</v>
      </c>
      <c r="P5" s="9"/>
      <c r="Q5" s="10" t="s">
        <v>24</v>
      </c>
      <c r="R5" s="12">
        <f t="shared" si="8"/>
        <v>8</v>
      </c>
      <c r="S5" s="10" t="s">
        <v>25</v>
      </c>
      <c r="T5" s="10" t="s">
        <v>40</v>
      </c>
      <c r="U5" s="11">
        <f t="shared" si="9"/>
        <v>0.25</v>
      </c>
      <c r="V5" s="7">
        <v>3.0</v>
      </c>
      <c r="W5" s="13">
        <f t="shared" si="10"/>
        <v>2</v>
      </c>
      <c r="X5" s="10" t="s">
        <v>27</v>
      </c>
      <c r="Y5" s="11">
        <f t="shared" si="11"/>
        <v>2</v>
      </c>
      <c r="Z5" s="11" t="s">
        <v>28</v>
      </c>
      <c r="AA5" s="14">
        <f t="shared" si="12"/>
        <v>3</v>
      </c>
      <c r="AB5" s="14">
        <f t="shared" si="13"/>
        <v>2.5</v>
      </c>
      <c r="AC5" s="15">
        <f t="shared" si="14"/>
        <v>6.75</v>
      </c>
    </row>
    <row r="6" ht="15.75" customHeight="1">
      <c r="A6" s="7">
        <v>5.0</v>
      </c>
      <c r="B6" s="8">
        <v>45048.427120277775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2"/>
      <c r="S6" s="10"/>
      <c r="T6" s="10"/>
      <c r="U6" s="10"/>
      <c r="V6" s="10"/>
      <c r="W6" s="10"/>
      <c r="X6" s="10"/>
      <c r="Y6" s="11"/>
      <c r="Z6" s="11"/>
      <c r="AA6" s="14"/>
      <c r="AB6" s="14"/>
      <c r="AC6" s="15"/>
    </row>
    <row r="7" ht="15.75" customHeight="1">
      <c r="A7" s="7">
        <v>6.0</v>
      </c>
      <c r="B7" s="8">
        <v>45048.43642561343</v>
      </c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2"/>
      <c r="S7" s="10"/>
      <c r="T7" s="10"/>
      <c r="U7" s="10"/>
      <c r="V7" s="10"/>
      <c r="W7" s="10"/>
      <c r="X7" s="10"/>
      <c r="Y7" s="11"/>
      <c r="Z7" s="11"/>
      <c r="AA7" s="14"/>
      <c r="AB7" s="14"/>
      <c r="AC7" s="15"/>
    </row>
    <row r="8" ht="15.75" customHeight="1">
      <c r="A8" s="7">
        <v>7.0</v>
      </c>
      <c r="B8" s="8">
        <v>45048.43747350694</v>
      </c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  <c r="S8" s="10"/>
      <c r="T8" s="10"/>
      <c r="U8" s="10"/>
      <c r="V8" s="10"/>
      <c r="W8" s="10"/>
      <c r="X8" s="10"/>
      <c r="Y8" s="11"/>
      <c r="Z8" s="11"/>
      <c r="AA8" s="14"/>
      <c r="AB8" s="14"/>
      <c r="AC8" s="15"/>
    </row>
    <row r="9" ht="15.75" customHeight="1">
      <c r="A9" s="7">
        <v>8.0</v>
      </c>
      <c r="B9" s="8">
        <v>45048.46577490741</v>
      </c>
      <c r="C9" s="9" t="s">
        <v>35</v>
      </c>
      <c r="D9" s="10">
        <f t="shared" ref="D9:D13" si="15">IF(C9="I don't drink coffee", 1, IF(C9="1-2 cups", 2, IF(C9="3-4 cups", 3, IF(C9="More than 4 cups", 4))))</f>
        <v>3</v>
      </c>
      <c r="E9" s="10">
        <f t="shared" ref="E9:E13" si="16">1+((D9-1)*(5-1))/(4-1)</f>
        <v>3.666666667</v>
      </c>
      <c r="F9" s="10" t="s">
        <v>38</v>
      </c>
      <c r="G9" s="10">
        <f t="shared" ref="G9:G13" si="17">IF(F9="Less than 1 liter", 1, IF(F9="1-2 liters", 2, IF(F9="2-3 liters", 3, IF(F9="3-4 liters", 4, IF(F9="More than 4 liters", 5, "Not Specified")))))</f>
        <v>2</v>
      </c>
      <c r="H9" s="10" t="s">
        <v>20</v>
      </c>
      <c r="I9" s="10">
        <f t="shared" ref="I9:I13" si="18">IF(H9="I don't drink spirits",1,IF(H9="Less than 2 shots",2,IF(H9="2-4 shots",3,IF(H9="5-7 shots",4,IF(H9="More than 7 shots",5,"Not Specified")))))</f>
        <v>1</v>
      </c>
      <c r="J9" s="10" t="s">
        <v>21</v>
      </c>
      <c r="K9" s="10">
        <f t="shared" ref="K9:K13" si="19">IF(J9="I don't drink wine",1,IF(J9="1-2 glasses",2,IF(J9="3-4 glasses",3,IF(J9="5-6 glasses",4,IF(J9="More than 6 glasses",5,"Not Specified")))))</f>
        <v>1</v>
      </c>
      <c r="L9" s="10" t="s">
        <v>39</v>
      </c>
      <c r="M9" s="11">
        <f t="shared" ref="M9:M13" si="20">IF(L9="I don't drink beer", 1, IF(L9="1-2 beers", 2, IF(L9="3-4 beers", 3, IF(L9="5-6 liters", 4, IF(L9="More than 6 beers", 5, "Not Specified")))))</f>
        <v>2</v>
      </c>
      <c r="N9" s="11" t="s">
        <v>23</v>
      </c>
      <c r="O9" s="11">
        <f t="shared" ref="O9:O13" si="21">IF(N9="I don't drink energy drinks", 1, IF(N9="1-2 energy drinks", 2, IF(N9="3-4 energy drinks", 3, IF(N9="5-6 energy drinks", 4, IF(N9="More than 6 energy drinks", 5, "Not Specified")))))</f>
        <v>1</v>
      </c>
      <c r="P9" s="14"/>
      <c r="Q9" s="10" t="s">
        <v>24</v>
      </c>
      <c r="R9" s="12">
        <f t="shared" ref="R9:R13" si="22">SUM(E9,G9,I9,K9,M9,O9)</f>
        <v>10.66666667</v>
      </c>
      <c r="S9" s="10" t="s">
        <v>32</v>
      </c>
      <c r="T9" s="10" t="s">
        <v>41</v>
      </c>
      <c r="U9" s="11">
        <f t="shared" ref="U9:U13" si="23">SUM(IF(ISNUMBER(SEARCH("Eggs", T9)), 2, 0), IF(ISNUMBER(SEARCH("Fruits", T9)), 4, 0), IF(ISNUMBER(SEARCH("Cereals", T9)), 2, 0), IF(ISNUMBER(SEARCH("Meat", T9)), 2, 0), IF(ISNUMBER(SEARCH("Fish", T9)), 3, 0), IF(ISNUMBER(SEARCH("Legumes", T9)), 3, 0), IF(ISNUMBER(SEARCH("Snacks", T9)), 1, 0), IF(ISNUMBER(SEARCH("Desserts", T9)), 1, 0), IF(ISNUMBER(SEARCH("dairy", T9)), 2, 0))/20</f>
        <v>0.4</v>
      </c>
      <c r="V9" s="14" t="s">
        <v>34</v>
      </c>
      <c r="W9" s="13">
        <f t="shared" ref="W9:W13" si="24">IF(V9="Less than 3", 1, IF(V9=3, 2, IF(V9=4, 3, IF(V9=5, 4, IF(V9="More than 5", 5, "Not Specified")))))</f>
        <v>1</v>
      </c>
      <c r="X9" s="16" t="s">
        <v>27</v>
      </c>
      <c r="Y9" s="11">
        <f t="shared" ref="Y9:Y13" si="25">IF(X9="Less than 10 minutes", 1, IF(X9="10-20 minutes", 2, IF(X9="20-40 minutes", 3, IF(X9="More than 40 minutes", 4, "Not Specified"))))</f>
        <v>2</v>
      </c>
      <c r="Z9" s="17" t="s">
        <v>42</v>
      </c>
      <c r="AA9" s="14">
        <f t="shared" ref="AA9:AA13" si="26">IF(Z9="I go to bed immediately", 1, IF(Z9="I go to bed after 30 minutes", 2, IF(Z9="I go to bed after 1-2 hours", 3, IF(Z9="I go to bed after 3-4 hours", 4, IF(Z9="I go to bed after more than 4 hours", 5, "Not Specified")))))</f>
        <v>4</v>
      </c>
      <c r="AB9" s="14">
        <f t="shared" ref="AB9:AB10" si="27">1+(((AA9-1)*(4-1))/(5-1))</f>
        <v>3.25</v>
      </c>
      <c r="AC9" s="15">
        <f t="shared" ref="AC9:AC10" si="28">SUM(U9,W9,Y9,AB9)</f>
        <v>6.65</v>
      </c>
    </row>
    <row r="10" ht="15.75" customHeight="1">
      <c r="A10" s="7">
        <v>9.0</v>
      </c>
      <c r="B10" s="8">
        <v>45048.469532233794</v>
      </c>
      <c r="C10" s="9" t="s">
        <v>18</v>
      </c>
      <c r="D10" s="10">
        <f t="shared" si="15"/>
        <v>2</v>
      </c>
      <c r="E10" s="10">
        <f t="shared" si="16"/>
        <v>2.333333333</v>
      </c>
      <c r="F10" s="10" t="s">
        <v>38</v>
      </c>
      <c r="G10" s="10">
        <f t="shared" si="17"/>
        <v>2</v>
      </c>
      <c r="H10" s="10" t="s">
        <v>20</v>
      </c>
      <c r="I10" s="10">
        <f t="shared" si="18"/>
        <v>1</v>
      </c>
      <c r="J10" s="10" t="s">
        <v>21</v>
      </c>
      <c r="K10" s="10">
        <f t="shared" si="19"/>
        <v>1</v>
      </c>
      <c r="L10" s="10" t="s">
        <v>22</v>
      </c>
      <c r="M10" s="11">
        <f t="shared" si="20"/>
        <v>1</v>
      </c>
      <c r="N10" s="10" t="s">
        <v>43</v>
      </c>
      <c r="O10" s="11">
        <f t="shared" si="21"/>
        <v>2</v>
      </c>
      <c r="P10" s="9" t="s">
        <v>30</v>
      </c>
      <c r="Q10" s="10" t="s">
        <v>31</v>
      </c>
      <c r="R10" s="12">
        <f t="shared" si="22"/>
        <v>9.333333333</v>
      </c>
      <c r="S10" s="10" t="s">
        <v>25</v>
      </c>
      <c r="T10" s="10" t="s">
        <v>44</v>
      </c>
      <c r="U10" s="11">
        <f t="shared" si="23"/>
        <v>0.3</v>
      </c>
      <c r="V10" s="7">
        <v>3.0</v>
      </c>
      <c r="W10" s="13">
        <f t="shared" si="24"/>
        <v>2</v>
      </c>
      <c r="X10" s="10" t="s">
        <v>45</v>
      </c>
      <c r="Y10" s="11">
        <f t="shared" si="25"/>
        <v>1</v>
      </c>
      <c r="Z10" s="11" t="s">
        <v>46</v>
      </c>
      <c r="AA10" s="14">
        <f t="shared" si="26"/>
        <v>1</v>
      </c>
      <c r="AB10" s="14">
        <f t="shared" si="27"/>
        <v>1</v>
      </c>
      <c r="AC10" s="15">
        <f t="shared" si="28"/>
        <v>4.3</v>
      </c>
    </row>
    <row r="11" ht="15.75" customHeight="1">
      <c r="A11" s="7">
        <v>10.0</v>
      </c>
      <c r="B11" s="8">
        <v>45048.511880046295</v>
      </c>
      <c r="C11" s="9" t="s">
        <v>18</v>
      </c>
      <c r="D11" s="10">
        <f t="shared" si="15"/>
        <v>2</v>
      </c>
      <c r="E11" s="10">
        <f t="shared" si="16"/>
        <v>2.333333333</v>
      </c>
      <c r="F11" s="10" t="s">
        <v>47</v>
      </c>
      <c r="G11" s="10">
        <f t="shared" si="17"/>
        <v>1</v>
      </c>
      <c r="H11" s="10" t="s">
        <v>20</v>
      </c>
      <c r="I11" s="10">
        <f t="shared" si="18"/>
        <v>1</v>
      </c>
      <c r="J11" s="10" t="s">
        <v>48</v>
      </c>
      <c r="K11" s="10">
        <f t="shared" si="19"/>
        <v>2</v>
      </c>
      <c r="L11" s="10" t="s">
        <v>39</v>
      </c>
      <c r="M11" s="11">
        <f t="shared" si="20"/>
        <v>2</v>
      </c>
      <c r="N11" s="10" t="s">
        <v>43</v>
      </c>
      <c r="O11" s="11">
        <f t="shared" si="21"/>
        <v>2</v>
      </c>
      <c r="P11" s="9" t="s">
        <v>30</v>
      </c>
      <c r="Q11" s="10" t="s">
        <v>31</v>
      </c>
      <c r="R11" s="12">
        <f t="shared" si="22"/>
        <v>10.33333333</v>
      </c>
      <c r="S11" s="10" t="s">
        <v>49</v>
      </c>
      <c r="T11" s="10" t="s">
        <v>50</v>
      </c>
      <c r="U11" s="11">
        <f t="shared" si="23"/>
        <v>0.65</v>
      </c>
      <c r="V11" s="9" t="s">
        <v>34</v>
      </c>
      <c r="W11" s="13">
        <f t="shared" si="24"/>
        <v>1</v>
      </c>
      <c r="X11" s="10" t="s">
        <v>27</v>
      </c>
      <c r="Y11" s="11">
        <f t="shared" si="25"/>
        <v>2</v>
      </c>
      <c r="Z11" s="11" t="s">
        <v>51</v>
      </c>
      <c r="AA11" s="14" t="str">
        <f t="shared" si="26"/>
        <v>Not Specified</v>
      </c>
      <c r="AB11" s="14" t="s">
        <v>52</v>
      </c>
      <c r="AC11" s="15"/>
    </row>
    <row r="12" ht="15.75" customHeight="1">
      <c r="A12" s="7">
        <v>11.0</v>
      </c>
      <c r="B12" s="8">
        <v>45048.51462207176</v>
      </c>
      <c r="C12" s="9" t="s">
        <v>18</v>
      </c>
      <c r="D12" s="10">
        <f t="shared" si="15"/>
        <v>2</v>
      </c>
      <c r="E12" s="10">
        <f t="shared" si="16"/>
        <v>2.333333333</v>
      </c>
      <c r="F12" s="10" t="s">
        <v>19</v>
      </c>
      <c r="G12" s="10">
        <f t="shared" si="17"/>
        <v>3</v>
      </c>
      <c r="H12" s="10" t="s">
        <v>20</v>
      </c>
      <c r="I12" s="10">
        <f t="shared" si="18"/>
        <v>1</v>
      </c>
      <c r="J12" s="10" t="s">
        <v>21</v>
      </c>
      <c r="K12" s="10">
        <f t="shared" si="19"/>
        <v>1</v>
      </c>
      <c r="L12" s="10" t="s">
        <v>22</v>
      </c>
      <c r="M12" s="11">
        <f t="shared" si="20"/>
        <v>1</v>
      </c>
      <c r="N12" s="10" t="s">
        <v>43</v>
      </c>
      <c r="O12" s="11">
        <f t="shared" si="21"/>
        <v>2</v>
      </c>
      <c r="P12" s="9" t="s">
        <v>53</v>
      </c>
      <c r="Q12" s="10" t="s">
        <v>31</v>
      </c>
      <c r="R12" s="12">
        <f t="shared" si="22"/>
        <v>10.33333333</v>
      </c>
      <c r="S12" s="10" t="s">
        <v>49</v>
      </c>
      <c r="T12" s="10" t="s">
        <v>54</v>
      </c>
      <c r="U12" s="11">
        <f t="shared" si="23"/>
        <v>0.5</v>
      </c>
      <c r="V12" s="9" t="s">
        <v>34</v>
      </c>
      <c r="W12" s="13">
        <f t="shared" si="24"/>
        <v>1</v>
      </c>
      <c r="X12" s="10" t="s">
        <v>27</v>
      </c>
      <c r="Y12" s="11">
        <f t="shared" si="25"/>
        <v>2</v>
      </c>
      <c r="Z12" s="11" t="s">
        <v>28</v>
      </c>
      <c r="AA12" s="14">
        <f t="shared" si="26"/>
        <v>3</v>
      </c>
      <c r="AB12" s="14">
        <f t="shared" ref="AB12:AB13" si="29">1+(((AA12-1)*(4-1))/(5-1))</f>
        <v>2.5</v>
      </c>
      <c r="AC12" s="15">
        <f t="shared" ref="AC12:AC13" si="30">SUM(U12,W12,Y12,AB12)</f>
        <v>6</v>
      </c>
    </row>
    <row r="13" ht="15.75" customHeight="1">
      <c r="A13" s="7">
        <v>12.0</v>
      </c>
      <c r="B13" s="8">
        <v>45048.519585497685</v>
      </c>
      <c r="C13" s="9" t="s">
        <v>18</v>
      </c>
      <c r="D13" s="10">
        <f t="shared" si="15"/>
        <v>2</v>
      </c>
      <c r="E13" s="10">
        <f t="shared" si="16"/>
        <v>2.333333333</v>
      </c>
      <c r="F13" s="10" t="s">
        <v>38</v>
      </c>
      <c r="G13" s="10">
        <f t="shared" si="17"/>
        <v>2</v>
      </c>
      <c r="H13" s="10" t="s">
        <v>20</v>
      </c>
      <c r="I13" s="10">
        <f t="shared" si="18"/>
        <v>1</v>
      </c>
      <c r="J13" s="10" t="s">
        <v>21</v>
      </c>
      <c r="K13" s="10">
        <f t="shared" si="19"/>
        <v>1</v>
      </c>
      <c r="L13" s="10" t="s">
        <v>22</v>
      </c>
      <c r="M13" s="11">
        <f t="shared" si="20"/>
        <v>1</v>
      </c>
      <c r="N13" s="11" t="s">
        <v>23</v>
      </c>
      <c r="O13" s="11">
        <f t="shared" si="21"/>
        <v>1</v>
      </c>
      <c r="P13" s="9"/>
      <c r="Q13" s="10" t="s">
        <v>24</v>
      </c>
      <c r="R13" s="12">
        <f t="shared" si="22"/>
        <v>8.333333333</v>
      </c>
      <c r="S13" s="10" t="s">
        <v>25</v>
      </c>
      <c r="T13" s="10" t="s">
        <v>55</v>
      </c>
      <c r="U13" s="11">
        <f t="shared" si="23"/>
        <v>0.45</v>
      </c>
      <c r="V13" s="9" t="s">
        <v>34</v>
      </c>
      <c r="W13" s="13">
        <f t="shared" si="24"/>
        <v>1</v>
      </c>
      <c r="X13" s="10" t="s">
        <v>27</v>
      </c>
      <c r="Y13" s="11">
        <f t="shared" si="25"/>
        <v>2</v>
      </c>
      <c r="Z13" s="11" t="s">
        <v>56</v>
      </c>
      <c r="AA13" s="14">
        <f t="shared" si="26"/>
        <v>5</v>
      </c>
      <c r="AB13" s="14">
        <f t="shared" si="29"/>
        <v>4</v>
      </c>
      <c r="AC13" s="15">
        <f t="shared" si="30"/>
        <v>7.45</v>
      </c>
    </row>
    <row r="14" ht="15.75" customHeight="1">
      <c r="A14" s="7">
        <v>13.0</v>
      </c>
      <c r="B14" s="8">
        <v>45048.52106109954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2"/>
      <c r="S14" s="10"/>
      <c r="T14" s="10"/>
      <c r="U14" s="10"/>
      <c r="V14" s="10"/>
      <c r="W14" s="10"/>
      <c r="X14" s="10"/>
      <c r="Y14" s="11"/>
      <c r="Z14" s="11"/>
      <c r="AA14" s="14"/>
      <c r="AB14" s="14"/>
      <c r="AC14" s="15"/>
    </row>
    <row r="15" ht="15.75" customHeight="1">
      <c r="A15" s="7">
        <v>14.0</v>
      </c>
      <c r="B15" s="8">
        <v>45048.521776435184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2"/>
      <c r="S15" s="10"/>
      <c r="T15" s="10"/>
      <c r="U15" s="10"/>
      <c r="V15" s="10"/>
      <c r="W15" s="10"/>
      <c r="X15" s="10"/>
      <c r="Y15" s="11"/>
      <c r="Z15" s="11"/>
      <c r="AA15" s="14"/>
      <c r="AB15" s="14"/>
      <c r="AC15" s="15"/>
    </row>
    <row r="16" ht="15.75" customHeight="1">
      <c r="A16" s="7">
        <v>15.0</v>
      </c>
      <c r="B16" s="8">
        <v>45048.52724053241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2"/>
      <c r="S16" s="10"/>
      <c r="T16" s="10"/>
      <c r="U16" s="10"/>
      <c r="V16" s="10"/>
      <c r="W16" s="10"/>
      <c r="X16" s="10"/>
      <c r="Y16" s="11"/>
      <c r="Z16" s="11"/>
      <c r="AA16" s="14"/>
      <c r="AB16" s="14"/>
      <c r="AC16" s="15"/>
    </row>
    <row r="17" ht="15.75" customHeight="1">
      <c r="A17" s="7">
        <v>16.0</v>
      </c>
      <c r="B17" s="8">
        <v>45048.530006064815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2"/>
      <c r="S17" s="10"/>
      <c r="T17" s="10"/>
      <c r="U17" s="10"/>
      <c r="V17" s="10"/>
      <c r="W17" s="10"/>
      <c r="X17" s="10"/>
      <c r="Y17" s="11"/>
      <c r="Z17" s="11"/>
      <c r="AA17" s="14"/>
      <c r="AB17" s="14"/>
      <c r="AC17" s="15"/>
    </row>
    <row r="18" ht="15.75" customHeight="1">
      <c r="A18" s="7">
        <v>17.0</v>
      </c>
      <c r="B18" s="8">
        <v>45048.530346377316</v>
      </c>
      <c r="C18" s="9" t="s">
        <v>37</v>
      </c>
      <c r="D18" s="10">
        <f>IF(C18="I don't drink coffee", 1, IF(C18="1-2 cups", 2, IF(C18="3-4 cups", 3, IF(C18="More than 4 cups", 4))))</f>
        <v>1</v>
      </c>
      <c r="E18" s="10">
        <f>1+((D18-1)*(5-1))/(4-1)</f>
        <v>1</v>
      </c>
      <c r="F18" s="10" t="s">
        <v>38</v>
      </c>
      <c r="G18" s="10">
        <f>IF(F18="Less than 1 liter", 1, IF(F18="1-2 liters", 2, IF(F18="2-3 liters", 3, IF(F18="3-4 liters", 4, IF(F18="More than 4 liters", 5, "Not Specified")))))</f>
        <v>2</v>
      </c>
      <c r="H18" s="10" t="s">
        <v>20</v>
      </c>
      <c r="I18" s="10">
        <f>IF(H18="I don't drink spirits",1,IF(H18="Less than 2 shots",2,IF(H18="2-4 shots",3,IF(H18="5-7 shots",4,IF(H18="More than 7 shots",5,"Not Specified")))))</f>
        <v>1</v>
      </c>
      <c r="J18" s="10" t="s">
        <v>21</v>
      </c>
      <c r="K18" s="10">
        <f>IF(J18="I don't drink wine",1,IF(J18="1-2 glasses",2,IF(J18="3-4 glasses",3,IF(J18="5-6 glasses",4,IF(J18="More than 6 glasses",5,"Not Specified")))))</f>
        <v>1</v>
      </c>
      <c r="L18" s="10" t="s">
        <v>22</v>
      </c>
      <c r="M18" s="11">
        <f>IF(L18="I don't drink beer", 1, IF(L18="1-2 beers", 2, IF(L18="3-4 beers", 3, IF(L18="5-6 liters", 4, IF(L18="More than 6 beers", 5, "Not Specified")))))</f>
        <v>1</v>
      </c>
      <c r="N18" s="11" t="s">
        <v>23</v>
      </c>
      <c r="O18" s="11">
        <f>IF(N18="I don't drink energy drinks", 1, IF(N18="1-2 energy drinks", 2, IF(N18="3-4 energy drinks", 3, IF(N18="5-6 energy drinks", 4, IF(N18="More than 6 energy drinks", 5, "Not Specified")))))</f>
        <v>1</v>
      </c>
      <c r="P18" s="14"/>
      <c r="Q18" s="10" t="s">
        <v>24</v>
      </c>
      <c r="R18" s="12">
        <f>SUM(E18,G18,I18,K18,M18,O18)</f>
        <v>7</v>
      </c>
      <c r="S18" s="10" t="s">
        <v>32</v>
      </c>
      <c r="T18" s="10" t="s">
        <v>57</v>
      </c>
      <c r="U18" s="11">
        <f>SUM(IF(ISNUMBER(SEARCH("Eggs", T18)), 2, 0), IF(ISNUMBER(SEARCH("Fruits", T18)), 4, 0), IF(ISNUMBER(SEARCH("Cereals", T18)), 2, 0), IF(ISNUMBER(SEARCH("Meat", T18)), 2, 0), IF(ISNUMBER(SEARCH("Fish", T18)), 3, 0), IF(ISNUMBER(SEARCH("Legumes", T18)), 3, 0), IF(ISNUMBER(SEARCH("Snacks", T18)), 1, 0), IF(ISNUMBER(SEARCH("Desserts", T18)), 1, 0), IF(ISNUMBER(SEARCH("dairy", T18)), 2, 0))/20</f>
        <v>0.6</v>
      </c>
      <c r="V18" s="18">
        <v>3.0</v>
      </c>
      <c r="W18" s="13">
        <f>IF(V18="Less than 3", 1, IF(V18=3, 2, IF(V18=4, 3, IF(V18=5, 4, IF(V18="More than 5", 5, "Not Specified")))))</f>
        <v>2</v>
      </c>
      <c r="X18" s="16" t="s">
        <v>27</v>
      </c>
      <c r="Y18" s="11">
        <f>IF(X18="Less than 10 minutes", 1, IF(X18="10-20 minutes", 2, IF(X18="20-40 minutes", 3, IF(X18="More than 40 minutes", 4, "Not Specified"))))</f>
        <v>2</v>
      </c>
      <c r="Z18" s="17" t="s">
        <v>28</v>
      </c>
      <c r="AA18" s="14">
        <f>IF(Z18="I go to bed immediately", 1, IF(Z18="I go to bed after 30 minutes", 2, IF(Z18="I go to bed after 1-2 hours", 3, IF(Z18="I go to bed after 3-4 hours", 4, IF(Z18="I go to bed after more than 4 hours", 5, "Not Specified")))))</f>
        <v>3</v>
      </c>
      <c r="AB18" s="14">
        <f>1+(((AA18-1)*(4-1))/(5-1))</f>
        <v>2.5</v>
      </c>
      <c r="AC18" s="15">
        <f>SUM(U18,W18,Y18,AB18)</f>
        <v>7.1</v>
      </c>
    </row>
    <row r="19" ht="15.75" customHeight="1">
      <c r="A19" s="7">
        <v>18.0</v>
      </c>
      <c r="B19" s="8">
        <v>45048.531661099536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2"/>
      <c r="S19" s="10"/>
      <c r="T19" s="10"/>
      <c r="U19" s="10"/>
      <c r="V19" s="10"/>
      <c r="W19" s="10"/>
      <c r="X19" s="10"/>
      <c r="Y19" s="11"/>
      <c r="Z19" s="11"/>
      <c r="AA19" s="14"/>
      <c r="AB19" s="14"/>
      <c r="AC19" s="15"/>
    </row>
    <row r="20" ht="15.75" customHeight="1">
      <c r="A20" s="7">
        <v>19.0</v>
      </c>
      <c r="B20" s="8">
        <v>45048.5320434375</v>
      </c>
      <c r="C20" s="9" t="s">
        <v>37</v>
      </c>
      <c r="D20" s="10">
        <f t="shared" ref="D20:D25" si="31">IF(C20="I don't drink coffee", 1, IF(C20="1-2 cups", 2, IF(C20="3-4 cups", 3, IF(C20="More than 4 cups", 4))))</f>
        <v>1</v>
      </c>
      <c r="E20" s="10">
        <f t="shared" ref="E20:E25" si="32">1+((D20-1)*(5-1))/(4-1)</f>
        <v>1</v>
      </c>
      <c r="F20" s="10" t="s">
        <v>47</v>
      </c>
      <c r="G20" s="10">
        <f t="shared" ref="G20:G25" si="33">IF(F20="Less than 1 liter", 1, IF(F20="1-2 liters", 2, IF(F20="2-3 liters", 3, IF(F20="3-4 liters", 4, IF(F20="More than 4 liters", 5, "Not Specified")))))</f>
        <v>1</v>
      </c>
      <c r="H20" s="10" t="s">
        <v>20</v>
      </c>
      <c r="I20" s="10">
        <f t="shared" ref="I20:I25" si="34">IF(H20="I don't drink spirits",1,IF(H20="Less than 2 shots",2,IF(H20="2-4 shots",3,IF(H20="5-7 shots",4,IF(H20="More than 7 shots",5,"Not Specified")))))</f>
        <v>1</v>
      </c>
      <c r="J20" s="10" t="s">
        <v>21</v>
      </c>
      <c r="K20" s="10">
        <f t="shared" ref="K20:K25" si="35">IF(J20="I don't drink wine",1,IF(J20="1-2 glasses",2,IF(J20="3-4 glasses",3,IF(J20="5-6 glasses",4,IF(J20="More than 6 glasses",5,"Not Specified")))))</f>
        <v>1</v>
      </c>
      <c r="L20" s="10" t="s">
        <v>22</v>
      </c>
      <c r="M20" s="11">
        <f t="shared" ref="M20:M25" si="36">IF(L20="I don't drink beer", 1, IF(L20="1-2 beers", 2, IF(L20="3-4 beers", 3, IF(L20="5-6 liters", 4, IF(L20="More than 6 beers", 5, "Not Specified")))))</f>
        <v>1</v>
      </c>
      <c r="N20" s="11" t="s">
        <v>23</v>
      </c>
      <c r="O20" s="11">
        <f t="shared" ref="O20:O25" si="37">IF(N20="I don't drink energy drinks", 1, IF(N20="1-2 energy drinks", 2, IF(N20="3-4 energy drinks", 3, IF(N20="5-6 energy drinks", 4, IF(N20="More than 6 energy drinks", 5, "Not Specified")))))</f>
        <v>1</v>
      </c>
      <c r="P20" s="14"/>
      <c r="Q20" s="10" t="s">
        <v>24</v>
      </c>
      <c r="R20" s="12">
        <f t="shared" ref="R20:R25" si="38">SUM(E20,G20,I20,K20,M20,O20)</f>
        <v>6</v>
      </c>
      <c r="S20" s="10" t="s">
        <v>25</v>
      </c>
      <c r="T20" s="10" t="s">
        <v>58</v>
      </c>
      <c r="U20" s="11">
        <f t="shared" ref="U20:U25" si="39">SUM(IF(ISNUMBER(SEARCH("Eggs", T20)), 2, 0), IF(ISNUMBER(SEARCH("Fruits", T20)), 4, 0), IF(ISNUMBER(SEARCH("Cereals", T20)), 2, 0), IF(ISNUMBER(SEARCH("Meat", T20)), 2, 0), IF(ISNUMBER(SEARCH("Fish", T20)), 3, 0), IF(ISNUMBER(SEARCH("Legumes", T20)), 3, 0), IF(ISNUMBER(SEARCH("Snacks", T20)), 1, 0), IF(ISNUMBER(SEARCH("Desserts", T20)), 1, 0), IF(ISNUMBER(SEARCH("dairy", T20)), 2, 0))/20</f>
        <v>0.8</v>
      </c>
      <c r="V20" s="14" t="s">
        <v>34</v>
      </c>
      <c r="W20" s="13">
        <f t="shared" ref="W20:W25" si="40">IF(V20="Less than 3", 1, IF(V20=3, 2, IF(V20=4, 3, IF(V20=5, 4, IF(V20="More than 5", 5, "Not Specified")))))</f>
        <v>1</v>
      </c>
      <c r="X20" s="16" t="s">
        <v>59</v>
      </c>
      <c r="Y20" s="11">
        <f t="shared" ref="Y20:Y25" si="41">IF(X20="Less than 10 minutes", 1, IF(X20="10-20 minutes", 2, IF(X20="20-40 minutes", 3, IF(X20="More than 40 minutes", 4, "Not Specified"))))</f>
        <v>4</v>
      </c>
      <c r="Z20" s="17" t="s">
        <v>42</v>
      </c>
      <c r="AA20" s="14">
        <f t="shared" ref="AA20:AA25" si="42">IF(Z20="I go to bed immediately", 1, IF(Z20="I go to bed after 30 minutes", 2, IF(Z20="I go to bed after 1-2 hours", 3, IF(Z20="I go to bed after 3-4 hours", 4, IF(Z20="I go to bed after more than 4 hours", 5, "Not Specified")))))</f>
        <v>4</v>
      </c>
      <c r="AB20" s="14">
        <f t="shared" ref="AB20:AB25" si="43">1+(((AA20-1)*(4-1))/(5-1))</f>
        <v>3.25</v>
      </c>
      <c r="AC20" s="15">
        <f t="shared" ref="AC20:AC25" si="44">SUM(U20,W20,Y20,AB20)</f>
        <v>9.05</v>
      </c>
    </row>
    <row r="21" ht="15.75" customHeight="1">
      <c r="A21" s="7">
        <v>20.0</v>
      </c>
      <c r="B21" s="8">
        <v>45048.53377967593</v>
      </c>
      <c r="C21" s="9" t="s">
        <v>35</v>
      </c>
      <c r="D21" s="10">
        <f t="shared" si="31"/>
        <v>3</v>
      </c>
      <c r="E21" s="10">
        <f t="shared" si="32"/>
        <v>3.666666667</v>
      </c>
      <c r="F21" s="10" t="s">
        <v>38</v>
      </c>
      <c r="G21" s="10">
        <f t="shared" si="33"/>
        <v>2</v>
      </c>
      <c r="H21" s="10" t="s">
        <v>20</v>
      </c>
      <c r="I21" s="10">
        <f t="shared" si="34"/>
        <v>1</v>
      </c>
      <c r="J21" s="10" t="s">
        <v>21</v>
      </c>
      <c r="K21" s="10">
        <f t="shared" si="35"/>
        <v>1</v>
      </c>
      <c r="L21" s="10" t="s">
        <v>39</v>
      </c>
      <c r="M21" s="11">
        <f t="shared" si="36"/>
        <v>2</v>
      </c>
      <c r="N21" s="11" t="s">
        <v>23</v>
      </c>
      <c r="O21" s="11">
        <f t="shared" si="37"/>
        <v>1</v>
      </c>
      <c r="P21" s="9"/>
      <c r="Q21" s="10" t="s">
        <v>24</v>
      </c>
      <c r="R21" s="12">
        <f t="shared" si="38"/>
        <v>10.66666667</v>
      </c>
      <c r="S21" s="10" t="s">
        <v>25</v>
      </c>
      <c r="T21" s="10" t="s">
        <v>60</v>
      </c>
      <c r="U21" s="11">
        <f t="shared" si="39"/>
        <v>0.5</v>
      </c>
      <c r="V21" s="7">
        <v>3.0</v>
      </c>
      <c r="W21" s="13">
        <f t="shared" si="40"/>
        <v>2</v>
      </c>
      <c r="X21" s="10" t="s">
        <v>27</v>
      </c>
      <c r="Y21" s="11">
        <f t="shared" si="41"/>
        <v>2</v>
      </c>
      <c r="Z21" s="11" t="s">
        <v>42</v>
      </c>
      <c r="AA21" s="14">
        <f t="shared" si="42"/>
        <v>4</v>
      </c>
      <c r="AB21" s="14">
        <f t="shared" si="43"/>
        <v>3.25</v>
      </c>
      <c r="AC21" s="15">
        <f t="shared" si="44"/>
        <v>7.75</v>
      </c>
    </row>
    <row r="22" ht="15.75" customHeight="1">
      <c r="A22" s="7">
        <v>21.0</v>
      </c>
      <c r="B22" s="8">
        <v>45048.53386927083</v>
      </c>
      <c r="C22" s="9" t="s">
        <v>18</v>
      </c>
      <c r="D22" s="10">
        <f t="shared" si="31"/>
        <v>2</v>
      </c>
      <c r="E22" s="10">
        <f t="shared" si="32"/>
        <v>2.333333333</v>
      </c>
      <c r="F22" s="10" t="s">
        <v>38</v>
      </c>
      <c r="G22" s="10">
        <f t="shared" si="33"/>
        <v>2</v>
      </c>
      <c r="H22" s="10" t="s">
        <v>20</v>
      </c>
      <c r="I22" s="10">
        <f t="shared" si="34"/>
        <v>1</v>
      </c>
      <c r="J22" s="10" t="s">
        <v>21</v>
      </c>
      <c r="K22" s="10">
        <f t="shared" si="35"/>
        <v>1</v>
      </c>
      <c r="L22" s="10" t="s">
        <v>22</v>
      </c>
      <c r="M22" s="11">
        <f t="shared" si="36"/>
        <v>1</v>
      </c>
      <c r="N22" s="11" t="s">
        <v>23</v>
      </c>
      <c r="O22" s="11">
        <f t="shared" si="37"/>
        <v>1</v>
      </c>
      <c r="P22" s="9"/>
      <c r="Q22" s="10" t="s">
        <v>24</v>
      </c>
      <c r="R22" s="12">
        <f t="shared" si="38"/>
        <v>8.333333333</v>
      </c>
      <c r="S22" s="10" t="s">
        <v>25</v>
      </c>
      <c r="T22" s="10" t="s">
        <v>61</v>
      </c>
      <c r="U22" s="11">
        <f t="shared" si="39"/>
        <v>0.35</v>
      </c>
      <c r="V22" s="9" t="s">
        <v>34</v>
      </c>
      <c r="W22" s="13">
        <f t="shared" si="40"/>
        <v>1</v>
      </c>
      <c r="X22" s="10" t="s">
        <v>45</v>
      </c>
      <c r="Y22" s="11">
        <f t="shared" si="41"/>
        <v>1</v>
      </c>
      <c r="Z22" s="11" t="s">
        <v>42</v>
      </c>
      <c r="AA22" s="14">
        <f t="shared" si="42"/>
        <v>4</v>
      </c>
      <c r="AB22" s="14">
        <f t="shared" si="43"/>
        <v>3.25</v>
      </c>
      <c r="AC22" s="15">
        <f t="shared" si="44"/>
        <v>5.6</v>
      </c>
    </row>
    <row r="23" ht="15.75" customHeight="1">
      <c r="A23" s="7">
        <v>22.0</v>
      </c>
      <c r="B23" s="8">
        <v>45048.5359537037</v>
      </c>
      <c r="C23" s="9" t="s">
        <v>37</v>
      </c>
      <c r="D23" s="10">
        <f t="shared" si="31"/>
        <v>1</v>
      </c>
      <c r="E23" s="10">
        <f t="shared" si="32"/>
        <v>1</v>
      </c>
      <c r="F23" s="10" t="s">
        <v>38</v>
      </c>
      <c r="G23" s="10">
        <f t="shared" si="33"/>
        <v>2</v>
      </c>
      <c r="H23" s="10" t="s">
        <v>62</v>
      </c>
      <c r="I23" s="10">
        <f t="shared" si="34"/>
        <v>3</v>
      </c>
      <c r="J23" s="10" t="s">
        <v>21</v>
      </c>
      <c r="K23" s="10">
        <f t="shared" si="35"/>
        <v>1</v>
      </c>
      <c r="L23" s="10" t="s">
        <v>22</v>
      </c>
      <c r="M23" s="11">
        <f t="shared" si="36"/>
        <v>1</v>
      </c>
      <c r="N23" s="10" t="s">
        <v>43</v>
      </c>
      <c r="O23" s="11">
        <f t="shared" si="37"/>
        <v>2</v>
      </c>
      <c r="P23" s="9" t="s">
        <v>63</v>
      </c>
      <c r="Q23" s="10" t="s">
        <v>31</v>
      </c>
      <c r="R23" s="12">
        <f t="shared" si="38"/>
        <v>10</v>
      </c>
      <c r="S23" s="10" t="s">
        <v>25</v>
      </c>
      <c r="T23" s="10" t="s">
        <v>64</v>
      </c>
      <c r="U23" s="11">
        <f t="shared" si="39"/>
        <v>0.45</v>
      </c>
      <c r="V23" s="9" t="s">
        <v>34</v>
      </c>
      <c r="W23" s="13">
        <f t="shared" si="40"/>
        <v>1</v>
      </c>
      <c r="X23" s="10" t="s">
        <v>59</v>
      </c>
      <c r="Y23" s="11">
        <f t="shared" si="41"/>
        <v>4</v>
      </c>
      <c r="Z23" s="11" t="s">
        <v>28</v>
      </c>
      <c r="AA23" s="14">
        <f t="shared" si="42"/>
        <v>3</v>
      </c>
      <c r="AB23" s="14">
        <f t="shared" si="43"/>
        <v>2.5</v>
      </c>
      <c r="AC23" s="15">
        <f t="shared" si="44"/>
        <v>7.95</v>
      </c>
    </row>
    <row r="24" ht="15.75" customHeight="1">
      <c r="A24" s="7">
        <v>23.0</v>
      </c>
      <c r="B24" s="8">
        <v>45048.53717380787</v>
      </c>
      <c r="C24" s="9" t="s">
        <v>37</v>
      </c>
      <c r="D24" s="10">
        <f t="shared" si="31"/>
        <v>1</v>
      </c>
      <c r="E24" s="10">
        <f t="shared" si="32"/>
        <v>1</v>
      </c>
      <c r="F24" s="10" t="s">
        <v>19</v>
      </c>
      <c r="G24" s="10">
        <f t="shared" si="33"/>
        <v>3</v>
      </c>
      <c r="H24" s="10" t="s">
        <v>20</v>
      </c>
      <c r="I24" s="10">
        <f t="shared" si="34"/>
        <v>1</v>
      </c>
      <c r="J24" s="10" t="s">
        <v>21</v>
      </c>
      <c r="K24" s="10">
        <f t="shared" si="35"/>
        <v>1</v>
      </c>
      <c r="L24" s="10" t="s">
        <v>22</v>
      </c>
      <c r="M24" s="11">
        <f t="shared" si="36"/>
        <v>1</v>
      </c>
      <c r="N24" s="11" t="s">
        <v>23</v>
      </c>
      <c r="O24" s="11">
        <f t="shared" si="37"/>
        <v>1</v>
      </c>
      <c r="P24" s="9"/>
      <c r="Q24" s="10" t="s">
        <v>24</v>
      </c>
      <c r="R24" s="12">
        <f t="shared" si="38"/>
        <v>8</v>
      </c>
      <c r="S24" s="10" t="s">
        <v>25</v>
      </c>
      <c r="T24" s="10" t="s">
        <v>54</v>
      </c>
      <c r="U24" s="11">
        <f t="shared" si="39"/>
        <v>0.5</v>
      </c>
      <c r="V24" s="9" t="s">
        <v>34</v>
      </c>
      <c r="W24" s="13">
        <f t="shared" si="40"/>
        <v>1</v>
      </c>
      <c r="X24" s="10" t="s">
        <v>27</v>
      </c>
      <c r="Y24" s="11">
        <f t="shared" si="41"/>
        <v>2</v>
      </c>
      <c r="Z24" s="11" t="s">
        <v>42</v>
      </c>
      <c r="AA24" s="14">
        <f t="shared" si="42"/>
        <v>4</v>
      </c>
      <c r="AB24" s="14">
        <f t="shared" si="43"/>
        <v>3.25</v>
      </c>
      <c r="AC24" s="15">
        <f t="shared" si="44"/>
        <v>6.75</v>
      </c>
    </row>
    <row r="25" ht="15.75" customHeight="1">
      <c r="A25" s="7">
        <v>24.0</v>
      </c>
      <c r="B25" s="8">
        <v>45048.5374737963</v>
      </c>
      <c r="C25" s="9" t="s">
        <v>18</v>
      </c>
      <c r="D25" s="10">
        <f t="shared" si="31"/>
        <v>2</v>
      </c>
      <c r="E25" s="10">
        <f t="shared" si="32"/>
        <v>2.333333333</v>
      </c>
      <c r="F25" s="10" t="s">
        <v>47</v>
      </c>
      <c r="G25" s="10">
        <f t="shared" si="33"/>
        <v>1</v>
      </c>
      <c r="H25" s="10" t="s">
        <v>20</v>
      </c>
      <c r="I25" s="10">
        <f t="shared" si="34"/>
        <v>1</v>
      </c>
      <c r="J25" s="10" t="s">
        <v>21</v>
      </c>
      <c r="K25" s="10">
        <f t="shared" si="35"/>
        <v>1</v>
      </c>
      <c r="L25" s="10" t="s">
        <v>65</v>
      </c>
      <c r="M25" s="11">
        <f t="shared" si="36"/>
        <v>3</v>
      </c>
      <c r="N25" s="11" t="s">
        <v>23</v>
      </c>
      <c r="O25" s="11">
        <f t="shared" si="37"/>
        <v>1</v>
      </c>
      <c r="P25" s="9"/>
      <c r="Q25" s="10" t="s">
        <v>24</v>
      </c>
      <c r="R25" s="12">
        <f t="shared" si="38"/>
        <v>9.333333333</v>
      </c>
      <c r="S25" s="10" t="s">
        <v>49</v>
      </c>
      <c r="T25" s="10" t="s">
        <v>66</v>
      </c>
      <c r="U25" s="11">
        <f t="shared" si="39"/>
        <v>0.3</v>
      </c>
      <c r="V25" s="7">
        <v>3.0</v>
      </c>
      <c r="W25" s="13">
        <f t="shared" si="40"/>
        <v>2</v>
      </c>
      <c r="X25" s="10" t="s">
        <v>27</v>
      </c>
      <c r="Y25" s="11">
        <f t="shared" si="41"/>
        <v>2</v>
      </c>
      <c r="Z25" s="11" t="s">
        <v>28</v>
      </c>
      <c r="AA25" s="14">
        <f t="shared" si="42"/>
        <v>3</v>
      </c>
      <c r="AB25" s="14">
        <f t="shared" si="43"/>
        <v>2.5</v>
      </c>
      <c r="AC25" s="15">
        <f t="shared" si="44"/>
        <v>6.8</v>
      </c>
    </row>
    <row r="26" ht="15.75" customHeight="1">
      <c r="A26" s="7">
        <v>25.0</v>
      </c>
      <c r="B26" s="8">
        <v>45048.53766278936</v>
      </c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2"/>
      <c r="S26" s="10"/>
      <c r="T26" s="10"/>
      <c r="U26" s="10"/>
      <c r="V26" s="10"/>
      <c r="W26" s="10"/>
      <c r="X26" s="10"/>
      <c r="Y26" s="11"/>
      <c r="Z26" s="11"/>
      <c r="AA26" s="14"/>
      <c r="AB26" s="14"/>
      <c r="AC26" s="15"/>
    </row>
    <row r="27" ht="15.75" customHeight="1">
      <c r="A27" s="7">
        <v>26.0</v>
      </c>
      <c r="B27" s="8">
        <v>45048.538579687505</v>
      </c>
      <c r="C27" s="9" t="s">
        <v>37</v>
      </c>
      <c r="D27" s="10">
        <f>IF(C27="I don't drink coffee", 1, IF(C27="1-2 cups", 2, IF(C27="3-4 cups", 3, IF(C27="More than 4 cups", 4))))</f>
        <v>1</v>
      </c>
      <c r="E27" s="10">
        <f>1+((D27-1)*(5-1))/(4-1)</f>
        <v>1</v>
      </c>
      <c r="F27" s="10" t="s">
        <v>38</v>
      </c>
      <c r="G27" s="10">
        <f>IF(F27="Less than 1 liter", 1, IF(F27="1-2 liters", 2, IF(F27="2-3 liters", 3, IF(F27="3-4 liters", 4, IF(F27="More than 4 liters", 5, "Not Specified")))))</f>
        <v>2</v>
      </c>
      <c r="H27" s="10" t="s">
        <v>20</v>
      </c>
      <c r="I27" s="10">
        <f>IF(H27="I don't drink spirits",1,IF(H27="Less than 2 shots",2,IF(H27="2-4 shots",3,IF(H27="5-7 shots",4,IF(H27="More than 7 shots",5,"Not Specified")))))</f>
        <v>1</v>
      </c>
      <c r="J27" s="10" t="s">
        <v>21</v>
      </c>
      <c r="K27" s="10">
        <f>IF(J27="I don't drink wine",1,IF(J27="1-2 glasses",2,IF(J27="3-4 glasses",3,IF(J27="5-6 glasses",4,IF(J27="More than 6 glasses",5,"Not Specified")))))</f>
        <v>1</v>
      </c>
      <c r="L27" s="10" t="s">
        <v>22</v>
      </c>
      <c r="M27" s="11">
        <f>IF(L27="I don't drink beer", 1, IF(L27="1-2 beers", 2, IF(L27="3-4 beers", 3, IF(L27="5-6 liters", 4, IF(L27="More than 6 beers", 5, "Not Specified")))))</f>
        <v>1</v>
      </c>
      <c r="N27" s="11" t="s">
        <v>23</v>
      </c>
      <c r="O27" s="11">
        <f>IF(N27="I don't drink energy drinks", 1, IF(N27="1-2 energy drinks", 2, IF(N27="3-4 energy drinks", 3, IF(N27="5-6 energy drinks", 4, IF(N27="More than 6 energy drinks", 5, "Not Specified")))))</f>
        <v>1</v>
      </c>
      <c r="P27" s="14"/>
      <c r="Q27" s="10" t="s">
        <v>24</v>
      </c>
      <c r="R27" s="12">
        <f>SUM(E27,G27,I27,K27,M27,O27)</f>
        <v>7</v>
      </c>
      <c r="S27" s="10" t="s">
        <v>25</v>
      </c>
      <c r="T27" s="10" t="s">
        <v>67</v>
      </c>
      <c r="U27" s="11">
        <f>SUM(IF(ISNUMBER(SEARCH("Eggs", T27)), 2, 0), IF(ISNUMBER(SEARCH("Fruits", T27)), 4, 0), IF(ISNUMBER(SEARCH("Cereals", T27)), 2, 0), IF(ISNUMBER(SEARCH("Meat", T27)), 2, 0), IF(ISNUMBER(SEARCH("Fish", T27)), 3, 0), IF(ISNUMBER(SEARCH("Legumes", T27)), 3, 0), IF(ISNUMBER(SEARCH("Snacks", T27)), 1, 0), IF(ISNUMBER(SEARCH("Desserts", T27)), 1, 0), IF(ISNUMBER(SEARCH("dairy", T27)), 2, 0))/20</f>
        <v>0.55</v>
      </c>
      <c r="V27" s="18">
        <v>4.0</v>
      </c>
      <c r="W27" s="13">
        <f>IF(V27="Less than 3", 1, IF(V27=3, 2, IF(V27=4, 3, IF(V27=5, 4, IF(V27="More than 5", 5, "Not Specified")))))</f>
        <v>3</v>
      </c>
      <c r="X27" s="16" t="s">
        <v>27</v>
      </c>
      <c r="Y27" s="11">
        <f>IF(X27="Less than 10 minutes", 1, IF(X27="10-20 minutes", 2, IF(X27="20-40 minutes", 3, IF(X27="More than 40 minutes", 4, "Not Specified"))))</f>
        <v>2</v>
      </c>
      <c r="Z27" s="17" t="s">
        <v>28</v>
      </c>
      <c r="AA27" s="14">
        <f>IF(Z27="I go to bed immediately", 1, IF(Z27="I go to bed after 30 minutes", 2, IF(Z27="I go to bed after 1-2 hours", 3, IF(Z27="I go to bed after 3-4 hours", 4, IF(Z27="I go to bed after more than 4 hours", 5, "Not Specified")))))</f>
        <v>3</v>
      </c>
      <c r="AB27" s="14">
        <f>1+(((AA27-1)*(4-1))/(5-1))</f>
        <v>2.5</v>
      </c>
      <c r="AC27" s="15">
        <f>SUM(U27,W27,Y27,AB27)</f>
        <v>8.05</v>
      </c>
    </row>
    <row r="28" ht="15.75" customHeight="1">
      <c r="A28" s="7">
        <v>27.0</v>
      </c>
      <c r="B28" s="8">
        <v>45048.53925298611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2"/>
      <c r="S28" s="10"/>
      <c r="T28" s="10"/>
      <c r="U28" s="10"/>
      <c r="V28" s="10"/>
      <c r="W28" s="10"/>
      <c r="X28" s="10"/>
      <c r="Y28" s="11"/>
      <c r="Z28" s="11"/>
      <c r="AA28" s="14"/>
      <c r="AB28" s="14"/>
      <c r="AC28" s="15"/>
    </row>
    <row r="29" ht="15.75" customHeight="1">
      <c r="A29" s="7">
        <v>28.0</v>
      </c>
      <c r="B29" s="8">
        <v>45048.541512372685</v>
      </c>
      <c r="C29" s="9" t="s">
        <v>35</v>
      </c>
      <c r="D29" s="10">
        <f>IF(C29="I don't drink coffee", 1, IF(C29="1-2 cups", 2, IF(C29="3-4 cups", 3, IF(C29="More than 4 cups", 4))))</f>
        <v>3</v>
      </c>
      <c r="E29" s="10">
        <f>1+((D29-1)*(5-1))/(4-1)</f>
        <v>3.666666667</v>
      </c>
      <c r="F29" s="10" t="s">
        <v>19</v>
      </c>
      <c r="G29" s="10">
        <f>IF(F29="Less than 1 liter", 1, IF(F29="1-2 liters", 2, IF(F29="2-3 liters", 3, IF(F29="3-4 liters", 4, IF(F29="More than 4 liters", 5, "Not Specified")))))</f>
        <v>3</v>
      </c>
      <c r="H29" s="10" t="s">
        <v>20</v>
      </c>
      <c r="I29" s="10">
        <f>IF(H29="I don't drink spirits",1,IF(H29="Less than 2 shots",2,IF(H29="2-4 shots",3,IF(H29="5-7 shots",4,IF(H29="More than 7 shots",5,"Not Specified")))))</f>
        <v>1</v>
      </c>
      <c r="J29" s="10" t="s">
        <v>21</v>
      </c>
      <c r="K29" s="10">
        <f>IF(J29="I don't drink wine",1,IF(J29="1-2 glasses",2,IF(J29="3-4 glasses",3,IF(J29="5-6 glasses",4,IF(J29="More than 6 glasses",5,"Not Specified")))))</f>
        <v>1</v>
      </c>
      <c r="L29" s="10" t="s">
        <v>39</v>
      </c>
      <c r="M29" s="11">
        <f>IF(L29="I don't drink beer", 1, IF(L29="1-2 beers", 2, IF(L29="3-4 beers", 3, IF(L29="5-6 liters", 4, IF(L29="More than 6 beers", 5, "Not Specified")))))</f>
        <v>2</v>
      </c>
      <c r="N29" s="11" t="s">
        <v>23</v>
      </c>
      <c r="O29" s="11">
        <f>IF(N29="I don't drink energy drinks", 1, IF(N29="1-2 energy drinks", 2, IF(N29="3-4 energy drinks", 3, IF(N29="5-6 energy drinks", 4, IF(N29="More than 6 energy drinks", 5, "Not Specified")))))</f>
        <v>1</v>
      </c>
      <c r="P29" s="14"/>
      <c r="Q29" s="10" t="s">
        <v>24</v>
      </c>
      <c r="R29" s="12">
        <f>SUM(E29,G29,I29,K29,M29,O29)</f>
        <v>11.66666667</v>
      </c>
      <c r="S29" s="10" t="s">
        <v>25</v>
      </c>
      <c r="T29" s="10" t="s">
        <v>68</v>
      </c>
      <c r="U29" s="11">
        <f>SUM(IF(ISNUMBER(SEARCH("Eggs", T29)), 2, 0), IF(ISNUMBER(SEARCH("Fruits", T29)), 4, 0), IF(ISNUMBER(SEARCH("Cereals", T29)), 2, 0), IF(ISNUMBER(SEARCH("Meat", T29)), 2, 0), IF(ISNUMBER(SEARCH("Fish", T29)), 3, 0), IF(ISNUMBER(SEARCH("Legumes", T29)), 3, 0), IF(ISNUMBER(SEARCH("Snacks", T29)), 1, 0), IF(ISNUMBER(SEARCH("Desserts", T29)), 1, 0), IF(ISNUMBER(SEARCH("dairy", T29)), 2, 0))/20</f>
        <v>1</v>
      </c>
      <c r="V29" s="18">
        <v>4.0</v>
      </c>
      <c r="W29" s="13">
        <f>IF(V29="Less than 3", 1, IF(V29=3, 2, IF(V29=4, 3, IF(V29=5, 4, IF(V29="More than 5", 5, "Not Specified")))))</f>
        <v>3</v>
      </c>
      <c r="X29" s="16" t="s">
        <v>27</v>
      </c>
      <c r="Y29" s="11">
        <f>IF(X29="Less than 10 minutes", 1, IF(X29="10-20 minutes", 2, IF(X29="20-40 minutes", 3, IF(X29="More than 40 minutes", 4, "Not Specified"))))</f>
        <v>2</v>
      </c>
      <c r="Z29" s="17" t="s">
        <v>28</v>
      </c>
      <c r="AA29" s="14">
        <f>IF(Z29="I go to bed immediately", 1, IF(Z29="I go to bed after 30 minutes", 2, IF(Z29="I go to bed after 1-2 hours", 3, IF(Z29="I go to bed after 3-4 hours", 4, IF(Z29="I go to bed after more than 4 hours", 5, "Not Specified")))))</f>
        <v>3</v>
      </c>
      <c r="AB29" s="14">
        <f>1+(((AA29-1)*(4-1))/(5-1))</f>
        <v>2.5</v>
      </c>
      <c r="AC29" s="15">
        <f>SUM(U29,W29,Y29,AB29)</f>
        <v>8.5</v>
      </c>
    </row>
    <row r="30" ht="15.75" customHeight="1">
      <c r="A30" s="7">
        <v>29.0</v>
      </c>
      <c r="B30" s="8">
        <v>45048.54273747685</v>
      </c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2"/>
      <c r="S30" s="10"/>
      <c r="T30" s="10"/>
      <c r="U30" s="10"/>
      <c r="V30" s="10"/>
      <c r="W30" s="10"/>
      <c r="X30" s="10"/>
      <c r="Y30" s="11"/>
      <c r="Z30" s="11"/>
      <c r="AA30" s="14"/>
      <c r="AB30" s="14"/>
      <c r="AC30" s="15"/>
    </row>
    <row r="31" ht="15.75" customHeight="1">
      <c r="A31" s="7">
        <v>30.0</v>
      </c>
      <c r="B31" s="8">
        <v>45048.54297425926</v>
      </c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2"/>
      <c r="S31" s="10"/>
      <c r="T31" s="10"/>
      <c r="U31" s="10"/>
      <c r="V31" s="10"/>
      <c r="W31" s="10"/>
      <c r="X31" s="10"/>
      <c r="Y31" s="11"/>
      <c r="Z31" s="11"/>
      <c r="AA31" s="14"/>
      <c r="AB31" s="14"/>
      <c r="AC31" s="15"/>
    </row>
    <row r="32" ht="15.75" customHeight="1">
      <c r="A32" s="7">
        <v>31.0</v>
      </c>
      <c r="B32" s="8">
        <v>45048.54529059028</v>
      </c>
      <c r="C32" s="9" t="s">
        <v>18</v>
      </c>
      <c r="D32" s="10">
        <f t="shared" ref="D32:D34" si="45">IF(C32="I don't drink coffee", 1, IF(C32="1-2 cups", 2, IF(C32="3-4 cups", 3, IF(C32="More than 4 cups", 4))))</f>
        <v>2</v>
      </c>
      <c r="E32" s="10">
        <f t="shared" ref="E32:E34" si="46">1+((D32-1)*(5-1))/(4-1)</f>
        <v>2.333333333</v>
      </c>
      <c r="F32" s="10" t="s">
        <v>47</v>
      </c>
      <c r="G32" s="10">
        <f t="shared" ref="G32:G34" si="47">IF(F32="Less than 1 liter", 1, IF(F32="1-2 liters", 2, IF(F32="2-3 liters", 3, IF(F32="3-4 liters", 4, IF(F32="More than 4 liters", 5, "Not Specified")))))</f>
        <v>1</v>
      </c>
      <c r="H32" s="10" t="s">
        <v>69</v>
      </c>
      <c r="I32" s="10">
        <f t="shared" ref="I32:I34" si="48">IF(H32="I don't drink spirits",1,IF(H32="Less than 2 shots",2,IF(H32="2-4 shots",3,IF(H32="5-7 shots",4,IF(H32="More than 7 shots",5,"Not Specified")))))</f>
        <v>2</v>
      </c>
      <c r="J32" s="10" t="s">
        <v>21</v>
      </c>
      <c r="K32" s="10">
        <f t="shared" ref="K32:K34" si="49">IF(J32="I don't drink wine",1,IF(J32="1-2 glasses",2,IF(J32="3-4 glasses",3,IF(J32="5-6 glasses",4,IF(J32="More than 6 glasses",5,"Not Specified")))))</f>
        <v>1</v>
      </c>
      <c r="L32" s="10" t="s">
        <v>22</v>
      </c>
      <c r="M32" s="11">
        <f t="shared" ref="M32:M34" si="50">IF(L32="I don't drink beer", 1, IF(L32="1-2 beers", 2, IF(L32="3-4 beers", 3, IF(L32="5-6 liters", 4, IF(L32="More than 6 beers", 5, "Not Specified")))))</f>
        <v>1</v>
      </c>
      <c r="N32" s="10" t="s">
        <v>43</v>
      </c>
      <c r="O32" s="11">
        <f t="shared" ref="O32:O34" si="51">IF(N32="I don't drink energy drinks", 1, IF(N32="1-2 energy drinks", 2, IF(N32="3-4 energy drinks", 3, IF(N32="5-6 energy drinks", 4, IF(N32="More than 6 energy drinks", 5, "Not Specified")))))</f>
        <v>2</v>
      </c>
      <c r="P32" s="14" t="s">
        <v>70</v>
      </c>
      <c r="Q32" s="10" t="s">
        <v>71</v>
      </c>
      <c r="R32" s="12">
        <f t="shared" ref="R32:R34" si="52">SUM(E32,G32,I32,K32,M32,O32)</f>
        <v>9.333333333</v>
      </c>
      <c r="S32" s="10" t="s">
        <v>25</v>
      </c>
      <c r="T32" s="10" t="s">
        <v>72</v>
      </c>
      <c r="U32" s="11">
        <f t="shared" ref="U32:U34" si="53">SUM(IF(ISNUMBER(SEARCH("Eggs", T32)), 2, 0), IF(ISNUMBER(SEARCH("Fruits", T32)), 4, 0), IF(ISNUMBER(SEARCH("Cereals", T32)), 2, 0), IF(ISNUMBER(SEARCH("Meat", T32)), 2, 0), IF(ISNUMBER(SEARCH("Fish", T32)), 3, 0), IF(ISNUMBER(SEARCH("Legumes", T32)), 3, 0), IF(ISNUMBER(SEARCH("Snacks", T32)), 1, 0), IF(ISNUMBER(SEARCH("Desserts", T32)), 1, 0), IF(ISNUMBER(SEARCH("dairy", T32)), 2, 0))/20</f>
        <v>0.45</v>
      </c>
      <c r="V32" s="18">
        <v>3.0</v>
      </c>
      <c r="W32" s="13">
        <f t="shared" ref="W32:W34" si="54">IF(V32="Less than 3", 1, IF(V32=3, 2, IF(V32=4, 3, IF(V32=5, 4, IF(V32="More than 5", 5, "Not Specified")))))</f>
        <v>2</v>
      </c>
      <c r="X32" s="16" t="s">
        <v>73</v>
      </c>
      <c r="Y32" s="11">
        <f t="shared" ref="Y32:Y34" si="55">IF(X32="Less than 10 minutes", 1, IF(X32="10-20 minutes", 2, IF(X32="20-40 minutes", 3, IF(X32="More than 40 minutes", 4, "Not Specified"))))</f>
        <v>3</v>
      </c>
      <c r="Z32" s="17" t="s">
        <v>28</v>
      </c>
      <c r="AA32" s="14">
        <f t="shared" ref="AA32:AA34" si="56">IF(Z32="I go to bed immediately", 1, IF(Z32="I go to bed after 30 minutes", 2, IF(Z32="I go to bed after 1-2 hours", 3, IF(Z32="I go to bed after 3-4 hours", 4, IF(Z32="I go to bed after more than 4 hours", 5, "Not Specified")))))</f>
        <v>3</v>
      </c>
      <c r="AB32" s="14">
        <f t="shared" ref="AB32:AB34" si="57">1+(((AA32-1)*(4-1))/(5-1))</f>
        <v>2.5</v>
      </c>
      <c r="AC32" s="15">
        <f t="shared" ref="AC32:AC34" si="58">SUM(U32,W32,Y32,AB32)</f>
        <v>7.95</v>
      </c>
    </row>
    <row r="33" ht="15.75" customHeight="1">
      <c r="A33" s="7">
        <v>32.0</v>
      </c>
      <c r="B33" s="8">
        <v>45048.549750694445</v>
      </c>
      <c r="C33" s="9" t="s">
        <v>37</v>
      </c>
      <c r="D33" s="10">
        <f t="shared" si="45"/>
        <v>1</v>
      </c>
      <c r="E33" s="10">
        <f t="shared" si="46"/>
        <v>1</v>
      </c>
      <c r="F33" s="10" t="s">
        <v>19</v>
      </c>
      <c r="G33" s="10">
        <f t="shared" si="47"/>
        <v>3</v>
      </c>
      <c r="H33" s="10" t="s">
        <v>20</v>
      </c>
      <c r="I33" s="10">
        <f t="shared" si="48"/>
        <v>1</v>
      </c>
      <c r="J33" s="10" t="s">
        <v>21</v>
      </c>
      <c r="K33" s="10">
        <f t="shared" si="49"/>
        <v>1</v>
      </c>
      <c r="L33" s="10" t="s">
        <v>22</v>
      </c>
      <c r="M33" s="11">
        <f t="shared" si="50"/>
        <v>1</v>
      </c>
      <c r="N33" s="10" t="s">
        <v>43</v>
      </c>
      <c r="O33" s="11">
        <f t="shared" si="51"/>
        <v>2</v>
      </c>
      <c r="P33" s="9" t="s">
        <v>53</v>
      </c>
      <c r="Q33" s="10" t="s">
        <v>31</v>
      </c>
      <c r="R33" s="12">
        <f t="shared" si="52"/>
        <v>9</v>
      </c>
      <c r="S33" s="10" t="s">
        <v>25</v>
      </c>
      <c r="T33" s="10" t="s">
        <v>74</v>
      </c>
      <c r="U33" s="11">
        <f t="shared" si="53"/>
        <v>0.55</v>
      </c>
      <c r="V33" s="7">
        <v>3.0</v>
      </c>
      <c r="W33" s="13">
        <f t="shared" si="54"/>
        <v>2</v>
      </c>
      <c r="X33" s="10" t="s">
        <v>27</v>
      </c>
      <c r="Y33" s="11">
        <f t="shared" si="55"/>
        <v>2</v>
      </c>
      <c r="Z33" s="11" t="s">
        <v>42</v>
      </c>
      <c r="AA33" s="14">
        <f t="shared" si="56"/>
        <v>4</v>
      </c>
      <c r="AB33" s="14">
        <f t="shared" si="57"/>
        <v>3.25</v>
      </c>
      <c r="AC33" s="15">
        <f t="shared" si="58"/>
        <v>7.8</v>
      </c>
    </row>
    <row r="34" ht="15.75" customHeight="1">
      <c r="A34" s="7">
        <v>33.0</v>
      </c>
      <c r="B34" s="8">
        <v>45048.556458935185</v>
      </c>
      <c r="C34" s="9" t="s">
        <v>18</v>
      </c>
      <c r="D34" s="10">
        <f t="shared" si="45"/>
        <v>2</v>
      </c>
      <c r="E34" s="10">
        <f t="shared" si="46"/>
        <v>2.333333333</v>
      </c>
      <c r="F34" s="10" t="s">
        <v>38</v>
      </c>
      <c r="G34" s="10">
        <f t="shared" si="47"/>
        <v>2</v>
      </c>
      <c r="H34" s="10" t="s">
        <v>20</v>
      </c>
      <c r="I34" s="10">
        <f t="shared" si="48"/>
        <v>1</v>
      </c>
      <c r="J34" s="10" t="s">
        <v>21</v>
      </c>
      <c r="K34" s="10">
        <f t="shared" si="49"/>
        <v>1</v>
      </c>
      <c r="L34" s="10" t="s">
        <v>22</v>
      </c>
      <c r="M34" s="11">
        <f t="shared" si="50"/>
        <v>1</v>
      </c>
      <c r="N34" s="10" t="s">
        <v>43</v>
      </c>
      <c r="O34" s="11">
        <f t="shared" si="51"/>
        <v>2</v>
      </c>
      <c r="P34" s="9" t="s">
        <v>30</v>
      </c>
      <c r="Q34" s="10" t="s">
        <v>31</v>
      </c>
      <c r="R34" s="12">
        <f t="shared" si="52"/>
        <v>9.333333333</v>
      </c>
      <c r="S34" s="10" t="s">
        <v>25</v>
      </c>
      <c r="T34" s="10" t="s">
        <v>75</v>
      </c>
      <c r="U34" s="11">
        <f t="shared" si="53"/>
        <v>0.45</v>
      </c>
      <c r="V34" s="7">
        <v>3.0</v>
      </c>
      <c r="W34" s="13">
        <f t="shared" si="54"/>
        <v>2</v>
      </c>
      <c r="X34" s="10" t="s">
        <v>27</v>
      </c>
      <c r="Y34" s="11">
        <f t="shared" si="55"/>
        <v>2</v>
      </c>
      <c r="Z34" s="11" t="s">
        <v>28</v>
      </c>
      <c r="AA34" s="14">
        <f t="shared" si="56"/>
        <v>3</v>
      </c>
      <c r="AB34" s="14">
        <f t="shared" si="57"/>
        <v>2.5</v>
      </c>
      <c r="AC34" s="15">
        <f t="shared" si="58"/>
        <v>6.95</v>
      </c>
    </row>
    <row r="35" ht="15.75" customHeight="1">
      <c r="A35" s="7">
        <v>34.0</v>
      </c>
      <c r="B35" s="8">
        <v>45048.557799849536</v>
      </c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2"/>
      <c r="S35" s="10"/>
      <c r="T35" s="10"/>
      <c r="U35" s="10"/>
      <c r="V35" s="10"/>
      <c r="W35" s="10"/>
      <c r="X35" s="10"/>
      <c r="Y35" s="11"/>
      <c r="Z35" s="11"/>
      <c r="AA35" s="14"/>
      <c r="AB35" s="14"/>
      <c r="AC35" s="15"/>
    </row>
    <row r="36" ht="15.75" customHeight="1">
      <c r="A36" s="7">
        <v>35.0</v>
      </c>
      <c r="B36" s="8">
        <v>45048.55870706019</v>
      </c>
      <c r="C36" s="9" t="s">
        <v>37</v>
      </c>
      <c r="D36" s="10">
        <f>IF(C36="I don't drink coffee", 1, IF(C36="1-2 cups", 2, IF(C36="3-4 cups", 3, IF(C36="More than 4 cups", 4))))</f>
        <v>1</v>
      </c>
      <c r="E36" s="10">
        <f>1+((D36-1)*(5-1))/(4-1)</f>
        <v>1</v>
      </c>
      <c r="F36" s="10" t="s">
        <v>38</v>
      </c>
      <c r="G36" s="10">
        <f>IF(F36="Less than 1 liter", 1, IF(F36="1-2 liters", 2, IF(F36="2-3 liters", 3, IF(F36="3-4 liters", 4, IF(F36="More than 4 liters", 5, "Not Specified")))))</f>
        <v>2</v>
      </c>
      <c r="H36" s="10" t="s">
        <v>69</v>
      </c>
      <c r="I36" s="10">
        <f>IF(H36="I don't drink spirits",1,IF(H36="Less than 2 shots",2,IF(H36="2-4 shots",3,IF(H36="5-7 shots",4,IF(H36="More than 7 shots",5,"Not Specified")))))</f>
        <v>2</v>
      </c>
      <c r="J36" s="10" t="s">
        <v>21</v>
      </c>
      <c r="K36" s="10">
        <f>IF(J36="I don't drink wine",1,IF(J36="1-2 glasses",2,IF(J36="3-4 glasses",3,IF(J36="5-6 glasses",4,IF(J36="More than 6 glasses",5,"Not Specified")))))</f>
        <v>1</v>
      </c>
      <c r="L36" s="10" t="s">
        <v>22</v>
      </c>
      <c r="M36" s="11">
        <f>IF(L36="I don't drink beer", 1, IF(L36="1-2 beers", 2, IF(L36="3-4 beers", 3, IF(L36="5-6 liters", 4, IF(L36="More than 6 beers", 5, "Not Specified")))))</f>
        <v>1</v>
      </c>
      <c r="N36" s="11" t="s">
        <v>23</v>
      </c>
      <c r="O36" s="11">
        <f>IF(N36="I don't drink energy drinks", 1, IF(N36="1-2 energy drinks", 2, IF(N36="3-4 energy drinks", 3, IF(N36="5-6 energy drinks", 4, IF(N36="More than 6 energy drinks", 5, "Not Specified")))))</f>
        <v>1</v>
      </c>
      <c r="P36" s="14"/>
      <c r="Q36" s="10" t="s">
        <v>24</v>
      </c>
      <c r="R36" s="12">
        <f>SUM(E36,G36,I36,K36,M36,O36)</f>
        <v>8</v>
      </c>
      <c r="S36" s="10" t="s">
        <v>25</v>
      </c>
      <c r="T36" s="10" t="s">
        <v>76</v>
      </c>
      <c r="U36" s="11">
        <f>SUM(IF(ISNUMBER(SEARCH("Eggs", T36)), 2, 0), IF(ISNUMBER(SEARCH("Fruits", T36)), 4, 0), IF(ISNUMBER(SEARCH("Cereals", T36)), 2, 0), IF(ISNUMBER(SEARCH("Meat", T36)), 2, 0), IF(ISNUMBER(SEARCH("Fish", T36)), 3, 0), IF(ISNUMBER(SEARCH("Legumes", T36)), 3, 0), IF(ISNUMBER(SEARCH("Snacks", T36)), 1, 0), IF(ISNUMBER(SEARCH("Desserts", T36)), 1, 0), IF(ISNUMBER(SEARCH("dairy", T36)), 2, 0))/20</f>
        <v>0.5</v>
      </c>
      <c r="V36" s="18">
        <v>4.0</v>
      </c>
      <c r="W36" s="13">
        <f>IF(V36="Less than 3", 1, IF(V36=3, 2, IF(V36=4, 3, IF(V36=5, 4, IF(V36="More than 5", 5, "Not Specified")))))</f>
        <v>3</v>
      </c>
      <c r="X36" s="16" t="s">
        <v>27</v>
      </c>
      <c r="Y36" s="11">
        <f>IF(X36="Less than 10 minutes", 1, IF(X36="10-20 minutes", 2, IF(X36="20-40 minutes", 3, IF(X36="More than 40 minutes", 4, "Not Specified"))))</f>
        <v>2</v>
      </c>
      <c r="Z36" s="17" t="s">
        <v>42</v>
      </c>
      <c r="AA36" s="14">
        <f>IF(Z36="I go to bed immediately", 1, IF(Z36="I go to bed after 30 minutes", 2, IF(Z36="I go to bed after 1-2 hours", 3, IF(Z36="I go to bed after 3-4 hours", 4, IF(Z36="I go to bed after more than 4 hours", 5, "Not Specified")))))</f>
        <v>4</v>
      </c>
      <c r="AB36" s="14">
        <f>1+(((AA36-1)*(4-1))/(5-1))</f>
        <v>3.25</v>
      </c>
      <c r="AC36" s="15">
        <f>SUM(U36,W36,Y36,AB36)</f>
        <v>8.75</v>
      </c>
    </row>
    <row r="37" ht="15.75" customHeight="1">
      <c r="A37" s="7">
        <v>36.0</v>
      </c>
      <c r="B37" s="8">
        <v>45048.55878204861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2"/>
      <c r="S37" s="10"/>
      <c r="T37" s="10"/>
      <c r="U37" s="10"/>
      <c r="V37" s="10"/>
      <c r="W37" s="10"/>
      <c r="X37" s="10"/>
      <c r="Y37" s="11"/>
      <c r="Z37" s="11"/>
      <c r="AA37" s="14"/>
      <c r="AB37" s="14"/>
      <c r="AC37" s="15"/>
    </row>
    <row r="38" ht="15.75" customHeight="1">
      <c r="A38" s="7">
        <v>37.0</v>
      </c>
      <c r="B38" s="8">
        <v>45048.560089606486</v>
      </c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2"/>
      <c r="S38" s="10"/>
      <c r="T38" s="10"/>
      <c r="U38" s="10"/>
      <c r="V38" s="10"/>
      <c r="W38" s="10"/>
      <c r="X38" s="10"/>
      <c r="Y38" s="11"/>
      <c r="Z38" s="11"/>
      <c r="AA38" s="14"/>
      <c r="AB38" s="14"/>
      <c r="AC38" s="15"/>
    </row>
    <row r="39" ht="15.75" customHeight="1">
      <c r="A39" s="7">
        <v>38.0</v>
      </c>
      <c r="B39" s="8">
        <v>45048.56009940972</v>
      </c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2"/>
      <c r="S39" s="10"/>
      <c r="T39" s="10"/>
      <c r="U39" s="10"/>
      <c r="V39" s="10"/>
      <c r="W39" s="10"/>
      <c r="X39" s="10"/>
      <c r="Y39" s="11"/>
      <c r="Z39" s="11"/>
      <c r="AA39" s="14"/>
      <c r="AB39" s="14"/>
      <c r="AC39" s="15"/>
    </row>
    <row r="40" ht="15.75" customHeight="1">
      <c r="A40" s="7">
        <v>39.0</v>
      </c>
      <c r="B40" s="8">
        <v>45048.56079939815</v>
      </c>
      <c r="C40" s="9" t="s">
        <v>18</v>
      </c>
      <c r="D40" s="10">
        <f>IF(C40="I don't drink coffee", 1, IF(C40="1-2 cups", 2, IF(C40="3-4 cups", 3, IF(C40="More than 4 cups", 4))))</f>
        <v>2</v>
      </c>
      <c r="E40" s="10">
        <f>1+((D40-1)*(5-1))/(4-1)</f>
        <v>2.333333333</v>
      </c>
      <c r="F40" s="10" t="s">
        <v>38</v>
      </c>
      <c r="G40" s="10">
        <f>IF(F40="Less than 1 liter", 1, IF(F40="1-2 liters", 2, IF(F40="2-3 liters", 3, IF(F40="3-4 liters", 4, IF(F40="More than 4 liters", 5, "Not Specified")))))</f>
        <v>2</v>
      </c>
      <c r="H40" s="10" t="s">
        <v>69</v>
      </c>
      <c r="I40" s="10">
        <f>IF(H40="I don't drink spirits",1,IF(H40="Less than 2 shots",2,IF(H40="2-4 shots",3,IF(H40="5-7 shots",4,IF(H40="More than 7 shots",5,"Not Specified")))))</f>
        <v>2</v>
      </c>
      <c r="J40" s="10" t="s">
        <v>48</v>
      </c>
      <c r="K40" s="10">
        <f>IF(J40="I don't drink wine",1,IF(J40="1-2 glasses",2,IF(J40="3-4 glasses",3,IF(J40="5-6 glasses",4,IF(J40="More than 6 glasses",5,"Not Specified")))))</f>
        <v>2</v>
      </c>
      <c r="L40" s="10" t="s">
        <v>22</v>
      </c>
      <c r="M40" s="11">
        <f>IF(L40="I don't drink beer", 1, IF(L40="1-2 beers", 2, IF(L40="3-4 beers", 3, IF(L40="5-6 liters", 4, IF(L40="More than 6 beers", 5, "Not Specified")))))</f>
        <v>1</v>
      </c>
      <c r="N40" s="11" t="s">
        <v>23</v>
      </c>
      <c r="O40" s="11">
        <f>IF(N40="I don't drink energy drinks", 1, IF(N40="1-2 energy drinks", 2, IF(N40="3-4 energy drinks", 3, IF(N40="5-6 energy drinks", 4, IF(N40="More than 6 energy drinks", 5, "Not Specified")))))</f>
        <v>1</v>
      </c>
      <c r="P40" s="14"/>
      <c r="Q40" s="10" t="s">
        <v>24</v>
      </c>
      <c r="R40" s="12">
        <f>SUM(E40,G40,I40,K40,M40,O40)</f>
        <v>10.33333333</v>
      </c>
      <c r="S40" s="10" t="s">
        <v>25</v>
      </c>
      <c r="T40" s="10" t="s">
        <v>77</v>
      </c>
      <c r="U40" s="11">
        <f>SUM(IF(ISNUMBER(SEARCH("Eggs", T40)), 2, 0), IF(ISNUMBER(SEARCH("Fruits", T40)), 4, 0), IF(ISNUMBER(SEARCH("Cereals", T40)), 2, 0), IF(ISNUMBER(SEARCH("Meat", T40)), 2, 0), IF(ISNUMBER(SEARCH("Fish", T40)), 3, 0), IF(ISNUMBER(SEARCH("Legumes", T40)), 3, 0), IF(ISNUMBER(SEARCH("Snacks", T40)), 1, 0), IF(ISNUMBER(SEARCH("Desserts", T40)), 1, 0), IF(ISNUMBER(SEARCH("dairy", T40)), 2, 0))/20</f>
        <v>0.3</v>
      </c>
      <c r="V40" s="14" t="s">
        <v>34</v>
      </c>
      <c r="W40" s="13">
        <f>IF(V40="Less than 3", 1, IF(V40=3, 2, IF(V40=4, 3, IF(V40=5, 4, IF(V40="More than 5", 5, "Not Specified")))))</f>
        <v>1</v>
      </c>
      <c r="X40" s="16" t="s">
        <v>27</v>
      </c>
      <c r="Y40" s="11">
        <f>IF(X40="Less than 10 minutes", 1, IF(X40="10-20 minutes", 2, IF(X40="20-40 minutes", 3, IF(X40="More than 40 minutes", 4, "Not Specified"))))</f>
        <v>2</v>
      </c>
      <c r="Z40" s="17" t="s">
        <v>42</v>
      </c>
      <c r="AA40" s="14">
        <f>IF(Z40="I go to bed immediately", 1, IF(Z40="I go to bed after 30 minutes", 2, IF(Z40="I go to bed after 1-2 hours", 3, IF(Z40="I go to bed after 3-4 hours", 4, IF(Z40="I go to bed after more than 4 hours", 5, "Not Specified")))))</f>
        <v>4</v>
      </c>
      <c r="AB40" s="14">
        <f>1+(((AA40-1)*(4-1))/(5-1))</f>
        <v>3.25</v>
      </c>
      <c r="AC40" s="15">
        <f>SUM(U40,W40,Y40,AB40)</f>
        <v>6.55</v>
      </c>
    </row>
    <row r="41" ht="15.75" customHeight="1">
      <c r="A41" s="7">
        <v>40.0</v>
      </c>
      <c r="B41" s="8">
        <v>45048.56178039352</v>
      </c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2"/>
      <c r="S41" s="10"/>
      <c r="T41" s="10"/>
      <c r="U41" s="10"/>
      <c r="V41" s="10"/>
      <c r="W41" s="10"/>
      <c r="X41" s="10"/>
      <c r="Y41" s="11"/>
      <c r="Z41" s="11"/>
      <c r="AA41" s="14"/>
      <c r="AB41" s="14"/>
      <c r="AC41" s="15"/>
    </row>
    <row r="42" ht="15.75" customHeight="1">
      <c r="A42" s="7">
        <v>41.0</v>
      </c>
      <c r="B42" s="8">
        <v>45048.56294467593</v>
      </c>
      <c r="C42" s="9" t="s">
        <v>37</v>
      </c>
      <c r="D42" s="10">
        <f t="shared" ref="D42:D48" si="59">IF(C42="I don't drink coffee", 1, IF(C42="1-2 cups", 2, IF(C42="3-4 cups", 3, IF(C42="More than 4 cups", 4))))</f>
        <v>1</v>
      </c>
      <c r="E42" s="10">
        <f t="shared" ref="E42:E48" si="60">1+((D42-1)*(5-1))/(4-1)</f>
        <v>1</v>
      </c>
      <c r="F42" s="10" t="s">
        <v>38</v>
      </c>
      <c r="G42" s="10">
        <f t="shared" ref="G42:G48" si="61">IF(F42="Less than 1 liter", 1, IF(F42="1-2 liters", 2, IF(F42="2-3 liters", 3, IF(F42="3-4 liters", 4, IF(F42="More than 4 liters", 5, "Not Specified")))))</f>
        <v>2</v>
      </c>
      <c r="H42" s="10" t="s">
        <v>69</v>
      </c>
      <c r="I42" s="10">
        <f t="shared" ref="I42:I48" si="62">IF(H42="I don't drink spirits",1,IF(H42="Less than 2 shots",2,IF(H42="2-4 shots",3,IF(H42="5-7 shots",4,IF(H42="More than 7 shots",5,"Not Specified")))))</f>
        <v>2</v>
      </c>
      <c r="J42" s="10" t="s">
        <v>48</v>
      </c>
      <c r="K42" s="10">
        <f t="shared" ref="K42:K48" si="63">IF(J42="I don't drink wine",1,IF(J42="1-2 glasses",2,IF(J42="3-4 glasses",3,IF(J42="5-6 glasses",4,IF(J42="More than 6 glasses",5,"Not Specified")))))</f>
        <v>2</v>
      </c>
      <c r="L42" s="10" t="s">
        <v>22</v>
      </c>
      <c r="M42" s="11">
        <f t="shared" ref="M42:M48" si="64">IF(L42="I don't drink beer", 1, IF(L42="1-2 beers", 2, IF(L42="3-4 beers", 3, IF(L42="5-6 liters", 4, IF(L42="More than 6 beers", 5, "Not Specified")))))</f>
        <v>1</v>
      </c>
      <c r="N42" s="11" t="s">
        <v>23</v>
      </c>
      <c r="O42" s="11">
        <f t="shared" ref="O42:O48" si="65">IF(N42="I don't drink energy drinks", 1, IF(N42="1-2 energy drinks", 2, IF(N42="3-4 energy drinks", 3, IF(N42="5-6 energy drinks", 4, IF(N42="More than 6 energy drinks", 5, "Not Specified")))))</f>
        <v>1</v>
      </c>
      <c r="P42" s="14"/>
      <c r="Q42" s="10" t="s">
        <v>24</v>
      </c>
      <c r="R42" s="12">
        <f t="shared" ref="R42:R48" si="66">SUM(E42,G42,I42,K42,M42,O42)</f>
        <v>9</v>
      </c>
      <c r="S42" s="10" t="s">
        <v>32</v>
      </c>
      <c r="T42" s="10" t="s">
        <v>78</v>
      </c>
      <c r="U42" s="11">
        <f t="shared" ref="U42:U200" si="67">SUM(IF(ISNUMBER(SEARCH("Eggs", T42)), 2, 0), IF(ISNUMBER(SEARCH("Fruits", T42)), 4, 0), IF(ISNUMBER(SEARCH("Cereals", T42)), 2, 0), IF(ISNUMBER(SEARCH("Meat", T42)), 2, 0), IF(ISNUMBER(SEARCH("Fish", T42)), 3, 0), IF(ISNUMBER(SEARCH("Legumes", T42)), 3, 0), IF(ISNUMBER(SEARCH("Snacks", T42)), 1, 0), IF(ISNUMBER(SEARCH("Desserts", T42)), 1, 0), IF(ISNUMBER(SEARCH("dairy", T42)), 2, 0))/20</f>
        <v>0.7</v>
      </c>
      <c r="V42" s="18">
        <v>3.0</v>
      </c>
      <c r="W42" s="13">
        <f t="shared" ref="W42:W200" si="68">IF(V42="Less than 3", 1, IF(V42=3, 2, IF(V42=4, 3, IF(V42=5, 4, IF(V42="More than 5", 5, "Not Specified")))))</f>
        <v>2</v>
      </c>
      <c r="X42" s="16" t="s">
        <v>73</v>
      </c>
      <c r="Y42" s="11">
        <f t="shared" ref="Y42:Y200" si="69">IF(X42="Less than 10 minutes", 1, IF(X42="10-20 minutes", 2, IF(X42="20-40 minutes", 3, IF(X42="More than 40 minutes", 4, "Not Specified"))))</f>
        <v>3</v>
      </c>
      <c r="Z42" s="17" t="s">
        <v>28</v>
      </c>
      <c r="AA42" s="14">
        <f t="shared" ref="AA42:AA200" si="70">IF(Z42="I go to bed immediately", 1, IF(Z42="I go to bed after 30 minutes", 2, IF(Z42="I go to bed after 1-2 hours", 3, IF(Z42="I go to bed after 3-4 hours", 4, IF(Z42="I go to bed after more than 4 hours", 5, "Not Specified")))))</f>
        <v>3</v>
      </c>
      <c r="AB42" s="14">
        <f t="shared" ref="AB42:AB137" si="71">1+(((AA42-1)*(4-1))/(5-1))</f>
        <v>2.5</v>
      </c>
      <c r="AC42" s="15">
        <f t="shared" ref="AC42:AC137" si="72">SUM(U42,W42,Y42,AB42)</f>
        <v>8.2</v>
      </c>
    </row>
    <row r="43" ht="15.75" customHeight="1">
      <c r="A43" s="7">
        <v>42.0</v>
      </c>
      <c r="B43" s="8">
        <v>45048.56659527778</v>
      </c>
      <c r="C43" s="9" t="s">
        <v>18</v>
      </c>
      <c r="D43" s="10">
        <f t="shared" si="59"/>
        <v>2</v>
      </c>
      <c r="E43" s="10">
        <f t="shared" si="60"/>
        <v>2.333333333</v>
      </c>
      <c r="F43" s="10" t="s">
        <v>19</v>
      </c>
      <c r="G43" s="10">
        <f t="shared" si="61"/>
        <v>3</v>
      </c>
      <c r="H43" s="10" t="s">
        <v>20</v>
      </c>
      <c r="I43" s="10">
        <f t="shared" si="62"/>
        <v>1</v>
      </c>
      <c r="J43" s="10" t="s">
        <v>21</v>
      </c>
      <c r="K43" s="10">
        <f t="shared" si="63"/>
        <v>1</v>
      </c>
      <c r="L43" s="10" t="s">
        <v>22</v>
      </c>
      <c r="M43" s="11">
        <f t="shared" si="64"/>
        <v>1</v>
      </c>
      <c r="N43" s="10" t="s">
        <v>43</v>
      </c>
      <c r="O43" s="11">
        <f t="shared" si="65"/>
        <v>2</v>
      </c>
      <c r="P43" s="9" t="s">
        <v>53</v>
      </c>
      <c r="Q43" s="10" t="s">
        <v>31</v>
      </c>
      <c r="R43" s="12">
        <f t="shared" si="66"/>
        <v>10.33333333</v>
      </c>
      <c r="S43" s="10" t="s">
        <v>49</v>
      </c>
      <c r="T43" s="10" t="s">
        <v>79</v>
      </c>
      <c r="U43" s="11">
        <f t="shared" si="67"/>
        <v>0.55</v>
      </c>
      <c r="V43" s="7">
        <v>3.0</v>
      </c>
      <c r="W43" s="13">
        <f t="shared" si="68"/>
        <v>2</v>
      </c>
      <c r="X43" s="10" t="s">
        <v>59</v>
      </c>
      <c r="Y43" s="11">
        <f t="shared" si="69"/>
        <v>4</v>
      </c>
      <c r="Z43" s="11" t="s">
        <v>28</v>
      </c>
      <c r="AA43" s="14">
        <f t="shared" si="70"/>
        <v>3</v>
      </c>
      <c r="AB43" s="14">
        <f t="shared" si="71"/>
        <v>2.5</v>
      </c>
      <c r="AC43" s="15">
        <f t="shared" si="72"/>
        <v>9.05</v>
      </c>
    </row>
    <row r="44" ht="15.75" customHeight="1">
      <c r="A44" s="7">
        <v>43.0</v>
      </c>
      <c r="B44" s="8">
        <v>45048.57169684028</v>
      </c>
      <c r="C44" s="9" t="s">
        <v>18</v>
      </c>
      <c r="D44" s="10">
        <f t="shared" si="59"/>
        <v>2</v>
      </c>
      <c r="E44" s="10">
        <f t="shared" si="60"/>
        <v>2.333333333</v>
      </c>
      <c r="F44" s="10" t="s">
        <v>38</v>
      </c>
      <c r="G44" s="10">
        <f t="shared" si="61"/>
        <v>2</v>
      </c>
      <c r="H44" s="10" t="s">
        <v>69</v>
      </c>
      <c r="I44" s="10">
        <f t="shared" si="62"/>
        <v>2</v>
      </c>
      <c r="J44" s="10" t="s">
        <v>21</v>
      </c>
      <c r="K44" s="10">
        <f t="shared" si="63"/>
        <v>1</v>
      </c>
      <c r="L44" s="10" t="s">
        <v>22</v>
      </c>
      <c r="M44" s="11">
        <f t="shared" si="64"/>
        <v>1</v>
      </c>
      <c r="N44" s="11" t="s">
        <v>23</v>
      </c>
      <c r="O44" s="11">
        <f t="shared" si="65"/>
        <v>1</v>
      </c>
      <c r="P44" s="9"/>
      <c r="Q44" s="10" t="s">
        <v>24</v>
      </c>
      <c r="R44" s="12">
        <f t="shared" si="66"/>
        <v>9.333333333</v>
      </c>
      <c r="S44" s="10" t="s">
        <v>25</v>
      </c>
      <c r="T44" s="10" t="s">
        <v>44</v>
      </c>
      <c r="U44" s="11">
        <f t="shared" si="67"/>
        <v>0.3</v>
      </c>
      <c r="V44" s="9" t="s">
        <v>34</v>
      </c>
      <c r="W44" s="13">
        <f t="shared" si="68"/>
        <v>1</v>
      </c>
      <c r="X44" s="10" t="s">
        <v>27</v>
      </c>
      <c r="Y44" s="11">
        <f t="shared" si="69"/>
        <v>2</v>
      </c>
      <c r="Z44" s="11" t="s">
        <v>42</v>
      </c>
      <c r="AA44" s="14">
        <f t="shared" si="70"/>
        <v>4</v>
      </c>
      <c r="AB44" s="14">
        <f t="shared" si="71"/>
        <v>3.25</v>
      </c>
      <c r="AC44" s="15">
        <f t="shared" si="72"/>
        <v>6.55</v>
      </c>
    </row>
    <row r="45" ht="15.75" customHeight="1">
      <c r="A45" s="7">
        <v>44.0</v>
      </c>
      <c r="B45" s="8">
        <v>45048.571713831014</v>
      </c>
      <c r="C45" s="9" t="s">
        <v>37</v>
      </c>
      <c r="D45" s="10">
        <f t="shared" si="59"/>
        <v>1</v>
      </c>
      <c r="E45" s="10">
        <f t="shared" si="60"/>
        <v>1</v>
      </c>
      <c r="F45" s="10" t="s">
        <v>38</v>
      </c>
      <c r="G45" s="10">
        <f t="shared" si="61"/>
        <v>2</v>
      </c>
      <c r="H45" s="10" t="s">
        <v>20</v>
      </c>
      <c r="I45" s="10">
        <f t="shared" si="62"/>
        <v>1</v>
      </c>
      <c r="J45" s="10" t="s">
        <v>21</v>
      </c>
      <c r="K45" s="10">
        <f t="shared" si="63"/>
        <v>1</v>
      </c>
      <c r="L45" s="10" t="s">
        <v>22</v>
      </c>
      <c r="M45" s="11">
        <f t="shared" si="64"/>
        <v>1</v>
      </c>
      <c r="N45" s="11" t="s">
        <v>23</v>
      </c>
      <c r="O45" s="11">
        <f t="shared" si="65"/>
        <v>1</v>
      </c>
      <c r="P45" s="9"/>
      <c r="Q45" s="10" t="s">
        <v>24</v>
      </c>
      <c r="R45" s="12">
        <f t="shared" si="66"/>
        <v>7</v>
      </c>
      <c r="S45" s="10" t="s">
        <v>25</v>
      </c>
      <c r="T45" s="10" t="s">
        <v>80</v>
      </c>
      <c r="U45" s="11">
        <f t="shared" si="67"/>
        <v>0.45</v>
      </c>
      <c r="V45" s="9" t="s">
        <v>34</v>
      </c>
      <c r="W45" s="13">
        <f t="shared" si="68"/>
        <v>1</v>
      </c>
      <c r="X45" s="10" t="s">
        <v>73</v>
      </c>
      <c r="Y45" s="11">
        <f t="shared" si="69"/>
        <v>3</v>
      </c>
      <c r="Z45" s="11" t="s">
        <v>42</v>
      </c>
      <c r="AA45" s="14">
        <f t="shared" si="70"/>
        <v>4</v>
      </c>
      <c r="AB45" s="14">
        <f t="shared" si="71"/>
        <v>3.25</v>
      </c>
      <c r="AC45" s="15">
        <f t="shared" si="72"/>
        <v>7.7</v>
      </c>
    </row>
    <row r="46" ht="15.75" customHeight="1">
      <c r="A46" s="7">
        <v>45.0</v>
      </c>
      <c r="B46" s="8">
        <v>45048.575196412035</v>
      </c>
      <c r="C46" s="9" t="s">
        <v>18</v>
      </c>
      <c r="D46" s="10">
        <f t="shared" si="59"/>
        <v>2</v>
      </c>
      <c r="E46" s="10">
        <f t="shared" si="60"/>
        <v>2.333333333</v>
      </c>
      <c r="F46" s="10" t="s">
        <v>38</v>
      </c>
      <c r="G46" s="10">
        <f t="shared" si="61"/>
        <v>2</v>
      </c>
      <c r="H46" s="10" t="s">
        <v>20</v>
      </c>
      <c r="I46" s="10">
        <f t="shared" si="62"/>
        <v>1</v>
      </c>
      <c r="J46" s="10" t="s">
        <v>21</v>
      </c>
      <c r="K46" s="10">
        <f t="shared" si="63"/>
        <v>1</v>
      </c>
      <c r="L46" s="10" t="s">
        <v>22</v>
      </c>
      <c r="M46" s="11">
        <f t="shared" si="64"/>
        <v>1</v>
      </c>
      <c r="N46" s="10" t="s">
        <v>43</v>
      </c>
      <c r="O46" s="11">
        <f t="shared" si="65"/>
        <v>2</v>
      </c>
      <c r="P46" s="9" t="s">
        <v>30</v>
      </c>
      <c r="Q46" s="10" t="s">
        <v>31</v>
      </c>
      <c r="R46" s="12">
        <f t="shared" si="66"/>
        <v>9.333333333</v>
      </c>
      <c r="S46" s="10" t="s">
        <v>25</v>
      </c>
      <c r="T46" s="10" t="s">
        <v>77</v>
      </c>
      <c r="U46" s="11">
        <f t="shared" si="67"/>
        <v>0.3</v>
      </c>
      <c r="V46" s="7">
        <v>3.0</v>
      </c>
      <c r="W46" s="13">
        <f t="shared" si="68"/>
        <v>2</v>
      </c>
      <c r="X46" s="10" t="s">
        <v>27</v>
      </c>
      <c r="Y46" s="11">
        <f t="shared" si="69"/>
        <v>2</v>
      </c>
      <c r="Z46" s="11" t="s">
        <v>28</v>
      </c>
      <c r="AA46" s="14">
        <f t="shared" si="70"/>
        <v>3</v>
      </c>
      <c r="AB46" s="14">
        <f t="shared" si="71"/>
        <v>2.5</v>
      </c>
      <c r="AC46" s="15">
        <f t="shared" si="72"/>
        <v>6.8</v>
      </c>
    </row>
    <row r="47" ht="15.75" customHeight="1">
      <c r="A47" s="7">
        <v>46.0</v>
      </c>
      <c r="B47" s="8">
        <v>45048.575832476854</v>
      </c>
      <c r="C47" s="9" t="s">
        <v>81</v>
      </c>
      <c r="D47" s="10">
        <f t="shared" si="59"/>
        <v>4</v>
      </c>
      <c r="E47" s="10">
        <f t="shared" si="60"/>
        <v>5</v>
      </c>
      <c r="F47" s="10" t="s">
        <v>82</v>
      </c>
      <c r="G47" s="10">
        <f t="shared" si="61"/>
        <v>5</v>
      </c>
      <c r="H47" s="10" t="s">
        <v>83</v>
      </c>
      <c r="I47" s="10">
        <f t="shared" si="62"/>
        <v>5</v>
      </c>
      <c r="J47" s="10" t="s">
        <v>84</v>
      </c>
      <c r="K47" s="10">
        <f t="shared" si="63"/>
        <v>5</v>
      </c>
      <c r="L47" s="10" t="s">
        <v>85</v>
      </c>
      <c r="M47" s="11">
        <f t="shared" si="64"/>
        <v>5</v>
      </c>
      <c r="N47" s="10" t="s">
        <v>86</v>
      </c>
      <c r="O47" s="11">
        <f t="shared" si="65"/>
        <v>5</v>
      </c>
      <c r="P47" s="9" t="s">
        <v>87</v>
      </c>
      <c r="Q47" s="10" t="s">
        <v>31</v>
      </c>
      <c r="R47" s="12">
        <f t="shared" si="66"/>
        <v>30</v>
      </c>
      <c r="S47" s="10" t="s">
        <v>88</v>
      </c>
      <c r="T47" s="10" t="s">
        <v>89</v>
      </c>
      <c r="U47" s="11">
        <f t="shared" si="67"/>
        <v>0.4</v>
      </c>
      <c r="V47" s="7">
        <v>5.0</v>
      </c>
      <c r="W47" s="13">
        <f t="shared" si="68"/>
        <v>4</v>
      </c>
      <c r="X47" s="10" t="s">
        <v>73</v>
      </c>
      <c r="Y47" s="11">
        <f t="shared" si="69"/>
        <v>3</v>
      </c>
      <c r="Z47" s="11" t="s">
        <v>28</v>
      </c>
      <c r="AA47" s="14">
        <f t="shared" si="70"/>
        <v>3</v>
      </c>
      <c r="AB47" s="14">
        <f t="shared" si="71"/>
        <v>2.5</v>
      </c>
      <c r="AC47" s="15">
        <f t="shared" si="72"/>
        <v>9.9</v>
      </c>
    </row>
    <row r="48" ht="15.75" customHeight="1">
      <c r="A48" s="7">
        <v>47.0</v>
      </c>
      <c r="B48" s="8">
        <v>45048.579702800926</v>
      </c>
      <c r="C48" s="9" t="s">
        <v>18</v>
      </c>
      <c r="D48" s="10">
        <f t="shared" si="59"/>
        <v>2</v>
      </c>
      <c r="E48" s="10">
        <f t="shared" si="60"/>
        <v>2.333333333</v>
      </c>
      <c r="F48" s="10" t="s">
        <v>38</v>
      </c>
      <c r="G48" s="10">
        <f t="shared" si="61"/>
        <v>2</v>
      </c>
      <c r="H48" s="10" t="s">
        <v>20</v>
      </c>
      <c r="I48" s="10">
        <f t="shared" si="62"/>
        <v>1</v>
      </c>
      <c r="J48" s="10" t="s">
        <v>21</v>
      </c>
      <c r="K48" s="10">
        <f t="shared" si="63"/>
        <v>1</v>
      </c>
      <c r="L48" s="10" t="s">
        <v>22</v>
      </c>
      <c r="M48" s="11">
        <f t="shared" si="64"/>
        <v>1</v>
      </c>
      <c r="N48" s="11" t="s">
        <v>23</v>
      </c>
      <c r="O48" s="11">
        <f t="shared" si="65"/>
        <v>1</v>
      </c>
      <c r="P48" s="9"/>
      <c r="Q48" s="10" t="s">
        <v>24</v>
      </c>
      <c r="R48" s="12">
        <f t="shared" si="66"/>
        <v>8.333333333</v>
      </c>
      <c r="S48" s="10" t="s">
        <v>25</v>
      </c>
      <c r="T48" s="10" t="s">
        <v>90</v>
      </c>
      <c r="U48" s="11">
        <f t="shared" si="67"/>
        <v>0.7</v>
      </c>
      <c r="V48" s="9" t="s">
        <v>34</v>
      </c>
      <c r="W48" s="13">
        <f t="shared" si="68"/>
        <v>1</v>
      </c>
      <c r="X48" s="10" t="s">
        <v>59</v>
      </c>
      <c r="Y48" s="11">
        <f t="shared" si="69"/>
        <v>4</v>
      </c>
      <c r="Z48" s="11" t="s">
        <v>28</v>
      </c>
      <c r="AA48" s="14">
        <f t="shared" si="70"/>
        <v>3</v>
      </c>
      <c r="AB48" s="14">
        <f t="shared" si="71"/>
        <v>2.5</v>
      </c>
      <c r="AC48" s="15">
        <f t="shared" si="72"/>
        <v>8.2</v>
      </c>
    </row>
    <row r="49" ht="15.75" customHeight="1">
      <c r="A49" s="7">
        <v>48.0</v>
      </c>
      <c r="B49" s="8">
        <v>45048.58111543981</v>
      </c>
      <c r="C49" s="9" t="s">
        <v>37</v>
      </c>
      <c r="D49" s="10"/>
      <c r="E49" s="10"/>
      <c r="F49" s="10" t="s">
        <v>38</v>
      </c>
      <c r="G49" s="10"/>
      <c r="H49" s="10" t="s">
        <v>91</v>
      </c>
      <c r="I49" s="10"/>
      <c r="J49" s="10" t="s">
        <v>91</v>
      </c>
      <c r="K49" s="10"/>
      <c r="L49" s="10" t="s">
        <v>91</v>
      </c>
      <c r="M49" s="11"/>
      <c r="N49" s="11" t="s">
        <v>23</v>
      </c>
      <c r="O49" s="11"/>
      <c r="P49" s="10"/>
      <c r="Q49" s="10"/>
      <c r="R49" s="12"/>
      <c r="S49" s="10" t="s">
        <v>25</v>
      </c>
      <c r="T49" s="10" t="s">
        <v>92</v>
      </c>
      <c r="U49" s="11">
        <f t="shared" si="67"/>
        <v>0.45</v>
      </c>
      <c r="V49" s="10" t="s">
        <v>93</v>
      </c>
      <c r="W49" s="13">
        <f t="shared" si="68"/>
        <v>5</v>
      </c>
      <c r="X49" s="10" t="s">
        <v>45</v>
      </c>
      <c r="Y49" s="11">
        <f t="shared" si="69"/>
        <v>1</v>
      </c>
      <c r="Z49" s="11" t="s">
        <v>42</v>
      </c>
      <c r="AA49" s="14">
        <f t="shared" si="70"/>
        <v>4</v>
      </c>
      <c r="AB49" s="14">
        <f t="shared" si="71"/>
        <v>3.25</v>
      </c>
      <c r="AC49" s="15">
        <f t="shared" si="72"/>
        <v>9.7</v>
      </c>
    </row>
    <row r="50" ht="15.75" customHeight="1">
      <c r="A50" s="7">
        <v>49.0</v>
      </c>
      <c r="B50" s="8">
        <v>45048.58243800926</v>
      </c>
      <c r="C50" s="9" t="s">
        <v>37</v>
      </c>
      <c r="D50" s="10">
        <f t="shared" ref="D50:D94" si="73">IF(C50="I don't drink coffee", 1, IF(C50="1-2 cups", 2, IF(C50="3-4 cups", 3, IF(C50="More than 4 cups", 4))))</f>
        <v>1</v>
      </c>
      <c r="E50" s="10">
        <f t="shared" ref="E50:E94" si="74">1+((D50-1)*(5-1))/(4-1)</f>
        <v>1</v>
      </c>
      <c r="F50" s="10" t="s">
        <v>38</v>
      </c>
      <c r="G50" s="10">
        <f t="shared" ref="G50:G94" si="75">IF(F50="Less than 1 liter", 1, IF(F50="1-2 liters", 2, IF(F50="2-3 liters", 3, IF(F50="3-4 liters", 4, IF(F50="More than 4 liters", 5, "Not Specified")))))</f>
        <v>2</v>
      </c>
      <c r="H50" s="10" t="s">
        <v>20</v>
      </c>
      <c r="I50" s="10">
        <f t="shared" ref="I50:I94" si="76">IF(H50="I don't drink spirits",1,IF(H50="Less than 2 shots",2,IF(H50="2-4 shots",3,IF(H50="5-7 shots",4,IF(H50="More than 7 shots",5,"Not Specified")))))</f>
        <v>1</v>
      </c>
      <c r="J50" s="10" t="s">
        <v>21</v>
      </c>
      <c r="K50" s="10">
        <f t="shared" ref="K50:K94" si="77">IF(J50="I don't drink wine",1,IF(J50="1-2 glasses",2,IF(J50="3-4 glasses",3,IF(J50="5-6 glasses",4,IF(J50="More than 6 glasses",5,"Not Specified")))))</f>
        <v>1</v>
      </c>
      <c r="L50" s="10" t="s">
        <v>22</v>
      </c>
      <c r="M50" s="11">
        <f t="shared" ref="M50:M94" si="78">IF(L50="I don't drink beer", 1, IF(L50="1-2 beers", 2, IF(L50="3-4 beers", 3, IF(L50="5-6 liters", 4, IF(L50="More than 6 beers", 5, "Not Specified")))))</f>
        <v>1</v>
      </c>
      <c r="N50" s="11" t="s">
        <v>23</v>
      </c>
      <c r="O50" s="11">
        <f t="shared" ref="O50:O94" si="79">IF(N50="I don't drink energy drinks", 1, IF(N50="1-2 energy drinks", 2, IF(N50="3-4 energy drinks", 3, IF(N50="5-6 energy drinks", 4, IF(N50="More than 6 energy drinks", 5, "Not Specified")))))</f>
        <v>1</v>
      </c>
      <c r="P50" s="14"/>
      <c r="Q50" s="10" t="s">
        <v>24</v>
      </c>
      <c r="R50" s="12">
        <f t="shared" ref="R50:R94" si="80">SUM(E50,G50,I50,K50,M50,O50)</f>
        <v>7</v>
      </c>
      <c r="S50" s="10" t="s">
        <v>25</v>
      </c>
      <c r="T50" s="10" t="s">
        <v>94</v>
      </c>
      <c r="U50" s="11">
        <f t="shared" si="67"/>
        <v>0.2</v>
      </c>
      <c r="V50" s="18">
        <v>3.0</v>
      </c>
      <c r="W50" s="13">
        <f t="shared" si="68"/>
        <v>2</v>
      </c>
      <c r="X50" s="16" t="s">
        <v>73</v>
      </c>
      <c r="Y50" s="11">
        <f t="shared" si="69"/>
        <v>3</v>
      </c>
      <c r="Z50" s="17" t="s">
        <v>28</v>
      </c>
      <c r="AA50" s="14">
        <f t="shared" si="70"/>
        <v>3</v>
      </c>
      <c r="AB50" s="14">
        <f t="shared" si="71"/>
        <v>2.5</v>
      </c>
      <c r="AC50" s="15">
        <f t="shared" si="72"/>
        <v>7.7</v>
      </c>
    </row>
    <row r="51" ht="15.75" customHeight="1">
      <c r="A51" s="7">
        <v>50.0</v>
      </c>
      <c r="B51" s="8">
        <v>45048.583337511576</v>
      </c>
      <c r="C51" s="9" t="s">
        <v>35</v>
      </c>
      <c r="D51" s="10">
        <f t="shared" si="73"/>
        <v>3</v>
      </c>
      <c r="E51" s="10">
        <f t="shared" si="74"/>
        <v>3.666666667</v>
      </c>
      <c r="F51" s="10" t="s">
        <v>95</v>
      </c>
      <c r="G51" s="10">
        <f t="shared" si="75"/>
        <v>4</v>
      </c>
      <c r="H51" s="10" t="s">
        <v>20</v>
      </c>
      <c r="I51" s="10">
        <f t="shared" si="76"/>
        <v>1</v>
      </c>
      <c r="J51" s="10" t="s">
        <v>21</v>
      </c>
      <c r="K51" s="10">
        <f t="shared" si="77"/>
        <v>1</v>
      </c>
      <c r="L51" s="10" t="s">
        <v>22</v>
      </c>
      <c r="M51" s="11">
        <f t="shared" si="78"/>
        <v>1</v>
      </c>
      <c r="N51" s="10" t="s">
        <v>29</v>
      </c>
      <c r="O51" s="11">
        <f t="shared" si="79"/>
        <v>3</v>
      </c>
      <c r="P51" s="9" t="s">
        <v>96</v>
      </c>
      <c r="Q51" s="10" t="s">
        <v>97</v>
      </c>
      <c r="R51" s="12">
        <f t="shared" si="80"/>
        <v>13.66666667</v>
      </c>
      <c r="S51" s="10" t="s">
        <v>98</v>
      </c>
      <c r="T51" s="10" t="s">
        <v>99</v>
      </c>
      <c r="U51" s="11">
        <f t="shared" si="67"/>
        <v>0.3</v>
      </c>
      <c r="V51" s="7">
        <v>4.0</v>
      </c>
      <c r="W51" s="13">
        <f t="shared" si="68"/>
        <v>3</v>
      </c>
      <c r="X51" s="10" t="s">
        <v>27</v>
      </c>
      <c r="Y51" s="11">
        <f t="shared" si="69"/>
        <v>2</v>
      </c>
      <c r="Z51" s="11" t="s">
        <v>28</v>
      </c>
      <c r="AA51" s="14">
        <f t="shared" si="70"/>
        <v>3</v>
      </c>
      <c r="AB51" s="14">
        <f t="shared" si="71"/>
        <v>2.5</v>
      </c>
      <c r="AC51" s="15">
        <f t="shared" si="72"/>
        <v>7.8</v>
      </c>
    </row>
    <row r="52" ht="15.75" customHeight="1">
      <c r="A52" s="7">
        <v>51.0</v>
      </c>
      <c r="B52" s="8">
        <v>45048.58442194444</v>
      </c>
      <c r="C52" s="9" t="s">
        <v>18</v>
      </c>
      <c r="D52" s="10">
        <f t="shared" si="73"/>
        <v>2</v>
      </c>
      <c r="E52" s="10">
        <f t="shared" si="74"/>
        <v>2.333333333</v>
      </c>
      <c r="F52" s="10" t="s">
        <v>38</v>
      </c>
      <c r="G52" s="10">
        <f t="shared" si="75"/>
        <v>2</v>
      </c>
      <c r="H52" s="10" t="s">
        <v>69</v>
      </c>
      <c r="I52" s="10">
        <f t="shared" si="76"/>
        <v>2</v>
      </c>
      <c r="J52" s="10" t="s">
        <v>100</v>
      </c>
      <c r="K52" s="10">
        <f t="shared" si="77"/>
        <v>3</v>
      </c>
      <c r="L52" s="10" t="s">
        <v>39</v>
      </c>
      <c r="M52" s="11">
        <f t="shared" si="78"/>
        <v>2</v>
      </c>
      <c r="N52" s="11" t="s">
        <v>23</v>
      </c>
      <c r="O52" s="11">
        <f t="shared" si="79"/>
        <v>1</v>
      </c>
      <c r="P52" s="9"/>
      <c r="Q52" s="10" t="s">
        <v>24</v>
      </c>
      <c r="R52" s="12">
        <f t="shared" si="80"/>
        <v>12.33333333</v>
      </c>
      <c r="S52" s="10" t="s">
        <v>25</v>
      </c>
      <c r="T52" s="10" t="s">
        <v>101</v>
      </c>
      <c r="U52" s="11">
        <f t="shared" si="67"/>
        <v>0.5</v>
      </c>
      <c r="V52" s="7">
        <v>3.0</v>
      </c>
      <c r="W52" s="13">
        <f t="shared" si="68"/>
        <v>2</v>
      </c>
      <c r="X52" s="10" t="s">
        <v>27</v>
      </c>
      <c r="Y52" s="11">
        <f t="shared" si="69"/>
        <v>2</v>
      </c>
      <c r="Z52" s="11" t="s">
        <v>42</v>
      </c>
      <c r="AA52" s="14">
        <f t="shared" si="70"/>
        <v>4</v>
      </c>
      <c r="AB52" s="14">
        <f t="shared" si="71"/>
        <v>3.25</v>
      </c>
      <c r="AC52" s="15">
        <f t="shared" si="72"/>
        <v>7.75</v>
      </c>
    </row>
    <row r="53" ht="15.75" customHeight="1">
      <c r="A53" s="7">
        <v>52.0</v>
      </c>
      <c r="B53" s="8">
        <v>45048.58584809028</v>
      </c>
      <c r="C53" s="9" t="s">
        <v>37</v>
      </c>
      <c r="D53" s="10">
        <f t="shared" si="73"/>
        <v>1</v>
      </c>
      <c r="E53" s="10">
        <f t="shared" si="74"/>
        <v>1</v>
      </c>
      <c r="F53" s="10" t="s">
        <v>38</v>
      </c>
      <c r="G53" s="10">
        <f t="shared" si="75"/>
        <v>2</v>
      </c>
      <c r="H53" s="10" t="s">
        <v>20</v>
      </c>
      <c r="I53" s="10">
        <f t="shared" si="76"/>
        <v>1</v>
      </c>
      <c r="J53" s="10" t="s">
        <v>21</v>
      </c>
      <c r="K53" s="10">
        <f t="shared" si="77"/>
        <v>1</v>
      </c>
      <c r="L53" s="10" t="s">
        <v>22</v>
      </c>
      <c r="M53" s="11">
        <f t="shared" si="78"/>
        <v>1</v>
      </c>
      <c r="N53" s="10" t="s">
        <v>43</v>
      </c>
      <c r="O53" s="11">
        <f t="shared" si="79"/>
        <v>2</v>
      </c>
      <c r="P53" s="9" t="s">
        <v>53</v>
      </c>
      <c r="Q53" s="10" t="s">
        <v>31</v>
      </c>
      <c r="R53" s="12">
        <f t="shared" si="80"/>
        <v>8</v>
      </c>
      <c r="S53" s="10" t="s">
        <v>25</v>
      </c>
      <c r="T53" s="10" t="s">
        <v>102</v>
      </c>
      <c r="U53" s="11">
        <f t="shared" si="67"/>
        <v>0.45</v>
      </c>
      <c r="V53" s="7">
        <v>5.0</v>
      </c>
      <c r="W53" s="13">
        <f t="shared" si="68"/>
        <v>4</v>
      </c>
      <c r="X53" s="10" t="s">
        <v>73</v>
      </c>
      <c r="Y53" s="11">
        <f t="shared" si="69"/>
        <v>3</v>
      </c>
      <c r="Z53" s="11" t="s">
        <v>28</v>
      </c>
      <c r="AA53" s="14">
        <f t="shared" si="70"/>
        <v>3</v>
      </c>
      <c r="AB53" s="14">
        <f t="shared" si="71"/>
        <v>2.5</v>
      </c>
      <c r="AC53" s="15">
        <f t="shared" si="72"/>
        <v>9.95</v>
      </c>
    </row>
    <row r="54" ht="15.75" customHeight="1">
      <c r="A54" s="7">
        <v>53.0</v>
      </c>
      <c r="B54" s="8">
        <v>45048.58698652778</v>
      </c>
      <c r="C54" s="9" t="s">
        <v>37</v>
      </c>
      <c r="D54" s="10">
        <f t="shared" si="73"/>
        <v>1</v>
      </c>
      <c r="E54" s="10">
        <f t="shared" si="74"/>
        <v>1</v>
      </c>
      <c r="F54" s="10" t="s">
        <v>38</v>
      </c>
      <c r="G54" s="10">
        <f t="shared" si="75"/>
        <v>2</v>
      </c>
      <c r="H54" s="10" t="s">
        <v>20</v>
      </c>
      <c r="I54" s="10">
        <f t="shared" si="76"/>
        <v>1</v>
      </c>
      <c r="J54" s="10" t="s">
        <v>21</v>
      </c>
      <c r="K54" s="10">
        <f t="shared" si="77"/>
        <v>1</v>
      </c>
      <c r="L54" s="10" t="s">
        <v>22</v>
      </c>
      <c r="M54" s="11">
        <f t="shared" si="78"/>
        <v>1</v>
      </c>
      <c r="N54" s="11" t="s">
        <v>23</v>
      </c>
      <c r="O54" s="11">
        <f t="shared" si="79"/>
        <v>1</v>
      </c>
      <c r="P54" s="9"/>
      <c r="Q54" s="10" t="s">
        <v>24</v>
      </c>
      <c r="R54" s="12">
        <f t="shared" si="80"/>
        <v>7</v>
      </c>
      <c r="S54" s="10" t="s">
        <v>25</v>
      </c>
      <c r="T54" s="10" t="s">
        <v>66</v>
      </c>
      <c r="U54" s="11">
        <f t="shared" si="67"/>
        <v>0.3</v>
      </c>
      <c r="V54" s="7">
        <v>3.0</v>
      </c>
      <c r="W54" s="13">
        <f t="shared" si="68"/>
        <v>2</v>
      </c>
      <c r="X54" s="10" t="s">
        <v>73</v>
      </c>
      <c r="Y54" s="11">
        <f t="shared" si="69"/>
        <v>3</v>
      </c>
      <c r="Z54" s="11" t="s">
        <v>42</v>
      </c>
      <c r="AA54" s="14">
        <f t="shared" si="70"/>
        <v>4</v>
      </c>
      <c r="AB54" s="14">
        <f t="shared" si="71"/>
        <v>3.25</v>
      </c>
      <c r="AC54" s="15">
        <f t="shared" si="72"/>
        <v>8.55</v>
      </c>
    </row>
    <row r="55" ht="15.75" customHeight="1">
      <c r="A55" s="7">
        <v>54.0</v>
      </c>
      <c r="B55" s="8">
        <v>45048.589490729166</v>
      </c>
      <c r="C55" s="9" t="s">
        <v>18</v>
      </c>
      <c r="D55" s="10">
        <f t="shared" si="73"/>
        <v>2</v>
      </c>
      <c r="E55" s="10">
        <f t="shared" si="74"/>
        <v>2.333333333</v>
      </c>
      <c r="F55" s="10" t="s">
        <v>47</v>
      </c>
      <c r="G55" s="10">
        <f t="shared" si="75"/>
        <v>1</v>
      </c>
      <c r="H55" s="10" t="s">
        <v>20</v>
      </c>
      <c r="I55" s="10">
        <f t="shared" si="76"/>
        <v>1</v>
      </c>
      <c r="J55" s="10" t="s">
        <v>21</v>
      </c>
      <c r="K55" s="10">
        <f t="shared" si="77"/>
        <v>1</v>
      </c>
      <c r="L55" s="10" t="s">
        <v>22</v>
      </c>
      <c r="M55" s="11">
        <f t="shared" si="78"/>
        <v>1</v>
      </c>
      <c r="N55" s="10" t="s">
        <v>29</v>
      </c>
      <c r="O55" s="11">
        <f t="shared" si="79"/>
        <v>3</v>
      </c>
      <c r="P55" s="9" t="s">
        <v>70</v>
      </c>
      <c r="Q55" s="10" t="s">
        <v>71</v>
      </c>
      <c r="R55" s="12">
        <f t="shared" si="80"/>
        <v>9.333333333</v>
      </c>
      <c r="S55" s="10" t="s">
        <v>25</v>
      </c>
      <c r="T55" s="10" t="s">
        <v>103</v>
      </c>
      <c r="U55" s="11">
        <f t="shared" si="67"/>
        <v>0.6</v>
      </c>
      <c r="V55" s="7">
        <v>3.0</v>
      </c>
      <c r="W55" s="13">
        <f t="shared" si="68"/>
        <v>2</v>
      </c>
      <c r="X55" s="10" t="s">
        <v>27</v>
      </c>
      <c r="Y55" s="11">
        <f t="shared" si="69"/>
        <v>2</v>
      </c>
      <c r="Z55" s="11" t="s">
        <v>28</v>
      </c>
      <c r="AA55" s="14">
        <f t="shared" si="70"/>
        <v>3</v>
      </c>
      <c r="AB55" s="14">
        <f t="shared" si="71"/>
        <v>2.5</v>
      </c>
      <c r="AC55" s="15">
        <f t="shared" si="72"/>
        <v>7.1</v>
      </c>
    </row>
    <row r="56" ht="15.75" customHeight="1">
      <c r="A56" s="7">
        <v>55.0</v>
      </c>
      <c r="B56" s="8">
        <v>45048.590414606486</v>
      </c>
      <c r="C56" s="9" t="s">
        <v>37</v>
      </c>
      <c r="D56" s="10">
        <f t="shared" si="73"/>
        <v>1</v>
      </c>
      <c r="E56" s="10">
        <f t="shared" si="74"/>
        <v>1</v>
      </c>
      <c r="F56" s="10" t="s">
        <v>47</v>
      </c>
      <c r="G56" s="10">
        <f t="shared" si="75"/>
        <v>1</v>
      </c>
      <c r="H56" s="10" t="s">
        <v>20</v>
      </c>
      <c r="I56" s="10">
        <f t="shared" si="76"/>
        <v>1</v>
      </c>
      <c r="J56" s="10" t="s">
        <v>21</v>
      </c>
      <c r="K56" s="10">
        <f t="shared" si="77"/>
        <v>1</v>
      </c>
      <c r="L56" s="10" t="s">
        <v>22</v>
      </c>
      <c r="M56" s="11">
        <f t="shared" si="78"/>
        <v>1</v>
      </c>
      <c r="N56" s="10" t="s">
        <v>43</v>
      </c>
      <c r="O56" s="11">
        <f t="shared" si="79"/>
        <v>2</v>
      </c>
      <c r="P56" s="9" t="s">
        <v>70</v>
      </c>
      <c r="Q56" s="10" t="s">
        <v>71</v>
      </c>
      <c r="R56" s="12">
        <f t="shared" si="80"/>
        <v>7</v>
      </c>
      <c r="S56" s="10" t="s">
        <v>49</v>
      </c>
      <c r="T56" s="10" t="s">
        <v>104</v>
      </c>
      <c r="U56" s="11">
        <f t="shared" si="67"/>
        <v>0.85</v>
      </c>
      <c r="V56" s="9" t="s">
        <v>34</v>
      </c>
      <c r="W56" s="13">
        <f t="shared" si="68"/>
        <v>1</v>
      </c>
      <c r="X56" s="10" t="s">
        <v>27</v>
      </c>
      <c r="Y56" s="11">
        <f t="shared" si="69"/>
        <v>2</v>
      </c>
      <c r="Z56" s="11" t="s">
        <v>42</v>
      </c>
      <c r="AA56" s="14">
        <f t="shared" si="70"/>
        <v>4</v>
      </c>
      <c r="AB56" s="14">
        <f t="shared" si="71"/>
        <v>3.25</v>
      </c>
      <c r="AC56" s="15">
        <f t="shared" si="72"/>
        <v>7.1</v>
      </c>
    </row>
    <row r="57" ht="15.75" customHeight="1">
      <c r="A57" s="7">
        <v>56.0</v>
      </c>
      <c r="B57" s="8">
        <v>45048.5943416088</v>
      </c>
      <c r="C57" s="9" t="s">
        <v>35</v>
      </c>
      <c r="D57" s="10">
        <f t="shared" si="73"/>
        <v>3</v>
      </c>
      <c r="E57" s="10">
        <f t="shared" si="74"/>
        <v>3.666666667</v>
      </c>
      <c r="F57" s="10" t="s">
        <v>47</v>
      </c>
      <c r="G57" s="10">
        <f t="shared" si="75"/>
        <v>1</v>
      </c>
      <c r="H57" s="10" t="s">
        <v>20</v>
      </c>
      <c r="I57" s="10">
        <f t="shared" si="76"/>
        <v>1</v>
      </c>
      <c r="J57" s="10" t="s">
        <v>21</v>
      </c>
      <c r="K57" s="10">
        <f t="shared" si="77"/>
        <v>1</v>
      </c>
      <c r="L57" s="10" t="s">
        <v>22</v>
      </c>
      <c r="M57" s="11">
        <f t="shared" si="78"/>
        <v>1</v>
      </c>
      <c r="N57" s="11" t="s">
        <v>23</v>
      </c>
      <c r="O57" s="11">
        <f t="shared" si="79"/>
        <v>1</v>
      </c>
      <c r="P57" s="9"/>
      <c r="Q57" s="10" t="s">
        <v>24</v>
      </c>
      <c r="R57" s="12">
        <f t="shared" si="80"/>
        <v>8.666666667</v>
      </c>
      <c r="S57" s="10" t="s">
        <v>25</v>
      </c>
      <c r="T57" s="10" t="s">
        <v>105</v>
      </c>
      <c r="U57" s="11">
        <f t="shared" si="67"/>
        <v>0.75</v>
      </c>
      <c r="V57" s="9" t="s">
        <v>34</v>
      </c>
      <c r="W57" s="13">
        <f t="shared" si="68"/>
        <v>1</v>
      </c>
      <c r="X57" s="10" t="s">
        <v>73</v>
      </c>
      <c r="Y57" s="11">
        <f t="shared" si="69"/>
        <v>3</v>
      </c>
      <c r="Z57" s="11" t="s">
        <v>28</v>
      </c>
      <c r="AA57" s="14">
        <f t="shared" si="70"/>
        <v>3</v>
      </c>
      <c r="AB57" s="14">
        <f t="shared" si="71"/>
        <v>2.5</v>
      </c>
      <c r="AC57" s="15">
        <f t="shared" si="72"/>
        <v>7.25</v>
      </c>
    </row>
    <row r="58" ht="15.75" customHeight="1">
      <c r="A58" s="7">
        <v>57.0</v>
      </c>
      <c r="B58" s="8">
        <v>45048.5947962963</v>
      </c>
      <c r="C58" s="9" t="s">
        <v>37</v>
      </c>
      <c r="D58" s="10">
        <f t="shared" si="73"/>
        <v>1</v>
      </c>
      <c r="E58" s="10">
        <f t="shared" si="74"/>
        <v>1</v>
      </c>
      <c r="F58" s="10" t="s">
        <v>82</v>
      </c>
      <c r="G58" s="10">
        <f t="shared" si="75"/>
        <v>5</v>
      </c>
      <c r="H58" s="10" t="s">
        <v>69</v>
      </c>
      <c r="I58" s="10">
        <f t="shared" si="76"/>
        <v>2</v>
      </c>
      <c r="J58" s="10" t="s">
        <v>21</v>
      </c>
      <c r="K58" s="10">
        <f t="shared" si="77"/>
        <v>1</v>
      </c>
      <c r="L58" s="10" t="s">
        <v>22</v>
      </c>
      <c r="M58" s="11">
        <f t="shared" si="78"/>
        <v>1</v>
      </c>
      <c r="N58" s="10" t="s">
        <v>43</v>
      </c>
      <c r="O58" s="11">
        <f t="shared" si="79"/>
        <v>2</v>
      </c>
      <c r="P58" s="9" t="s">
        <v>106</v>
      </c>
      <c r="Q58" s="10" t="s">
        <v>107</v>
      </c>
      <c r="R58" s="12">
        <f t="shared" si="80"/>
        <v>12</v>
      </c>
      <c r="S58" s="10" t="s">
        <v>25</v>
      </c>
      <c r="T58" s="10" t="s">
        <v>108</v>
      </c>
      <c r="U58" s="11">
        <f t="shared" si="67"/>
        <v>0.5</v>
      </c>
      <c r="V58" s="7">
        <v>4.0</v>
      </c>
      <c r="W58" s="13">
        <f t="shared" si="68"/>
        <v>3</v>
      </c>
      <c r="X58" s="10" t="s">
        <v>73</v>
      </c>
      <c r="Y58" s="11">
        <f t="shared" si="69"/>
        <v>3</v>
      </c>
      <c r="Z58" s="11" t="s">
        <v>42</v>
      </c>
      <c r="AA58" s="14">
        <f t="shared" si="70"/>
        <v>4</v>
      </c>
      <c r="AB58" s="14">
        <f t="shared" si="71"/>
        <v>3.25</v>
      </c>
      <c r="AC58" s="15">
        <f t="shared" si="72"/>
        <v>9.75</v>
      </c>
    </row>
    <row r="59" ht="15.75" customHeight="1">
      <c r="A59" s="7">
        <v>58.0</v>
      </c>
      <c r="B59" s="8">
        <v>45048.59786730324</v>
      </c>
      <c r="C59" s="9" t="s">
        <v>18</v>
      </c>
      <c r="D59" s="10">
        <f t="shared" si="73"/>
        <v>2</v>
      </c>
      <c r="E59" s="10">
        <f t="shared" si="74"/>
        <v>2.333333333</v>
      </c>
      <c r="F59" s="10" t="s">
        <v>38</v>
      </c>
      <c r="G59" s="10">
        <f t="shared" si="75"/>
        <v>2</v>
      </c>
      <c r="H59" s="10" t="s">
        <v>20</v>
      </c>
      <c r="I59" s="10">
        <f t="shared" si="76"/>
        <v>1</v>
      </c>
      <c r="J59" s="10" t="s">
        <v>48</v>
      </c>
      <c r="K59" s="10">
        <f t="shared" si="77"/>
        <v>2</v>
      </c>
      <c r="L59" s="10" t="s">
        <v>39</v>
      </c>
      <c r="M59" s="11">
        <f t="shared" si="78"/>
        <v>2</v>
      </c>
      <c r="N59" s="11" t="s">
        <v>23</v>
      </c>
      <c r="O59" s="11">
        <f t="shared" si="79"/>
        <v>1</v>
      </c>
      <c r="P59" s="9"/>
      <c r="Q59" s="10" t="s">
        <v>24</v>
      </c>
      <c r="R59" s="12">
        <f t="shared" si="80"/>
        <v>10.33333333</v>
      </c>
      <c r="S59" s="10" t="s">
        <v>25</v>
      </c>
      <c r="T59" s="10" t="s">
        <v>109</v>
      </c>
      <c r="U59" s="11">
        <f t="shared" si="67"/>
        <v>0.65</v>
      </c>
      <c r="V59" s="9" t="s">
        <v>34</v>
      </c>
      <c r="W59" s="13">
        <f t="shared" si="68"/>
        <v>1</v>
      </c>
      <c r="X59" s="10" t="s">
        <v>27</v>
      </c>
      <c r="Y59" s="11">
        <f t="shared" si="69"/>
        <v>2</v>
      </c>
      <c r="Z59" s="11" t="s">
        <v>28</v>
      </c>
      <c r="AA59" s="14">
        <f t="shared" si="70"/>
        <v>3</v>
      </c>
      <c r="AB59" s="14">
        <f t="shared" si="71"/>
        <v>2.5</v>
      </c>
      <c r="AC59" s="15">
        <f t="shared" si="72"/>
        <v>6.15</v>
      </c>
    </row>
    <row r="60" ht="15.75" customHeight="1">
      <c r="A60" s="7">
        <v>59.0</v>
      </c>
      <c r="B60" s="8">
        <v>45048.60168497685</v>
      </c>
      <c r="C60" s="9" t="s">
        <v>18</v>
      </c>
      <c r="D60" s="10">
        <f t="shared" si="73"/>
        <v>2</v>
      </c>
      <c r="E60" s="10">
        <f t="shared" si="74"/>
        <v>2.333333333</v>
      </c>
      <c r="F60" s="10" t="s">
        <v>38</v>
      </c>
      <c r="G60" s="10">
        <f t="shared" si="75"/>
        <v>2</v>
      </c>
      <c r="H60" s="10" t="s">
        <v>20</v>
      </c>
      <c r="I60" s="10">
        <f t="shared" si="76"/>
        <v>1</v>
      </c>
      <c r="J60" s="10" t="s">
        <v>21</v>
      </c>
      <c r="K60" s="10">
        <f t="shared" si="77"/>
        <v>1</v>
      </c>
      <c r="L60" s="10" t="s">
        <v>22</v>
      </c>
      <c r="M60" s="11">
        <f t="shared" si="78"/>
        <v>1</v>
      </c>
      <c r="N60" s="10" t="s">
        <v>110</v>
      </c>
      <c r="O60" s="11">
        <f t="shared" si="79"/>
        <v>4</v>
      </c>
      <c r="P60" s="9" t="s">
        <v>70</v>
      </c>
      <c r="Q60" s="10" t="s">
        <v>71</v>
      </c>
      <c r="R60" s="12">
        <f t="shared" si="80"/>
        <v>11.33333333</v>
      </c>
      <c r="S60" s="10" t="s">
        <v>25</v>
      </c>
      <c r="T60" s="10" t="s">
        <v>111</v>
      </c>
      <c r="U60" s="11">
        <f t="shared" si="67"/>
        <v>0.2</v>
      </c>
      <c r="V60" s="9" t="s">
        <v>34</v>
      </c>
      <c r="W60" s="13">
        <f t="shared" si="68"/>
        <v>1</v>
      </c>
      <c r="X60" s="10" t="s">
        <v>73</v>
      </c>
      <c r="Y60" s="11">
        <f t="shared" si="69"/>
        <v>3</v>
      </c>
      <c r="Z60" s="11" t="s">
        <v>56</v>
      </c>
      <c r="AA60" s="14">
        <f t="shared" si="70"/>
        <v>5</v>
      </c>
      <c r="AB60" s="14">
        <f t="shared" si="71"/>
        <v>4</v>
      </c>
      <c r="AC60" s="15">
        <f t="shared" si="72"/>
        <v>8.2</v>
      </c>
    </row>
    <row r="61" ht="15.75" customHeight="1">
      <c r="A61" s="7">
        <v>60.0</v>
      </c>
      <c r="B61" s="8">
        <v>45048.60291540509</v>
      </c>
      <c r="C61" s="9" t="s">
        <v>37</v>
      </c>
      <c r="D61" s="10">
        <f t="shared" si="73"/>
        <v>1</v>
      </c>
      <c r="E61" s="10">
        <f t="shared" si="74"/>
        <v>1</v>
      </c>
      <c r="F61" s="10" t="s">
        <v>19</v>
      </c>
      <c r="G61" s="10">
        <f t="shared" si="75"/>
        <v>3</v>
      </c>
      <c r="H61" s="10" t="s">
        <v>20</v>
      </c>
      <c r="I61" s="10">
        <f t="shared" si="76"/>
        <v>1</v>
      </c>
      <c r="J61" s="10" t="s">
        <v>48</v>
      </c>
      <c r="K61" s="10">
        <f t="shared" si="77"/>
        <v>2</v>
      </c>
      <c r="L61" s="10" t="s">
        <v>65</v>
      </c>
      <c r="M61" s="11">
        <f t="shared" si="78"/>
        <v>3</v>
      </c>
      <c r="N61" s="11" t="s">
        <v>23</v>
      </c>
      <c r="O61" s="11">
        <f t="shared" si="79"/>
        <v>1</v>
      </c>
      <c r="P61" s="9"/>
      <c r="Q61" s="10" t="s">
        <v>24</v>
      </c>
      <c r="R61" s="12">
        <f t="shared" si="80"/>
        <v>11</v>
      </c>
      <c r="S61" s="10" t="s">
        <v>25</v>
      </c>
      <c r="T61" s="10" t="s">
        <v>112</v>
      </c>
      <c r="U61" s="11">
        <f t="shared" si="67"/>
        <v>0.55</v>
      </c>
      <c r="V61" s="7">
        <v>4.0</v>
      </c>
      <c r="W61" s="13">
        <f t="shared" si="68"/>
        <v>3</v>
      </c>
      <c r="X61" s="10" t="s">
        <v>73</v>
      </c>
      <c r="Y61" s="11">
        <f t="shared" si="69"/>
        <v>3</v>
      </c>
      <c r="Z61" s="11" t="s">
        <v>28</v>
      </c>
      <c r="AA61" s="14">
        <f t="shared" si="70"/>
        <v>3</v>
      </c>
      <c r="AB61" s="14">
        <f t="shared" si="71"/>
        <v>2.5</v>
      </c>
      <c r="AC61" s="15">
        <f t="shared" si="72"/>
        <v>9.05</v>
      </c>
    </row>
    <row r="62" ht="15.75" customHeight="1">
      <c r="A62" s="7">
        <v>61.0</v>
      </c>
      <c r="B62" s="8">
        <v>45048.60313775463</v>
      </c>
      <c r="C62" s="9" t="s">
        <v>37</v>
      </c>
      <c r="D62" s="10">
        <f t="shared" si="73"/>
        <v>1</v>
      </c>
      <c r="E62" s="10">
        <f t="shared" si="74"/>
        <v>1</v>
      </c>
      <c r="F62" s="10" t="s">
        <v>47</v>
      </c>
      <c r="G62" s="10">
        <f t="shared" si="75"/>
        <v>1</v>
      </c>
      <c r="H62" s="10" t="s">
        <v>20</v>
      </c>
      <c r="I62" s="10">
        <f t="shared" si="76"/>
        <v>1</v>
      </c>
      <c r="J62" s="10" t="s">
        <v>21</v>
      </c>
      <c r="K62" s="10">
        <f t="shared" si="77"/>
        <v>1</v>
      </c>
      <c r="L62" s="10" t="s">
        <v>22</v>
      </c>
      <c r="M62" s="11">
        <f t="shared" si="78"/>
        <v>1</v>
      </c>
      <c r="N62" s="10" t="s">
        <v>43</v>
      </c>
      <c r="O62" s="11">
        <f t="shared" si="79"/>
        <v>2</v>
      </c>
      <c r="P62" s="9" t="s">
        <v>30</v>
      </c>
      <c r="Q62" s="10" t="s">
        <v>31</v>
      </c>
      <c r="R62" s="12">
        <f t="shared" si="80"/>
        <v>7</v>
      </c>
      <c r="S62" s="10" t="s">
        <v>25</v>
      </c>
      <c r="T62" s="10" t="s">
        <v>113</v>
      </c>
      <c r="U62" s="11">
        <f t="shared" si="67"/>
        <v>0.4</v>
      </c>
      <c r="V62" s="9" t="s">
        <v>34</v>
      </c>
      <c r="W62" s="13">
        <f t="shared" si="68"/>
        <v>1</v>
      </c>
      <c r="X62" s="10" t="s">
        <v>27</v>
      </c>
      <c r="Y62" s="11">
        <f t="shared" si="69"/>
        <v>2</v>
      </c>
      <c r="Z62" s="11" t="s">
        <v>28</v>
      </c>
      <c r="AA62" s="14">
        <f t="shared" si="70"/>
        <v>3</v>
      </c>
      <c r="AB62" s="14">
        <f t="shared" si="71"/>
        <v>2.5</v>
      </c>
      <c r="AC62" s="15">
        <f t="shared" si="72"/>
        <v>5.9</v>
      </c>
    </row>
    <row r="63" ht="15.75" customHeight="1">
      <c r="A63" s="7">
        <v>62.0</v>
      </c>
      <c r="B63" s="8">
        <v>45048.60384491898</v>
      </c>
      <c r="C63" s="9" t="s">
        <v>18</v>
      </c>
      <c r="D63" s="10">
        <f t="shared" si="73"/>
        <v>2</v>
      </c>
      <c r="E63" s="10">
        <f t="shared" si="74"/>
        <v>2.333333333</v>
      </c>
      <c r="F63" s="10" t="s">
        <v>19</v>
      </c>
      <c r="G63" s="10">
        <f t="shared" si="75"/>
        <v>3</v>
      </c>
      <c r="H63" s="10" t="s">
        <v>20</v>
      </c>
      <c r="I63" s="10">
        <f t="shared" si="76"/>
        <v>1</v>
      </c>
      <c r="J63" s="10" t="s">
        <v>21</v>
      </c>
      <c r="K63" s="10">
        <f t="shared" si="77"/>
        <v>1</v>
      </c>
      <c r="L63" s="10" t="s">
        <v>22</v>
      </c>
      <c r="M63" s="11">
        <f t="shared" si="78"/>
        <v>1</v>
      </c>
      <c r="N63" s="11" t="s">
        <v>23</v>
      </c>
      <c r="O63" s="11">
        <f t="shared" si="79"/>
        <v>1</v>
      </c>
      <c r="P63" s="9"/>
      <c r="Q63" s="10" t="s">
        <v>24</v>
      </c>
      <c r="R63" s="12">
        <f t="shared" si="80"/>
        <v>9.333333333</v>
      </c>
      <c r="S63" s="10" t="s">
        <v>25</v>
      </c>
      <c r="T63" s="10" t="s">
        <v>114</v>
      </c>
      <c r="U63" s="11">
        <f t="shared" si="67"/>
        <v>0.85</v>
      </c>
      <c r="V63" s="7">
        <v>3.0</v>
      </c>
      <c r="W63" s="13">
        <f t="shared" si="68"/>
        <v>2</v>
      </c>
      <c r="X63" s="10" t="s">
        <v>27</v>
      </c>
      <c r="Y63" s="11">
        <f t="shared" si="69"/>
        <v>2</v>
      </c>
      <c r="Z63" s="11" t="s">
        <v>115</v>
      </c>
      <c r="AA63" s="14">
        <f t="shared" si="70"/>
        <v>2</v>
      </c>
      <c r="AB63" s="14">
        <f t="shared" si="71"/>
        <v>1.75</v>
      </c>
      <c r="AC63" s="15">
        <f t="shared" si="72"/>
        <v>6.6</v>
      </c>
    </row>
    <row r="64" ht="15.75" customHeight="1">
      <c r="A64" s="7">
        <v>63.0</v>
      </c>
      <c r="B64" s="8">
        <v>45048.606179375</v>
      </c>
      <c r="C64" s="9" t="s">
        <v>37</v>
      </c>
      <c r="D64" s="10">
        <f t="shared" si="73"/>
        <v>1</v>
      </c>
      <c r="E64" s="10">
        <f t="shared" si="74"/>
        <v>1</v>
      </c>
      <c r="F64" s="10" t="s">
        <v>38</v>
      </c>
      <c r="G64" s="10">
        <f t="shared" si="75"/>
        <v>2</v>
      </c>
      <c r="H64" s="10" t="s">
        <v>20</v>
      </c>
      <c r="I64" s="10">
        <f t="shared" si="76"/>
        <v>1</v>
      </c>
      <c r="J64" s="10" t="s">
        <v>21</v>
      </c>
      <c r="K64" s="10">
        <f t="shared" si="77"/>
        <v>1</v>
      </c>
      <c r="L64" s="10" t="s">
        <v>39</v>
      </c>
      <c r="M64" s="11">
        <f t="shared" si="78"/>
        <v>2</v>
      </c>
      <c r="N64" s="11" t="s">
        <v>23</v>
      </c>
      <c r="O64" s="11">
        <f t="shared" si="79"/>
        <v>1</v>
      </c>
      <c r="P64" s="9"/>
      <c r="Q64" s="10" t="s">
        <v>24</v>
      </c>
      <c r="R64" s="12">
        <f t="shared" si="80"/>
        <v>8</v>
      </c>
      <c r="S64" s="10" t="s">
        <v>25</v>
      </c>
      <c r="T64" s="10" t="s">
        <v>116</v>
      </c>
      <c r="U64" s="11">
        <f t="shared" si="67"/>
        <v>0.55</v>
      </c>
      <c r="V64" s="9" t="s">
        <v>34</v>
      </c>
      <c r="W64" s="13">
        <f t="shared" si="68"/>
        <v>1</v>
      </c>
      <c r="X64" s="10" t="s">
        <v>73</v>
      </c>
      <c r="Y64" s="11">
        <f t="shared" si="69"/>
        <v>3</v>
      </c>
      <c r="Z64" s="11" t="s">
        <v>56</v>
      </c>
      <c r="AA64" s="14">
        <f t="shared" si="70"/>
        <v>5</v>
      </c>
      <c r="AB64" s="14">
        <f t="shared" si="71"/>
        <v>4</v>
      </c>
      <c r="AC64" s="15">
        <f t="shared" si="72"/>
        <v>8.55</v>
      </c>
    </row>
    <row r="65" ht="15.75" customHeight="1">
      <c r="A65" s="7">
        <v>64.0</v>
      </c>
      <c r="B65" s="8">
        <v>45048.606669872686</v>
      </c>
      <c r="C65" s="9" t="s">
        <v>18</v>
      </c>
      <c r="D65" s="10">
        <f t="shared" si="73"/>
        <v>2</v>
      </c>
      <c r="E65" s="10">
        <f t="shared" si="74"/>
        <v>2.333333333</v>
      </c>
      <c r="F65" s="10" t="s">
        <v>38</v>
      </c>
      <c r="G65" s="10">
        <f t="shared" si="75"/>
        <v>2</v>
      </c>
      <c r="H65" s="10" t="s">
        <v>20</v>
      </c>
      <c r="I65" s="10">
        <f t="shared" si="76"/>
        <v>1</v>
      </c>
      <c r="J65" s="10" t="s">
        <v>21</v>
      </c>
      <c r="K65" s="10">
        <f t="shared" si="77"/>
        <v>1</v>
      </c>
      <c r="L65" s="10" t="s">
        <v>22</v>
      </c>
      <c r="M65" s="11">
        <f t="shared" si="78"/>
        <v>1</v>
      </c>
      <c r="N65" s="11" t="s">
        <v>23</v>
      </c>
      <c r="O65" s="11">
        <f t="shared" si="79"/>
        <v>1</v>
      </c>
      <c r="P65" s="9"/>
      <c r="Q65" s="10" t="s">
        <v>24</v>
      </c>
      <c r="R65" s="12">
        <f t="shared" si="80"/>
        <v>8.333333333</v>
      </c>
      <c r="S65" s="10" t="s">
        <v>25</v>
      </c>
      <c r="T65" s="10" t="s">
        <v>117</v>
      </c>
      <c r="U65" s="11">
        <f t="shared" si="67"/>
        <v>0.4</v>
      </c>
      <c r="V65" s="9" t="s">
        <v>34</v>
      </c>
      <c r="W65" s="13">
        <f t="shared" si="68"/>
        <v>1</v>
      </c>
      <c r="X65" s="10" t="s">
        <v>73</v>
      </c>
      <c r="Y65" s="11">
        <f t="shared" si="69"/>
        <v>3</v>
      </c>
      <c r="Z65" s="11" t="s">
        <v>42</v>
      </c>
      <c r="AA65" s="14">
        <f t="shared" si="70"/>
        <v>4</v>
      </c>
      <c r="AB65" s="14">
        <f t="shared" si="71"/>
        <v>3.25</v>
      </c>
      <c r="AC65" s="15">
        <f t="shared" si="72"/>
        <v>7.65</v>
      </c>
    </row>
    <row r="66" ht="15.75" customHeight="1">
      <c r="A66" s="7">
        <v>65.0</v>
      </c>
      <c r="B66" s="8">
        <v>45048.613222175925</v>
      </c>
      <c r="C66" s="9" t="s">
        <v>37</v>
      </c>
      <c r="D66" s="10">
        <f t="shared" si="73"/>
        <v>1</v>
      </c>
      <c r="E66" s="10">
        <f t="shared" si="74"/>
        <v>1</v>
      </c>
      <c r="F66" s="10" t="s">
        <v>38</v>
      </c>
      <c r="G66" s="10">
        <f t="shared" si="75"/>
        <v>2</v>
      </c>
      <c r="H66" s="10" t="s">
        <v>20</v>
      </c>
      <c r="I66" s="10">
        <f t="shared" si="76"/>
        <v>1</v>
      </c>
      <c r="J66" s="10" t="s">
        <v>21</v>
      </c>
      <c r="K66" s="10">
        <f t="shared" si="77"/>
        <v>1</v>
      </c>
      <c r="L66" s="10" t="s">
        <v>39</v>
      </c>
      <c r="M66" s="11">
        <f t="shared" si="78"/>
        <v>2</v>
      </c>
      <c r="N66" s="11" t="s">
        <v>23</v>
      </c>
      <c r="O66" s="11">
        <f t="shared" si="79"/>
        <v>1</v>
      </c>
      <c r="P66" s="9"/>
      <c r="Q66" s="10" t="s">
        <v>24</v>
      </c>
      <c r="R66" s="12">
        <f t="shared" si="80"/>
        <v>8</v>
      </c>
      <c r="S66" s="10" t="s">
        <v>25</v>
      </c>
      <c r="T66" s="10" t="s">
        <v>118</v>
      </c>
      <c r="U66" s="11">
        <f t="shared" si="67"/>
        <v>0.8</v>
      </c>
      <c r="V66" s="7">
        <v>3.0</v>
      </c>
      <c r="W66" s="13">
        <f t="shared" si="68"/>
        <v>2</v>
      </c>
      <c r="X66" s="10" t="s">
        <v>27</v>
      </c>
      <c r="Y66" s="11">
        <f t="shared" si="69"/>
        <v>2</v>
      </c>
      <c r="Z66" s="11" t="s">
        <v>28</v>
      </c>
      <c r="AA66" s="14">
        <f t="shared" si="70"/>
        <v>3</v>
      </c>
      <c r="AB66" s="14">
        <f t="shared" si="71"/>
        <v>2.5</v>
      </c>
      <c r="AC66" s="15">
        <f t="shared" si="72"/>
        <v>7.3</v>
      </c>
    </row>
    <row r="67" ht="15.75" customHeight="1">
      <c r="A67" s="7">
        <v>66.0</v>
      </c>
      <c r="B67" s="8">
        <v>45048.61812496527</v>
      </c>
      <c r="C67" s="9" t="s">
        <v>81</v>
      </c>
      <c r="D67" s="10">
        <f t="shared" si="73"/>
        <v>4</v>
      </c>
      <c r="E67" s="10">
        <f t="shared" si="74"/>
        <v>5</v>
      </c>
      <c r="F67" s="10" t="s">
        <v>47</v>
      </c>
      <c r="G67" s="10">
        <f t="shared" si="75"/>
        <v>1</v>
      </c>
      <c r="H67" s="10" t="s">
        <v>83</v>
      </c>
      <c r="I67" s="10">
        <f t="shared" si="76"/>
        <v>5</v>
      </c>
      <c r="J67" s="10" t="s">
        <v>84</v>
      </c>
      <c r="K67" s="10">
        <f t="shared" si="77"/>
        <v>5</v>
      </c>
      <c r="L67" s="10" t="s">
        <v>85</v>
      </c>
      <c r="M67" s="11">
        <f t="shared" si="78"/>
        <v>5</v>
      </c>
      <c r="N67" s="10" t="s">
        <v>110</v>
      </c>
      <c r="O67" s="11">
        <f t="shared" si="79"/>
        <v>4</v>
      </c>
      <c r="P67" s="9" t="s">
        <v>119</v>
      </c>
      <c r="Q67" s="10" t="s">
        <v>120</v>
      </c>
      <c r="R67" s="12">
        <f t="shared" si="80"/>
        <v>25</v>
      </c>
      <c r="S67" s="10" t="s">
        <v>98</v>
      </c>
      <c r="T67" s="10" t="s">
        <v>121</v>
      </c>
      <c r="U67" s="11">
        <f t="shared" si="67"/>
        <v>1</v>
      </c>
      <c r="V67" s="9" t="s">
        <v>34</v>
      </c>
      <c r="W67" s="13">
        <f t="shared" si="68"/>
        <v>1</v>
      </c>
      <c r="X67" s="10" t="s">
        <v>59</v>
      </c>
      <c r="Y67" s="11">
        <f t="shared" si="69"/>
        <v>4</v>
      </c>
      <c r="Z67" s="11" t="s">
        <v>56</v>
      </c>
      <c r="AA67" s="14">
        <f t="shared" si="70"/>
        <v>5</v>
      </c>
      <c r="AB67" s="14">
        <f t="shared" si="71"/>
        <v>4</v>
      </c>
      <c r="AC67" s="15">
        <f t="shared" si="72"/>
        <v>10</v>
      </c>
    </row>
    <row r="68" ht="15.75" customHeight="1">
      <c r="A68" s="7">
        <v>67.0</v>
      </c>
      <c r="B68" s="8">
        <v>45048.62300431713</v>
      </c>
      <c r="C68" s="9" t="s">
        <v>18</v>
      </c>
      <c r="D68" s="10">
        <f t="shared" si="73"/>
        <v>2</v>
      </c>
      <c r="E68" s="10">
        <f t="shared" si="74"/>
        <v>2.333333333</v>
      </c>
      <c r="F68" s="10" t="s">
        <v>38</v>
      </c>
      <c r="G68" s="10">
        <f t="shared" si="75"/>
        <v>2</v>
      </c>
      <c r="H68" s="10" t="s">
        <v>20</v>
      </c>
      <c r="I68" s="10">
        <f t="shared" si="76"/>
        <v>1</v>
      </c>
      <c r="J68" s="10" t="s">
        <v>21</v>
      </c>
      <c r="K68" s="10">
        <f t="shared" si="77"/>
        <v>1</v>
      </c>
      <c r="L68" s="10" t="s">
        <v>22</v>
      </c>
      <c r="M68" s="11">
        <f t="shared" si="78"/>
        <v>1</v>
      </c>
      <c r="N68" s="11" t="s">
        <v>23</v>
      </c>
      <c r="O68" s="11">
        <f t="shared" si="79"/>
        <v>1</v>
      </c>
      <c r="P68" s="9"/>
      <c r="Q68" s="10" t="s">
        <v>24</v>
      </c>
      <c r="R68" s="12">
        <f t="shared" si="80"/>
        <v>8.333333333</v>
      </c>
      <c r="S68" s="10" t="s">
        <v>25</v>
      </c>
      <c r="T68" s="10" t="s">
        <v>116</v>
      </c>
      <c r="U68" s="11">
        <f t="shared" si="67"/>
        <v>0.55</v>
      </c>
      <c r="V68" s="7">
        <v>3.0</v>
      </c>
      <c r="W68" s="13">
        <f t="shared" si="68"/>
        <v>2</v>
      </c>
      <c r="X68" s="10" t="s">
        <v>27</v>
      </c>
      <c r="Y68" s="11">
        <f t="shared" si="69"/>
        <v>2</v>
      </c>
      <c r="Z68" s="11" t="s">
        <v>28</v>
      </c>
      <c r="AA68" s="14">
        <f t="shared" si="70"/>
        <v>3</v>
      </c>
      <c r="AB68" s="14">
        <f t="shared" si="71"/>
        <v>2.5</v>
      </c>
      <c r="AC68" s="15">
        <f t="shared" si="72"/>
        <v>7.05</v>
      </c>
    </row>
    <row r="69" ht="15.75" customHeight="1">
      <c r="A69" s="7">
        <v>68.0</v>
      </c>
      <c r="B69" s="8">
        <v>45048.63523212963</v>
      </c>
      <c r="C69" s="9" t="s">
        <v>35</v>
      </c>
      <c r="D69" s="10">
        <f t="shared" si="73"/>
        <v>3</v>
      </c>
      <c r="E69" s="10">
        <f t="shared" si="74"/>
        <v>3.666666667</v>
      </c>
      <c r="F69" s="10" t="s">
        <v>95</v>
      </c>
      <c r="G69" s="10">
        <f t="shared" si="75"/>
        <v>4</v>
      </c>
      <c r="H69" s="10" t="s">
        <v>83</v>
      </c>
      <c r="I69" s="10">
        <f t="shared" si="76"/>
        <v>5</v>
      </c>
      <c r="J69" s="10" t="s">
        <v>21</v>
      </c>
      <c r="K69" s="10">
        <f t="shared" si="77"/>
        <v>1</v>
      </c>
      <c r="L69" s="10" t="s">
        <v>22</v>
      </c>
      <c r="M69" s="11">
        <f t="shared" si="78"/>
        <v>1</v>
      </c>
      <c r="N69" s="11" t="s">
        <v>23</v>
      </c>
      <c r="O69" s="11">
        <f t="shared" si="79"/>
        <v>1</v>
      </c>
      <c r="P69" s="9"/>
      <c r="Q69" s="10" t="s">
        <v>24</v>
      </c>
      <c r="R69" s="12">
        <f t="shared" si="80"/>
        <v>15.66666667</v>
      </c>
      <c r="S69" s="10" t="s">
        <v>49</v>
      </c>
      <c r="T69" s="10" t="s">
        <v>122</v>
      </c>
      <c r="U69" s="11">
        <f t="shared" si="67"/>
        <v>0.1</v>
      </c>
      <c r="V69" s="9" t="s">
        <v>34</v>
      </c>
      <c r="W69" s="13">
        <f t="shared" si="68"/>
        <v>1</v>
      </c>
      <c r="X69" s="10" t="s">
        <v>27</v>
      </c>
      <c r="Y69" s="11">
        <f t="shared" si="69"/>
        <v>2</v>
      </c>
      <c r="Z69" s="11" t="s">
        <v>42</v>
      </c>
      <c r="AA69" s="14">
        <f t="shared" si="70"/>
        <v>4</v>
      </c>
      <c r="AB69" s="14">
        <f t="shared" si="71"/>
        <v>3.25</v>
      </c>
      <c r="AC69" s="15">
        <f t="shared" si="72"/>
        <v>6.35</v>
      </c>
    </row>
    <row r="70" ht="15.75" customHeight="1">
      <c r="A70" s="7">
        <v>69.0</v>
      </c>
      <c r="B70" s="8">
        <v>45048.63800876157</v>
      </c>
      <c r="C70" s="9" t="s">
        <v>18</v>
      </c>
      <c r="D70" s="10">
        <f t="shared" si="73"/>
        <v>2</v>
      </c>
      <c r="E70" s="10">
        <f t="shared" si="74"/>
        <v>2.333333333</v>
      </c>
      <c r="F70" s="10" t="s">
        <v>38</v>
      </c>
      <c r="G70" s="10">
        <f t="shared" si="75"/>
        <v>2</v>
      </c>
      <c r="H70" s="10" t="s">
        <v>20</v>
      </c>
      <c r="I70" s="10">
        <f t="shared" si="76"/>
        <v>1</v>
      </c>
      <c r="J70" s="10" t="s">
        <v>21</v>
      </c>
      <c r="K70" s="10">
        <f t="shared" si="77"/>
        <v>1</v>
      </c>
      <c r="L70" s="10" t="s">
        <v>22</v>
      </c>
      <c r="M70" s="11">
        <f t="shared" si="78"/>
        <v>1</v>
      </c>
      <c r="N70" s="11" t="s">
        <v>23</v>
      </c>
      <c r="O70" s="11">
        <f t="shared" si="79"/>
        <v>1</v>
      </c>
      <c r="P70" s="9"/>
      <c r="Q70" s="10" t="s">
        <v>24</v>
      </c>
      <c r="R70" s="12">
        <f t="shared" si="80"/>
        <v>8.333333333</v>
      </c>
      <c r="S70" s="10" t="s">
        <v>25</v>
      </c>
      <c r="T70" s="10" t="s">
        <v>116</v>
      </c>
      <c r="U70" s="11">
        <f t="shared" si="67"/>
        <v>0.55</v>
      </c>
      <c r="V70" s="9" t="s">
        <v>34</v>
      </c>
      <c r="W70" s="13">
        <f t="shared" si="68"/>
        <v>1</v>
      </c>
      <c r="X70" s="10" t="s">
        <v>45</v>
      </c>
      <c r="Y70" s="11">
        <f t="shared" si="69"/>
        <v>1</v>
      </c>
      <c r="Z70" s="11" t="s">
        <v>28</v>
      </c>
      <c r="AA70" s="14">
        <f t="shared" si="70"/>
        <v>3</v>
      </c>
      <c r="AB70" s="14">
        <f t="shared" si="71"/>
        <v>2.5</v>
      </c>
      <c r="AC70" s="15">
        <f t="shared" si="72"/>
        <v>5.05</v>
      </c>
    </row>
    <row r="71" ht="15.75" customHeight="1">
      <c r="A71" s="7">
        <v>70.0</v>
      </c>
      <c r="B71" s="8">
        <v>45048.64111541667</v>
      </c>
      <c r="C71" s="9" t="s">
        <v>18</v>
      </c>
      <c r="D71" s="10">
        <f t="shared" si="73"/>
        <v>2</v>
      </c>
      <c r="E71" s="10">
        <f t="shared" si="74"/>
        <v>2.333333333</v>
      </c>
      <c r="F71" s="10" t="s">
        <v>38</v>
      </c>
      <c r="G71" s="10">
        <f t="shared" si="75"/>
        <v>2</v>
      </c>
      <c r="H71" s="10" t="s">
        <v>62</v>
      </c>
      <c r="I71" s="10">
        <f t="shared" si="76"/>
        <v>3</v>
      </c>
      <c r="J71" s="10" t="s">
        <v>48</v>
      </c>
      <c r="K71" s="10">
        <f t="shared" si="77"/>
        <v>2</v>
      </c>
      <c r="L71" s="10" t="s">
        <v>39</v>
      </c>
      <c r="M71" s="11">
        <f t="shared" si="78"/>
        <v>2</v>
      </c>
      <c r="N71" s="11" t="s">
        <v>23</v>
      </c>
      <c r="O71" s="11">
        <f t="shared" si="79"/>
        <v>1</v>
      </c>
      <c r="P71" s="9"/>
      <c r="Q71" s="10" t="s">
        <v>24</v>
      </c>
      <c r="R71" s="12">
        <f t="shared" si="80"/>
        <v>12.33333333</v>
      </c>
      <c r="S71" s="10" t="s">
        <v>25</v>
      </c>
      <c r="T71" s="10" t="s">
        <v>89</v>
      </c>
      <c r="U71" s="11">
        <f t="shared" si="67"/>
        <v>0.4</v>
      </c>
      <c r="V71" s="7">
        <v>3.0</v>
      </c>
      <c r="W71" s="13">
        <f t="shared" si="68"/>
        <v>2</v>
      </c>
      <c r="X71" s="10" t="s">
        <v>27</v>
      </c>
      <c r="Y71" s="11">
        <f t="shared" si="69"/>
        <v>2</v>
      </c>
      <c r="Z71" s="11" t="s">
        <v>28</v>
      </c>
      <c r="AA71" s="14">
        <f t="shared" si="70"/>
        <v>3</v>
      </c>
      <c r="AB71" s="14">
        <f t="shared" si="71"/>
        <v>2.5</v>
      </c>
      <c r="AC71" s="15">
        <f t="shared" si="72"/>
        <v>6.9</v>
      </c>
    </row>
    <row r="72" ht="15.75" customHeight="1">
      <c r="A72" s="7">
        <v>71.0</v>
      </c>
      <c r="B72" s="8">
        <v>45048.64569746528</v>
      </c>
      <c r="C72" s="9" t="s">
        <v>18</v>
      </c>
      <c r="D72" s="10">
        <f t="shared" si="73"/>
        <v>2</v>
      </c>
      <c r="E72" s="10">
        <f t="shared" si="74"/>
        <v>2.333333333</v>
      </c>
      <c r="F72" s="10" t="s">
        <v>38</v>
      </c>
      <c r="G72" s="10">
        <f t="shared" si="75"/>
        <v>2</v>
      </c>
      <c r="H72" s="10" t="s">
        <v>20</v>
      </c>
      <c r="I72" s="10">
        <f t="shared" si="76"/>
        <v>1</v>
      </c>
      <c r="J72" s="10" t="s">
        <v>21</v>
      </c>
      <c r="K72" s="10">
        <f t="shared" si="77"/>
        <v>1</v>
      </c>
      <c r="L72" s="10" t="s">
        <v>39</v>
      </c>
      <c r="M72" s="11">
        <f t="shared" si="78"/>
        <v>2</v>
      </c>
      <c r="N72" s="11" t="s">
        <v>23</v>
      </c>
      <c r="O72" s="11">
        <f t="shared" si="79"/>
        <v>1</v>
      </c>
      <c r="P72" s="9"/>
      <c r="Q72" s="10" t="s">
        <v>24</v>
      </c>
      <c r="R72" s="12">
        <f t="shared" si="80"/>
        <v>9.333333333</v>
      </c>
      <c r="S72" s="10" t="s">
        <v>25</v>
      </c>
      <c r="T72" s="10" t="s">
        <v>123</v>
      </c>
      <c r="U72" s="11">
        <f t="shared" si="67"/>
        <v>0.45</v>
      </c>
      <c r="V72" s="7">
        <v>3.0</v>
      </c>
      <c r="W72" s="13">
        <f t="shared" si="68"/>
        <v>2</v>
      </c>
      <c r="X72" s="10" t="s">
        <v>73</v>
      </c>
      <c r="Y72" s="11">
        <f t="shared" si="69"/>
        <v>3</v>
      </c>
      <c r="Z72" s="11" t="s">
        <v>42</v>
      </c>
      <c r="AA72" s="14">
        <f t="shared" si="70"/>
        <v>4</v>
      </c>
      <c r="AB72" s="14">
        <f t="shared" si="71"/>
        <v>3.25</v>
      </c>
      <c r="AC72" s="15">
        <f t="shared" si="72"/>
        <v>8.7</v>
      </c>
    </row>
    <row r="73" ht="15.75" customHeight="1">
      <c r="A73" s="7">
        <v>72.0</v>
      </c>
      <c r="B73" s="8">
        <v>45048.64800386574</v>
      </c>
      <c r="C73" s="9" t="s">
        <v>18</v>
      </c>
      <c r="D73" s="10">
        <f t="shared" si="73"/>
        <v>2</v>
      </c>
      <c r="E73" s="10">
        <f t="shared" si="74"/>
        <v>2.333333333</v>
      </c>
      <c r="F73" s="10" t="s">
        <v>38</v>
      </c>
      <c r="G73" s="10">
        <f t="shared" si="75"/>
        <v>2</v>
      </c>
      <c r="H73" s="10" t="s">
        <v>69</v>
      </c>
      <c r="I73" s="10">
        <f t="shared" si="76"/>
        <v>2</v>
      </c>
      <c r="J73" s="10" t="s">
        <v>21</v>
      </c>
      <c r="K73" s="10">
        <f t="shared" si="77"/>
        <v>1</v>
      </c>
      <c r="L73" s="10" t="s">
        <v>22</v>
      </c>
      <c r="M73" s="11">
        <f t="shared" si="78"/>
        <v>1</v>
      </c>
      <c r="N73" s="11" t="s">
        <v>23</v>
      </c>
      <c r="O73" s="11">
        <f t="shared" si="79"/>
        <v>1</v>
      </c>
      <c r="P73" s="9"/>
      <c r="Q73" s="10" t="s">
        <v>24</v>
      </c>
      <c r="R73" s="12">
        <f t="shared" si="80"/>
        <v>9.333333333</v>
      </c>
      <c r="S73" s="10" t="s">
        <v>25</v>
      </c>
      <c r="T73" s="10" t="s">
        <v>124</v>
      </c>
      <c r="U73" s="11">
        <f t="shared" si="67"/>
        <v>0.45</v>
      </c>
      <c r="V73" s="9" t="s">
        <v>34</v>
      </c>
      <c r="W73" s="13">
        <f t="shared" si="68"/>
        <v>1</v>
      </c>
      <c r="X73" s="10" t="s">
        <v>27</v>
      </c>
      <c r="Y73" s="11">
        <f t="shared" si="69"/>
        <v>2</v>
      </c>
      <c r="Z73" s="11" t="s">
        <v>28</v>
      </c>
      <c r="AA73" s="14">
        <f t="shared" si="70"/>
        <v>3</v>
      </c>
      <c r="AB73" s="14">
        <f t="shared" si="71"/>
        <v>2.5</v>
      </c>
      <c r="AC73" s="15">
        <f t="shared" si="72"/>
        <v>5.95</v>
      </c>
    </row>
    <row r="74" ht="15.75" customHeight="1">
      <c r="A74" s="7">
        <v>73.0</v>
      </c>
      <c r="B74" s="8">
        <v>45048.65139855324</v>
      </c>
      <c r="C74" s="9" t="s">
        <v>37</v>
      </c>
      <c r="D74" s="10">
        <f t="shared" si="73"/>
        <v>1</v>
      </c>
      <c r="E74" s="10">
        <f t="shared" si="74"/>
        <v>1</v>
      </c>
      <c r="F74" s="10" t="s">
        <v>38</v>
      </c>
      <c r="G74" s="10">
        <f t="shared" si="75"/>
        <v>2</v>
      </c>
      <c r="H74" s="10" t="s">
        <v>20</v>
      </c>
      <c r="I74" s="10">
        <f t="shared" si="76"/>
        <v>1</v>
      </c>
      <c r="J74" s="10" t="s">
        <v>21</v>
      </c>
      <c r="K74" s="10">
        <f t="shared" si="77"/>
        <v>1</v>
      </c>
      <c r="L74" s="10" t="s">
        <v>22</v>
      </c>
      <c r="M74" s="11">
        <f t="shared" si="78"/>
        <v>1</v>
      </c>
      <c r="N74" s="11" t="s">
        <v>23</v>
      </c>
      <c r="O74" s="11">
        <f t="shared" si="79"/>
        <v>1</v>
      </c>
      <c r="P74" s="9"/>
      <c r="Q74" s="10" t="s">
        <v>24</v>
      </c>
      <c r="R74" s="12">
        <f t="shared" si="80"/>
        <v>7</v>
      </c>
      <c r="S74" s="10" t="s">
        <v>25</v>
      </c>
      <c r="T74" s="10" t="s">
        <v>92</v>
      </c>
      <c r="U74" s="11">
        <f t="shared" si="67"/>
        <v>0.45</v>
      </c>
      <c r="V74" s="7">
        <v>3.0</v>
      </c>
      <c r="W74" s="13">
        <f t="shared" si="68"/>
        <v>2</v>
      </c>
      <c r="X74" s="10" t="s">
        <v>27</v>
      </c>
      <c r="Y74" s="11">
        <f t="shared" si="69"/>
        <v>2</v>
      </c>
      <c r="Z74" s="11" t="s">
        <v>28</v>
      </c>
      <c r="AA74" s="14">
        <f t="shared" si="70"/>
        <v>3</v>
      </c>
      <c r="AB74" s="14">
        <f t="shared" si="71"/>
        <v>2.5</v>
      </c>
      <c r="AC74" s="15">
        <f t="shared" si="72"/>
        <v>6.95</v>
      </c>
    </row>
    <row r="75" ht="15.75" customHeight="1">
      <c r="A75" s="7">
        <v>74.0</v>
      </c>
      <c r="B75" s="8">
        <v>45048.65861277778</v>
      </c>
      <c r="C75" s="9" t="s">
        <v>35</v>
      </c>
      <c r="D75" s="10">
        <f t="shared" si="73"/>
        <v>3</v>
      </c>
      <c r="E75" s="10">
        <f t="shared" si="74"/>
        <v>3.666666667</v>
      </c>
      <c r="F75" s="10" t="s">
        <v>38</v>
      </c>
      <c r="G75" s="10">
        <f t="shared" si="75"/>
        <v>2</v>
      </c>
      <c r="H75" s="10" t="s">
        <v>20</v>
      </c>
      <c r="I75" s="10">
        <f t="shared" si="76"/>
        <v>1</v>
      </c>
      <c r="J75" s="10" t="s">
        <v>21</v>
      </c>
      <c r="K75" s="10">
        <f t="shared" si="77"/>
        <v>1</v>
      </c>
      <c r="L75" s="10" t="s">
        <v>22</v>
      </c>
      <c r="M75" s="11">
        <f t="shared" si="78"/>
        <v>1</v>
      </c>
      <c r="N75" s="10" t="s">
        <v>43</v>
      </c>
      <c r="O75" s="11">
        <f t="shared" si="79"/>
        <v>2</v>
      </c>
      <c r="P75" s="9" t="s">
        <v>30</v>
      </c>
      <c r="Q75" s="10" t="s">
        <v>31</v>
      </c>
      <c r="R75" s="12">
        <f t="shared" si="80"/>
        <v>10.66666667</v>
      </c>
      <c r="S75" s="10" t="s">
        <v>25</v>
      </c>
      <c r="T75" s="10" t="s">
        <v>125</v>
      </c>
      <c r="U75" s="11">
        <f t="shared" si="67"/>
        <v>0.85</v>
      </c>
      <c r="V75" s="7">
        <v>3.0</v>
      </c>
      <c r="W75" s="13">
        <f t="shared" si="68"/>
        <v>2</v>
      </c>
      <c r="X75" s="10" t="s">
        <v>45</v>
      </c>
      <c r="Y75" s="11">
        <f t="shared" si="69"/>
        <v>1</v>
      </c>
      <c r="Z75" s="11" t="s">
        <v>115</v>
      </c>
      <c r="AA75" s="14">
        <f t="shared" si="70"/>
        <v>2</v>
      </c>
      <c r="AB75" s="14">
        <f t="shared" si="71"/>
        <v>1.75</v>
      </c>
      <c r="AC75" s="15">
        <f t="shared" si="72"/>
        <v>5.6</v>
      </c>
    </row>
    <row r="76" ht="15.75" customHeight="1">
      <c r="A76" s="7">
        <v>75.0</v>
      </c>
      <c r="B76" s="8">
        <v>45048.6810359838</v>
      </c>
      <c r="C76" s="9" t="s">
        <v>37</v>
      </c>
      <c r="D76" s="10">
        <f t="shared" si="73"/>
        <v>1</v>
      </c>
      <c r="E76" s="10">
        <f t="shared" si="74"/>
        <v>1</v>
      </c>
      <c r="F76" s="10" t="s">
        <v>38</v>
      </c>
      <c r="G76" s="10">
        <f t="shared" si="75"/>
        <v>2</v>
      </c>
      <c r="H76" s="10" t="s">
        <v>20</v>
      </c>
      <c r="I76" s="10">
        <f t="shared" si="76"/>
        <v>1</v>
      </c>
      <c r="J76" s="10" t="s">
        <v>21</v>
      </c>
      <c r="K76" s="10">
        <f t="shared" si="77"/>
        <v>1</v>
      </c>
      <c r="L76" s="10" t="s">
        <v>22</v>
      </c>
      <c r="M76" s="11">
        <f t="shared" si="78"/>
        <v>1</v>
      </c>
      <c r="N76" s="11" t="s">
        <v>23</v>
      </c>
      <c r="O76" s="11">
        <f t="shared" si="79"/>
        <v>1</v>
      </c>
      <c r="P76" s="9"/>
      <c r="Q76" s="10" t="s">
        <v>24</v>
      </c>
      <c r="R76" s="12">
        <f t="shared" si="80"/>
        <v>7</v>
      </c>
      <c r="S76" s="10" t="s">
        <v>25</v>
      </c>
      <c r="T76" s="10" t="s">
        <v>105</v>
      </c>
      <c r="U76" s="11">
        <f t="shared" si="67"/>
        <v>0.75</v>
      </c>
      <c r="V76" s="7">
        <v>3.0</v>
      </c>
      <c r="W76" s="13">
        <f t="shared" si="68"/>
        <v>2</v>
      </c>
      <c r="X76" s="10" t="s">
        <v>59</v>
      </c>
      <c r="Y76" s="11">
        <f t="shared" si="69"/>
        <v>4</v>
      </c>
      <c r="Z76" s="11" t="s">
        <v>28</v>
      </c>
      <c r="AA76" s="14">
        <f t="shared" si="70"/>
        <v>3</v>
      </c>
      <c r="AB76" s="14">
        <f t="shared" si="71"/>
        <v>2.5</v>
      </c>
      <c r="AC76" s="15">
        <f t="shared" si="72"/>
        <v>9.25</v>
      </c>
    </row>
    <row r="77" ht="15.75" customHeight="1">
      <c r="A77" s="7">
        <v>76.0</v>
      </c>
      <c r="B77" s="8">
        <v>45048.68178302083</v>
      </c>
      <c r="C77" s="9" t="s">
        <v>37</v>
      </c>
      <c r="D77" s="10">
        <f t="shared" si="73"/>
        <v>1</v>
      </c>
      <c r="E77" s="10">
        <f t="shared" si="74"/>
        <v>1</v>
      </c>
      <c r="F77" s="10" t="s">
        <v>38</v>
      </c>
      <c r="G77" s="10">
        <f t="shared" si="75"/>
        <v>2</v>
      </c>
      <c r="H77" s="10" t="s">
        <v>62</v>
      </c>
      <c r="I77" s="10">
        <f t="shared" si="76"/>
        <v>3</v>
      </c>
      <c r="J77" s="10" t="s">
        <v>48</v>
      </c>
      <c r="K77" s="10">
        <f t="shared" si="77"/>
        <v>2</v>
      </c>
      <c r="L77" s="10" t="s">
        <v>39</v>
      </c>
      <c r="M77" s="11">
        <f t="shared" si="78"/>
        <v>2</v>
      </c>
      <c r="N77" s="11" t="s">
        <v>23</v>
      </c>
      <c r="O77" s="11">
        <f t="shared" si="79"/>
        <v>1</v>
      </c>
      <c r="P77" s="9"/>
      <c r="Q77" s="10" t="s">
        <v>24</v>
      </c>
      <c r="R77" s="12">
        <f t="shared" si="80"/>
        <v>11</v>
      </c>
      <c r="S77" s="10" t="s">
        <v>25</v>
      </c>
      <c r="T77" s="10" t="s">
        <v>126</v>
      </c>
      <c r="U77" s="11">
        <f t="shared" si="67"/>
        <v>0.45</v>
      </c>
      <c r="V77" s="7">
        <v>3.0</v>
      </c>
      <c r="W77" s="13">
        <f t="shared" si="68"/>
        <v>2</v>
      </c>
      <c r="X77" s="10" t="s">
        <v>27</v>
      </c>
      <c r="Y77" s="11">
        <f t="shared" si="69"/>
        <v>2</v>
      </c>
      <c r="Z77" s="11" t="s">
        <v>42</v>
      </c>
      <c r="AA77" s="14">
        <f t="shared" si="70"/>
        <v>4</v>
      </c>
      <c r="AB77" s="14">
        <f t="shared" si="71"/>
        <v>3.25</v>
      </c>
      <c r="AC77" s="15">
        <f t="shared" si="72"/>
        <v>7.7</v>
      </c>
    </row>
    <row r="78" ht="15.75" customHeight="1">
      <c r="A78" s="7">
        <v>77.0</v>
      </c>
      <c r="B78" s="8">
        <v>45048.68325446759</v>
      </c>
      <c r="C78" s="9" t="s">
        <v>37</v>
      </c>
      <c r="D78" s="10">
        <f t="shared" si="73"/>
        <v>1</v>
      </c>
      <c r="E78" s="10">
        <f t="shared" si="74"/>
        <v>1</v>
      </c>
      <c r="F78" s="10" t="s">
        <v>19</v>
      </c>
      <c r="G78" s="10">
        <f t="shared" si="75"/>
        <v>3</v>
      </c>
      <c r="H78" s="10" t="s">
        <v>83</v>
      </c>
      <c r="I78" s="10">
        <f t="shared" si="76"/>
        <v>5</v>
      </c>
      <c r="J78" s="10" t="s">
        <v>84</v>
      </c>
      <c r="K78" s="10">
        <f t="shared" si="77"/>
        <v>5</v>
      </c>
      <c r="L78" s="10" t="s">
        <v>22</v>
      </c>
      <c r="M78" s="11">
        <f t="shared" si="78"/>
        <v>1</v>
      </c>
      <c r="N78" s="11" t="s">
        <v>23</v>
      </c>
      <c r="O78" s="11">
        <f t="shared" si="79"/>
        <v>1</v>
      </c>
      <c r="P78" s="9"/>
      <c r="Q78" s="10" t="s">
        <v>24</v>
      </c>
      <c r="R78" s="12">
        <f t="shared" si="80"/>
        <v>16</v>
      </c>
      <c r="S78" s="10" t="s">
        <v>25</v>
      </c>
      <c r="T78" s="10" t="s">
        <v>127</v>
      </c>
      <c r="U78" s="11">
        <f t="shared" si="67"/>
        <v>0.95</v>
      </c>
      <c r="V78" s="9" t="s">
        <v>34</v>
      </c>
      <c r="W78" s="13">
        <f t="shared" si="68"/>
        <v>1</v>
      </c>
      <c r="X78" s="10" t="s">
        <v>73</v>
      </c>
      <c r="Y78" s="11">
        <f t="shared" si="69"/>
        <v>3</v>
      </c>
      <c r="Z78" s="11" t="s">
        <v>28</v>
      </c>
      <c r="AA78" s="14">
        <f t="shared" si="70"/>
        <v>3</v>
      </c>
      <c r="AB78" s="14">
        <f t="shared" si="71"/>
        <v>2.5</v>
      </c>
      <c r="AC78" s="15">
        <f t="shared" si="72"/>
        <v>7.45</v>
      </c>
    </row>
    <row r="79" ht="15.75" customHeight="1">
      <c r="A79" s="7">
        <v>78.0</v>
      </c>
      <c r="B79" s="8">
        <v>45048.68829266204</v>
      </c>
      <c r="C79" s="9" t="s">
        <v>37</v>
      </c>
      <c r="D79" s="10">
        <f t="shared" si="73"/>
        <v>1</v>
      </c>
      <c r="E79" s="10">
        <f t="shared" si="74"/>
        <v>1</v>
      </c>
      <c r="F79" s="10" t="s">
        <v>19</v>
      </c>
      <c r="G79" s="10">
        <f t="shared" si="75"/>
        <v>3</v>
      </c>
      <c r="H79" s="10" t="s">
        <v>20</v>
      </c>
      <c r="I79" s="10">
        <f t="shared" si="76"/>
        <v>1</v>
      </c>
      <c r="J79" s="10" t="s">
        <v>21</v>
      </c>
      <c r="K79" s="10">
        <f t="shared" si="77"/>
        <v>1</v>
      </c>
      <c r="L79" s="10" t="s">
        <v>22</v>
      </c>
      <c r="M79" s="11">
        <f t="shared" si="78"/>
        <v>1</v>
      </c>
      <c r="N79" s="11" t="s">
        <v>23</v>
      </c>
      <c r="O79" s="11">
        <f t="shared" si="79"/>
        <v>1</v>
      </c>
      <c r="P79" s="9"/>
      <c r="Q79" s="10" t="s">
        <v>24</v>
      </c>
      <c r="R79" s="12">
        <f t="shared" si="80"/>
        <v>8</v>
      </c>
      <c r="S79" s="10" t="s">
        <v>25</v>
      </c>
      <c r="T79" s="10" t="s">
        <v>128</v>
      </c>
      <c r="U79" s="11">
        <f t="shared" si="67"/>
        <v>0.85</v>
      </c>
      <c r="V79" s="7">
        <v>3.0</v>
      </c>
      <c r="W79" s="13">
        <f t="shared" si="68"/>
        <v>2</v>
      </c>
      <c r="X79" s="10" t="s">
        <v>27</v>
      </c>
      <c r="Y79" s="11">
        <f t="shared" si="69"/>
        <v>2</v>
      </c>
      <c r="Z79" s="11" t="s">
        <v>56</v>
      </c>
      <c r="AA79" s="14">
        <f t="shared" si="70"/>
        <v>5</v>
      </c>
      <c r="AB79" s="14">
        <f t="shared" si="71"/>
        <v>4</v>
      </c>
      <c r="AC79" s="15">
        <f t="shared" si="72"/>
        <v>8.85</v>
      </c>
    </row>
    <row r="80" ht="15.75" customHeight="1">
      <c r="A80" s="7">
        <v>79.0</v>
      </c>
      <c r="B80" s="8">
        <v>45048.68973675926</v>
      </c>
      <c r="C80" s="9" t="s">
        <v>18</v>
      </c>
      <c r="D80" s="10">
        <f t="shared" si="73"/>
        <v>2</v>
      </c>
      <c r="E80" s="10">
        <f t="shared" si="74"/>
        <v>2.333333333</v>
      </c>
      <c r="F80" s="10" t="s">
        <v>38</v>
      </c>
      <c r="G80" s="10">
        <f t="shared" si="75"/>
        <v>2</v>
      </c>
      <c r="H80" s="10" t="s">
        <v>20</v>
      </c>
      <c r="I80" s="10">
        <f t="shared" si="76"/>
        <v>1</v>
      </c>
      <c r="J80" s="10" t="s">
        <v>21</v>
      </c>
      <c r="K80" s="10">
        <f t="shared" si="77"/>
        <v>1</v>
      </c>
      <c r="L80" s="10" t="s">
        <v>22</v>
      </c>
      <c r="M80" s="11">
        <f t="shared" si="78"/>
        <v>1</v>
      </c>
      <c r="N80" s="10" t="s">
        <v>43</v>
      </c>
      <c r="O80" s="11">
        <f t="shared" si="79"/>
        <v>2</v>
      </c>
      <c r="P80" s="9" t="s">
        <v>70</v>
      </c>
      <c r="Q80" s="10" t="s">
        <v>71</v>
      </c>
      <c r="R80" s="12">
        <f t="shared" si="80"/>
        <v>9.333333333</v>
      </c>
      <c r="S80" s="10" t="s">
        <v>25</v>
      </c>
      <c r="T80" s="10" t="s">
        <v>129</v>
      </c>
      <c r="U80" s="11">
        <f t="shared" si="67"/>
        <v>0.55</v>
      </c>
      <c r="V80" s="7">
        <v>4.0</v>
      </c>
      <c r="W80" s="13">
        <f t="shared" si="68"/>
        <v>3</v>
      </c>
      <c r="X80" s="10" t="s">
        <v>27</v>
      </c>
      <c r="Y80" s="11">
        <f t="shared" si="69"/>
        <v>2</v>
      </c>
      <c r="Z80" s="11" t="s">
        <v>28</v>
      </c>
      <c r="AA80" s="14">
        <f t="shared" si="70"/>
        <v>3</v>
      </c>
      <c r="AB80" s="14">
        <f t="shared" si="71"/>
        <v>2.5</v>
      </c>
      <c r="AC80" s="15">
        <f t="shared" si="72"/>
        <v>8.05</v>
      </c>
    </row>
    <row r="81" ht="15.75" customHeight="1">
      <c r="A81" s="7">
        <v>80.0</v>
      </c>
      <c r="B81" s="8">
        <v>45048.694777592595</v>
      </c>
      <c r="C81" s="9" t="s">
        <v>37</v>
      </c>
      <c r="D81" s="10">
        <f t="shared" si="73"/>
        <v>1</v>
      </c>
      <c r="E81" s="10">
        <f t="shared" si="74"/>
        <v>1</v>
      </c>
      <c r="F81" s="10" t="s">
        <v>19</v>
      </c>
      <c r="G81" s="10">
        <f t="shared" si="75"/>
        <v>3</v>
      </c>
      <c r="H81" s="10" t="s">
        <v>20</v>
      </c>
      <c r="I81" s="10">
        <f t="shared" si="76"/>
        <v>1</v>
      </c>
      <c r="J81" s="10" t="s">
        <v>21</v>
      </c>
      <c r="K81" s="10">
        <f t="shared" si="77"/>
        <v>1</v>
      </c>
      <c r="L81" s="10" t="s">
        <v>22</v>
      </c>
      <c r="M81" s="11">
        <f t="shared" si="78"/>
        <v>1</v>
      </c>
      <c r="N81" s="10" t="s">
        <v>43</v>
      </c>
      <c r="O81" s="11">
        <f t="shared" si="79"/>
        <v>2</v>
      </c>
      <c r="P81" s="9" t="s">
        <v>70</v>
      </c>
      <c r="Q81" s="10" t="s">
        <v>71</v>
      </c>
      <c r="R81" s="12">
        <f t="shared" si="80"/>
        <v>9</v>
      </c>
      <c r="S81" s="10" t="s">
        <v>25</v>
      </c>
      <c r="T81" s="10" t="s">
        <v>130</v>
      </c>
      <c r="U81" s="11">
        <f t="shared" si="67"/>
        <v>0.4</v>
      </c>
      <c r="V81" s="9" t="s">
        <v>34</v>
      </c>
      <c r="W81" s="13">
        <f t="shared" si="68"/>
        <v>1</v>
      </c>
      <c r="X81" s="10" t="s">
        <v>45</v>
      </c>
      <c r="Y81" s="11">
        <f t="shared" si="69"/>
        <v>1</v>
      </c>
      <c r="Z81" s="11" t="s">
        <v>28</v>
      </c>
      <c r="AA81" s="14">
        <f t="shared" si="70"/>
        <v>3</v>
      </c>
      <c r="AB81" s="14">
        <f t="shared" si="71"/>
        <v>2.5</v>
      </c>
      <c r="AC81" s="15">
        <f t="shared" si="72"/>
        <v>4.9</v>
      </c>
    </row>
    <row r="82" ht="15.75" customHeight="1">
      <c r="A82" s="7">
        <v>81.0</v>
      </c>
      <c r="B82" s="8">
        <v>45048.70148002315</v>
      </c>
      <c r="C82" s="9" t="s">
        <v>18</v>
      </c>
      <c r="D82" s="10">
        <f t="shared" si="73"/>
        <v>2</v>
      </c>
      <c r="E82" s="10">
        <f t="shared" si="74"/>
        <v>2.333333333</v>
      </c>
      <c r="F82" s="10" t="s">
        <v>95</v>
      </c>
      <c r="G82" s="10">
        <f t="shared" si="75"/>
        <v>4</v>
      </c>
      <c r="H82" s="10" t="s">
        <v>20</v>
      </c>
      <c r="I82" s="10">
        <f t="shared" si="76"/>
        <v>1</v>
      </c>
      <c r="J82" s="10" t="s">
        <v>21</v>
      </c>
      <c r="K82" s="10">
        <f t="shared" si="77"/>
        <v>1</v>
      </c>
      <c r="L82" s="10" t="s">
        <v>22</v>
      </c>
      <c r="M82" s="11">
        <f t="shared" si="78"/>
        <v>1</v>
      </c>
      <c r="N82" s="10" t="s">
        <v>43</v>
      </c>
      <c r="O82" s="11">
        <f t="shared" si="79"/>
        <v>2</v>
      </c>
      <c r="P82" s="9" t="s">
        <v>30</v>
      </c>
      <c r="Q82" s="10" t="s">
        <v>31</v>
      </c>
      <c r="R82" s="12">
        <f t="shared" si="80"/>
        <v>11.33333333</v>
      </c>
      <c r="S82" s="10" t="s">
        <v>25</v>
      </c>
      <c r="T82" s="10" t="s">
        <v>68</v>
      </c>
      <c r="U82" s="11">
        <f t="shared" si="67"/>
        <v>1</v>
      </c>
      <c r="V82" s="7">
        <v>4.0</v>
      </c>
      <c r="W82" s="13">
        <f t="shared" si="68"/>
        <v>3</v>
      </c>
      <c r="X82" s="10" t="s">
        <v>27</v>
      </c>
      <c r="Y82" s="11">
        <f t="shared" si="69"/>
        <v>2</v>
      </c>
      <c r="Z82" s="11" t="s">
        <v>46</v>
      </c>
      <c r="AA82" s="14">
        <f t="shared" si="70"/>
        <v>1</v>
      </c>
      <c r="AB82" s="14">
        <f t="shared" si="71"/>
        <v>1</v>
      </c>
      <c r="AC82" s="15">
        <f t="shared" si="72"/>
        <v>7</v>
      </c>
    </row>
    <row r="83" ht="15.75" customHeight="1">
      <c r="A83" s="7">
        <v>82.0</v>
      </c>
      <c r="B83" s="8">
        <v>45048.705862511575</v>
      </c>
      <c r="C83" s="9" t="s">
        <v>37</v>
      </c>
      <c r="D83" s="10">
        <f t="shared" si="73"/>
        <v>1</v>
      </c>
      <c r="E83" s="10">
        <f t="shared" si="74"/>
        <v>1</v>
      </c>
      <c r="F83" s="10" t="s">
        <v>38</v>
      </c>
      <c r="G83" s="10">
        <f t="shared" si="75"/>
        <v>2</v>
      </c>
      <c r="H83" s="10" t="s">
        <v>62</v>
      </c>
      <c r="I83" s="10">
        <f t="shared" si="76"/>
        <v>3</v>
      </c>
      <c r="J83" s="10" t="s">
        <v>48</v>
      </c>
      <c r="K83" s="10">
        <f t="shared" si="77"/>
        <v>2</v>
      </c>
      <c r="L83" s="10" t="s">
        <v>22</v>
      </c>
      <c r="M83" s="11">
        <f t="shared" si="78"/>
        <v>1</v>
      </c>
      <c r="N83" s="11" t="s">
        <v>23</v>
      </c>
      <c r="O83" s="11">
        <f t="shared" si="79"/>
        <v>1</v>
      </c>
      <c r="P83" s="9"/>
      <c r="Q83" s="10" t="s">
        <v>24</v>
      </c>
      <c r="R83" s="12">
        <f t="shared" si="80"/>
        <v>10</v>
      </c>
      <c r="S83" s="10" t="s">
        <v>25</v>
      </c>
      <c r="T83" s="10" t="s">
        <v>131</v>
      </c>
      <c r="U83" s="11">
        <f t="shared" si="67"/>
        <v>0.6</v>
      </c>
      <c r="V83" s="7">
        <v>3.0</v>
      </c>
      <c r="W83" s="13">
        <f t="shared" si="68"/>
        <v>2</v>
      </c>
      <c r="X83" s="10" t="s">
        <v>27</v>
      </c>
      <c r="Y83" s="11">
        <f t="shared" si="69"/>
        <v>2</v>
      </c>
      <c r="Z83" s="11" t="s">
        <v>42</v>
      </c>
      <c r="AA83" s="14">
        <f t="shared" si="70"/>
        <v>4</v>
      </c>
      <c r="AB83" s="14">
        <f t="shared" si="71"/>
        <v>3.25</v>
      </c>
      <c r="AC83" s="15">
        <f t="shared" si="72"/>
        <v>7.85</v>
      </c>
    </row>
    <row r="84" ht="15.75" customHeight="1">
      <c r="A84" s="7">
        <v>83.0</v>
      </c>
      <c r="B84" s="8">
        <v>45048.72276771991</v>
      </c>
      <c r="C84" s="9" t="s">
        <v>37</v>
      </c>
      <c r="D84" s="10">
        <f t="shared" si="73"/>
        <v>1</v>
      </c>
      <c r="E84" s="10">
        <f t="shared" si="74"/>
        <v>1</v>
      </c>
      <c r="F84" s="10" t="s">
        <v>38</v>
      </c>
      <c r="G84" s="10">
        <f t="shared" si="75"/>
        <v>2</v>
      </c>
      <c r="H84" s="10" t="s">
        <v>20</v>
      </c>
      <c r="I84" s="10">
        <f t="shared" si="76"/>
        <v>1</v>
      </c>
      <c r="J84" s="10" t="s">
        <v>48</v>
      </c>
      <c r="K84" s="10">
        <f t="shared" si="77"/>
        <v>2</v>
      </c>
      <c r="L84" s="10" t="s">
        <v>22</v>
      </c>
      <c r="M84" s="11">
        <f t="shared" si="78"/>
        <v>1</v>
      </c>
      <c r="N84" s="11" t="s">
        <v>23</v>
      </c>
      <c r="O84" s="11">
        <f t="shared" si="79"/>
        <v>1</v>
      </c>
      <c r="P84" s="9"/>
      <c r="Q84" s="10" t="s">
        <v>24</v>
      </c>
      <c r="R84" s="12">
        <f t="shared" si="80"/>
        <v>8</v>
      </c>
      <c r="S84" s="10" t="s">
        <v>25</v>
      </c>
      <c r="T84" s="10" t="s">
        <v>113</v>
      </c>
      <c r="U84" s="11">
        <f t="shared" si="67"/>
        <v>0.4</v>
      </c>
      <c r="V84" s="7">
        <v>3.0</v>
      </c>
      <c r="W84" s="13">
        <f t="shared" si="68"/>
        <v>2</v>
      </c>
      <c r="X84" s="10" t="s">
        <v>27</v>
      </c>
      <c r="Y84" s="11">
        <f t="shared" si="69"/>
        <v>2</v>
      </c>
      <c r="Z84" s="11" t="s">
        <v>28</v>
      </c>
      <c r="AA84" s="14">
        <f t="shared" si="70"/>
        <v>3</v>
      </c>
      <c r="AB84" s="14">
        <f t="shared" si="71"/>
        <v>2.5</v>
      </c>
      <c r="AC84" s="15">
        <f t="shared" si="72"/>
        <v>6.9</v>
      </c>
    </row>
    <row r="85" ht="15.75" customHeight="1">
      <c r="A85" s="7">
        <v>84.0</v>
      </c>
      <c r="B85" s="8">
        <v>45048.7235749074</v>
      </c>
      <c r="C85" s="9" t="s">
        <v>37</v>
      </c>
      <c r="D85" s="10">
        <f t="shared" si="73"/>
        <v>1</v>
      </c>
      <c r="E85" s="10">
        <f t="shared" si="74"/>
        <v>1</v>
      </c>
      <c r="F85" s="10" t="s">
        <v>47</v>
      </c>
      <c r="G85" s="10">
        <f t="shared" si="75"/>
        <v>1</v>
      </c>
      <c r="H85" s="10" t="s">
        <v>20</v>
      </c>
      <c r="I85" s="10">
        <f t="shared" si="76"/>
        <v>1</v>
      </c>
      <c r="J85" s="10" t="s">
        <v>21</v>
      </c>
      <c r="K85" s="10">
        <f t="shared" si="77"/>
        <v>1</v>
      </c>
      <c r="L85" s="10" t="s">
        <v>22</v>
      </c>
      <c r="M85" s="11">
        <f t="shared" si="78"/>
        <v>1</v>
      </c>
      <c r="N85" s="10" t="s">
        <v>43</v>
      </c>
      <c r="O85" s="11">
        <f t="shared" si="79"/>
        <v>2</v>
      </c>
      <c r="P85" s="9" t="s">
        <v>30</v>
      </c>
      <c r="Q85" s="10" t="s">
        <v>31</v>
      </c>
      <c r="R85" s="12">
        <f t="shared" si="80"/>
        <v>7</v>
      </c>
      <c r="S85" s="10" t="s">
        <v>25</v>
      </c>
      <c r="T85" s="10" t="s">
        <v>132</v>
      </c>
      <c r="U85" s="11">
        <f t="shared" si="67"/>
        <v>0.45</v>
      </c>
      <c r="V85" s="7">
        <v>3.0</v>
      </c>
      <c r="W85" s="13">
        <f t="shared" si="68"/>
        <v>2</v>
      </c>
      <c r="X85" s="10" t="s">
        <v>45</v>
      </c>
      <c r="Y85" s="11">
        <f t="shared" si="69"/>
        <v>1</v>
      </c>
      <c r="Z85" s="11" t="s">
        <v>28</v>
      </c>
      <c r="AA85" s="14">
        <f t="shared" si="70"/>
        <v>3</v>
      </c>
      <c r="AB85" s="14">
        <f t="shared" si="71"/>
        <v>2.5</v>
      </c>
      <c r="AC85" s="15">
        <f t="shared" si="72"/>
        <v>5.95</v>
      </c>
    </row>
    <row r="86" ht="15.75" customHeight="1">
      <c r="A86" s="7">
        <v>85.0</v>
      </c>
      <c r="B86" s="8">
        <v>45048.72697241898</v>
      </c>
      <c r="C86" s="9" t="s">
        <v>18</v>
      </c>
      <c r="D86" s="10">
        <f t="shared" si="73"/>
        <v>2</v>
      </c>
      <c r="E86" s="10">
        <f t="shared" si="74"/>
        <v>2.333333333</v>
      </c>
      <c r="F86" s="10" t="s">
        <v>38</v>
      </c>
      <c r="G86" s="10">
        <f t="shared" si="75"/>
        <v>2</v>
      </c>
      <c r="H86" s="10" t="s">
        <v>20</v>
      </c>
      <c r="I86" s="10">
        <f t="shared" si="76"/>
        <v>1</v>
      </c>
      <c r="J86" s="10" t="s">
        <v>21</v>
      </c>
      <c r="K86" s="10">
        <f t="shared" si="77"/>
        <v>1</v>
      </c>
      <c r="L86" s="10" t="s">
        <v>22</v>
      </c>
      <c r="M86" s="11">
        <f t="shared" si="78"/>
        <v>1</v>
      </c>
      <c r="N86" s="11" t="s">
        <v>23</v>
      </c>
      <c r="O86" s="11">
        <f t="shared" si="79"/>
        <v>1</v>
      </c>
      <c r="P86" s="9"/>
      <c r="Q86" s="10" t="s">
        <v>24</v>
      </c>
      <c r="R86" s="12">
        <f t="shared" si="80"/>
        <v>8.333333333</v>
      </c>
      <c r="S86" s="10" t="s">
        <v>25</v>
      </c>
      <c r="T86" s="10" t="s">
        <v>113</v>
      </c>
      <c r="U86" s="11">
        <f t="shared" si="67"/>
        <v>0.4</v>
      </c>
      <c r="V86" s="7">
        <v>3.0</v>
      </c>
      <c r="W86" s="13">
        <f t="shared" si="68"/>
        <v>2</v>
      </c>
      <c r="X86" s="10" t="s">
        <v>27</v>
      </c>
      <c r="Y86" s="11">
        <f t="shared" si="69"/>
        <v>2</v>
      </c>
      <c r="Z86" s="11" t="s">
        <v>42</v>
      </c>
      <c r="AA86" s="14">
        <f t="shared" si="70"/>
        <v>4</v>
      </c>
      <c r="AB86" s="14">
        <f t="shared" si="71"/>
        <v>3.25</v>
      </c>
      <c r="AC86" s="15">
        <f t="shared" si="72"/>
        <v>7.65</v>
      </c>
    </row>
    <row r="87" ht="15.75" customHeight="1">
      <c r="A87" s="7">
        <v>86.0</v>
      </c>
      <c r="B87" s="8">
        <v>45048.73511732639</v>
      </c>
      <c r="C87" s="9" t="s">
        <v>18</v>
      </c>
      <c r="D87" s="10">
        <f t="shared" si="73"/>
        <v>2</v>
      </c>
      <c r="E87" s="10">
        <f t="shared" si="74"/>
        <v>2.333333333</v>
      </c>
      <c r="F87" s="10" t="s">
        <v>95</v>
      </c>
      <c r="G87" s="10">
        <f t="shared" si="75"/>
        <v>4</v>
      </c>
      <c r="H87" s="10" t="s">
        <v>20</v>
      </c>
      <c r="I87" s="10">
        <f t="shared" si="76"/>
        <v>1</v>
      </c>
      <c r="J87" s="10" t="s">
        <v>21</v>
      </c>
      <c r="K87" s="10">
        <f t="shared" si="77"/>
        <v>1</v>
      </c>
      <c r="L87" s="10" t="s">
        <v>22</v>
      </c>
      <c r="M87" s="11">
        <f t="shared" si="78"/>
        <v>1</v>
      </c>
      <c r="N87" s="10" t="s">
        <v>43</v>
      </c>
      <c r="O87" s="11">
        <f t="shared" si="79"/>
        <v>2</v>
      </c>
      <c r="P87" s="9" t="s">
        <v>70</v>
      </c>
      <c r="Q87" s="10" t="s">
        <v>71</v>
      </c>
      <c r="R87" s="12">
        <f t="shared" si="80"/>
        <v>11.33333333</v>
      </c>
      <c r="S87" s="10" t="s">
        <v>49</v>
      </c>
      <c r="T87" s="10" t="s">
        <v>133</v>
      </c>
      <c r="U87" s="11">
        <f t="shared" si="67"/>
        <v>0.6</v>
      </c>
      <c r="V87" s="7">
        <v>3.0</v>
      </c>
      <c r="W87" s="13">
        <f t="shared" si="68"/>
        <v>2</v>
      </c>
      <c r="X87" s="10" t="s">
        <v>27</v>
      </c>
      <c r="Y87" s="11">
        <f t="shared" si="69"/>
        <v>2</v>
      </c>
      <c r="Z87" s="11" t="s">
        <v>28</v>
      </c>
      <c r="AA87" s="14">
        <f t="shared" si="70"/>
        <v>3</v>
      </c>
      <c r="AB87" s="14">
        <f t="shared" si="71"/>
        <v>2.5</v>
      </c>
      <c r="AC87" s="15">
        <f t="shared" si="72"/>
        <v>7.1</v>
      </c>
    </row>
    <row r="88" ht="15.75" customHeight="1">
      <c r="A88" s="7">
        <v>87.0</v>
      </c>
      <c r="B88" s="8">
        <v>45048.73865503472</v>
      </c>
      <c r="C88" s="9" t="s">
        <v>18</v>
      </c>
      <c r="D88" s="10">
        <f t="shared" si="73"/>
        <v>2</v>
      </c>
      <c r="E88" s="10">
        <f t="shared" si="74"/>
        <v>2.333333333</v>
      </c>
      <c r="F88" s="10" t="s">
        <v>19</v>
      </c>
      <c r="G88" s="10">
        <f t="shared" si="75"/>
        <v>3</v>
      </c>
      <c r="H88" s="10" t="s">
        <v>20</v>
      </c>
      <c r="I88" s="10">
        <f t="shared" si="76"/>
        <v>1</v>
      </c>
      <c r="J88" s="10" t="s">
        <v>21</v>
      </c>
      <c r="K88" s="10">
        <f t="shared" si="77"/>
        <v>1</v>
      </c>
      <c r="L88" s="10" t="s">
        <v>22</v>
      </c>
      <c r="M88" s="11">
        <f t="shared" si="78"/>
        <v>1</v>
      </c>
      <c r="N88" s="11" t="s">
        <v>23</v>
      </c>
      <c r="O88" s="11">
        <f t="shared" si="79"/>
        <v>1</v>
      </c>
      <c r="P88" s="9"/>
      <c r="Q88" s="10" t="s">
        <v>24</v>
      </c>
      <c r="R88" s="12">
        <f t="shared" si="80"/>
        <v>9.333333333</v>
      </c>
      <c r="S88" s="10" t="s">
        <v>25</v>
      </c>
      <c r="T88" s="10" t="s">
        <v>101</v>
      </c>
      <c r="U88" s="11">
        <f t="shared" si="67"/>
        <v>0.5</v>
      </c>
      <c r="V88" s="7">
        <v>4.0</v>
      </c>
      <c r="W88" s="13">
        <f t="shared" si="68"/>
        <v>3</v>
      </c>
      <c r="X88" s="10" t="s">
        <v>45</v>
      </c>
      <c r="Y88" s="11">
        <f t="shared" si="69"/>
        <v>1</v>
      </c>
      <c r="Z88" s="11" t="s">
        <v>115</v>
      </c>
      <c r="AA88" s="14">
        <f t="shared" si="70"/>
        <v>2</v>
      </c>
      <c r="AB88" s="14">
        <f t="shared" si="71"/>
        <v>1.75</v>
      </c>
      <c r="AC88" s="15">
        <f t="shared" si="72"/>
        <v>6.25</v>
      </c>
    </row>
    <row r="89" ht="15.75" customHeight="1">
      <c r="A89" s="7">
        <v>88.0</v>
      </c>
      <c r="B89" s="8">
        <v>45048.74232107639</v>
      </c>
      <c r="C89" s="9" t="s">
        <v>18</v>
      </c>
      <c r="D89" s="10">
        <f t="shared" si="73"/>
        <v>2</v>
      </c>
      <c r="E89" s="10">
        <f t="shared" si="74"/>
        <v>2.333333333</v>
      </c>
      <c r="F89" s="10" t="s">
        <v>38</v>
      </c>
      <c r="G89" s="10">
        <f t="shared" si="75"/>
        <v>2</v>
      </c>
      <c r="H89" s="10" t="s">
        <v>20</v>
      </c>
      <c r="I89" s="10">
        <f t="shared" si="76"/>
        <v>1</v>
      </c>
      <c r="J89" s="10" t="s">
        <v>21</v>
      </c>
      <c r="K89" s="10">
        <f t="shared" si="77"/>
        <v>1</v>
      </c>
      <c r="L89" s="10" t="s">
        <v>22</v>
      </c>
      <c r="M89" s="11">
        <f t="shared" si="78"/>
        <v>1</v>
      </c>
      <c r="N89" s="10" t="s">
        <v>43</v>
      </c>
      <c r="O89" s="11">
        <f t="shared" si="79"/>
        <v>2</v>
      </c>
      <c r="P89" s="9" t="s">
        <v>30</v>
      </c>
      <c r="Q89" s="10" t="s">
        <v>31</v>
      </c>
      <c r="R89" s="12">
        <f t="shared" si="80"/>
        <v>9.333333333</v>
      </c>
      <c r="S89" s="10" t="s">
        <v>25</v>
      </c>
      <c r="T89" s="10" t="s">
        <v>103</v>
      </c>
      <c r="U89" s="11">
        <f t="shared" si="67"/>
        <v>0.6</v>
      </c>
      <c r="V89" s="7">
        <v>4.0</v>
      </c>
      <c r="W89" s="13">
        <f t="shared" si="68"/>
        <v>3</v>
      </c>
      <c r="X89" s="10" t="s">
        <v>73</v>
      </c>
      <c r="Y89" s="11">
        <f t="shared" si="69"/>
        <v>3</v>
      </c>
      <c r="Z89" s="11" t="s">
        <v>28</v>
      </c>
      <c r="AA89" s="14">
        <f t="shared" si="70"/>
        <v>3</v>
      </c>
      <c r="AB89" s="14">
        <f t="shared" si="71"/>
        <v>2.5</v>
      </c>
      <c r="AC89" s="15">
        <f t="shared" si="72"/>
        <v>9.1</v>
      </c>
    </row>
    <row r="90" ht="15.75" customHeight="1">
      <c r="A90" s="7">
        <v>89.0</v>
      </c>
      <c r="B90" s="8">
        <v>45048.76221324074</v>
      </c>
      <c r="C90" s="9" t="s">
        <v>37</v>
      </c>
      <c r="D90" s="10">
        <f t="shared" si="73"/>
        <v>1</v>
      </c>
      <c r="E90" s="10">
        <f t="shared" si="74"/>
        <v>1</v>
      </c>
      <c r="F90" s="10" t="s">
        <v>38</v>
      </c>
      <c r="G90" s="10">
        <f t="shared" si="75"/>
        <v>2</v>
      </c>
      <c r="H90" s="10" t="s">
        <v>20</v>
      </c>
      <c r="I90" s="10">
        <f t="shared" si="76"/>
        <v>1</v>
      </c>
      <c r="J90" s="10" t="s">
        <v>21</v>
      </c>
      <c r="K90" s="10">
        <f t="shared" si="77"/>
        <v>1</v>
      </c>
      <c r="L90" s="10" t="s">
        <v>22</v>
      </c>
      <c r="M90" s="11">
        <f t="shared" si="78"/>
        <v>1</v>
      </c>
      <c r="N90" s="11" t="s">
        <v>23</v>
      </c>
      <c r="O90" s="11">
        <f t="shared" si="79"/>
        <v>1</v>
      </c>
      <c r="P90" s="9"/>
      <c r="Q90" s="10" t="s">
        <v>24</v>
      </c>
      <c r="R90" s="12">
        <f t="shared" si="80"/>
        <v>7</v>
      </c>
      <c r="S90" s="10" t="s">
        <v>25</v>
      </c>
      <c r="T90" s="10" t="s">
        <v>134</v>
      </c>
      <c r="U90" s="11">
        <f t="shared" si="67"/>
        <v>0.9</v>
      </c>
      <c r="V90" s="7">
        <v>4.0</v>
      </c>
      <c r="W90" s="13">
        <f t="shared" si="68"/>
        <v>3</v>
      </c>
      <c r="X90" s="10" t="s">
        <v>27</v>
      </c>
      <c r="Y90" s="11">
        <f t="shared" si="69"/>
        <v>2</v>
      </c>
      <c r="Z90" s="11" t="s">
        <v>28</v>
      </c>
      <c r="AA90" s="14">
        <f t="shared" si="70"/>
        <v>3</v>
      </c>
      <c r="AB90" s="14">
        <f t="shared" si="71"/>
        <v>2.5</v>
      </c>
      <c r="AC90" s="15">
        <f t="shared" si="72"/>
        <v>8.4</v>
      </c>
    </row>
    <row r="91" ht="15.75" customHeight="1">
      <c r="A91" s="7">
        <v>90.0</v>
      </c>
      <c r="B91" s="8">
        <v>45048.763902465274</v>
      </c>
      <c r="C91" s="9" t="s">
        <v>18</v>
      </c>
      <c r="D91" s="10">
        <f t="shared" si="73"/>
        <v>2</v>
      </c>
      <c r="E91" s="10">
        <f t="shared" si="74"/>
        <v>2.333333333</v>
      </c>
      <c r="F91" s="10" t="s">
        <v>38</v>
      </c>
      <c r="G91" s="10">
        <f t="shared" si="75"/>
        <v>2</v>
      </c>
      <c r="H91" s="10" t="s">
        <v>20</v>
      </c>
      <c r="I91" s="10">
        <f t="shared" si="76"/>
        <v>1</v>
      </c>
      <c r="J91" s="10" t="s">
        <v>21</v>
      </c>
      <c r="K91" s="10">
        <f t="shared" si="77"/>
        <v>1</v>
      </c>
      <c r="L91" s="10" t="s">
        <v>22</v>
      </c>
      <c r="M91" s="11">
        <f t="shared" si="78"/>
        <v>1</v>
      </c>
      <c r="N91" s="11" t="s">
        <v>23</v>
      </c>
      <c r="O91" s="11">
        <f t="shared" si="79"/>
        <v>1</v>
      </c>
      <c r="P91" s="9"/>
      <c r="Q91" s="10" t="s">
        <v>24</v>
      </c>
      <c r="R91" s="12">
        <f t="shared" si="80"/>
        <v>8.333333333</v>
      </c>
      <c r="S91" s="10" t="s">
        <v>25</v>
      </c>
      <c r="T91" s="10" t="s">
        <v>135</v>
      </c>
      <c r="U91" s="11">
        <f t="shared" si="67"/>
        <v>0.25</v>
      </c>
      <c r="V91" s="7">
        <v>3.0</v>
      </c>
      <c r="W91" s="13">
        <f t="shared" si="68"/>
        <v>2</v>
      </c>
      <c r="X91" s="10" t="s">
        <v>73</v>
      </c>
      <c r="Y91" s="11">
        <f t="shared" si="69"/>
        <v>3</v>
      </c>
      <c r="Z91" s="11" t="s">
        <v>115</v>
      </c>
      <c r="AA91" s="14">
        <f t="shared" si="70"/>
        <v>2</v>
      </c>
      <c r="AB91" s="14">
        <f t="shared" si="71"/>
        <v>1.75</v>
      </c>
      <c r="AC91" s="15">
        <f t="shared" si="72"/>
        <v>7</v>
      </c>
    </row>
    <row r="92" ht="15.75" customHeight="1">
      <c r="A92" s="7">
        <v>91.0</v>
      </c>
      <c r="B92" s="8">
        <v>45048.772792222226</v>
      </c>
      <c r="C92" s="9" t="s">
        <v>37</v>
      </c>
      <c r="D92" s="10">
        <f t="shared" si="73"/>
        <v>1</v>
      </c>
      <c r="E92" s="10">
        <f t="shared" si="74"/>
        <v>1</v>
      </c>
      <c r="F92" s="10" t="s">
        <v>19</v>
      </c>
      <c r="G92" s="10">
        <f t="shared" si="75"/>
        <v>3</v>
      </c>
      <c r="H92" s="10" t="s">
        <v>20</v>
      </c>
      <c r="I92" s="10">
        <f t="shared" si="76"/>
        <v>1</v>
      </c>
      <c r="J92" s="10" t="s">
        <v>21</v>
      </c>
      <c r="K92" s="10">
        <f t="shared" si="77"/>
        <v>1</v>
      </c>
      <c r="L92" s="10" t="s">
        <v>22</v>
      </c>
      <c r="M92" s="11">
        <f t="shared" si="78"/>
        <v>1</v>
      </c>
      <c r="N92" s="11" t="s">
        <v>23</v>
      </c>
      <c r="O92" s="11">
        <f t="shared" si="79"/>
        <v>1</v>
      </c>
      <c r="P92" s="9"/>
      <c r="Q92" s="10" t="s">
        <v>24</v>
      </c>
      <c r="R92" s="12">
        <f t="shared" si="80"/>
        <v>8</v>
      </c>
      <c r="S92" s="10" t="s">
        <v>25</v>
      </c>
      <c r="T92" s="10" t="s">
        <v>136</v>
      </c>
      <c r="U92" s="11">
        <f t="shared" si="67"/>
        <v>0.1</v>
      </c>
      <c r="V92" s="7">
        <v>4.0</v>
      </c>
      <c r="W92" s="13">
        <f t="shared" si="68"/>
        <v>3</v>
      </c>
      <c r="X92" s="10" t="s">
        <v>59</v>
      </c>
      <c r="Y92" s="11">
        <f t="shared" si="69"/>
        <v>4</v>
      </c>
      <c r="Z92" s="11" t="s">
        <v>46</v>
      </c>
      <c r="AA92" s="14">
        <f t="shared" si="70"/>
        <v>1</v>
      </c>
      <c r="AB92" s="14">
        <f t="shared" si="71"/>
        <v>1</v>
      </c>
      <c r="AC92" s="15">
        <f t="shared" si="72"/>
        <v>8.1</v>
      </c>
    </row>
    <row r="93" ht="15.75" customHeight="1">
      <c r="A93" s="7">
        <v>92.0</v>
      </c>
      <c r="B93" s="8">
        <v>45048.78715967592</v>
      </c>
      <c r="C93" s="9" t="s">
        <v>18</v>
      </c>
      <c r="D93" s="10">
        <f t="shared" si="73"/>
        <v>2</v>
      </c>
      <c r="E93" s="10">
        <f t="shared" si="74"/>
        <v>2.333333333</v>
      </c>
      <c r="F93" s="10" t="s">
        <v>82</v>
      </c>
      <c r="G93" s="10">
        <f t="shared" si="75"/>
        <v>5</v>
      </c>
      <c r="H93" s="10" t="s">
        <v>69</v>
      </c>
      <c r="I93" s="10">
        <f t="shared" si="76"/>
        <v>2</v>
      </c>
      <c r="J93" s="10" t="s">
        <v>21</v>
      </c>
      <c r="K93" s="10">
        <f t="shared" si="77"/>
        <v>1</v>
      </c>
      <c r="L93" s="10" t="s">
        <v>22</v>
      </c>
      <c r="M93" s="11">
        <f t="shared" si="78"/>
        <v>1</v>
      </c>
      <c r="N93" s="10" t="s">
        <v>86</v>
      </c>
      <c r="O93" s="11">
        <f t="shared" si="79"/>
        <v>5</v>
      </c>
      <c r="P93" s="9" t="s">
        <v>30</v>
      </c>
      <c r="Q93" s="10" t="s">
        <v>31</v>
      </c>
      <c r="R93" s="12">
        <f t="shared" si="80"/>
        <v>16.33333333</v>
      </c>
      <c r="S93" s="10" t="s">
        <v>25</v>
      </c>
      <c r="T93" s="10" t="s">
        <v>137</v>
      </c>
      <c r="U93" s="11">
        <f t="shared" si="67"/>
        <v>0.95</v>
      </c>
      <c r="V93" s="7">
        <v>4.0</v>
      </c>
      <c r="W93" s="13">
        <f t="shared" si="68"/>
        <v>3</v>
      </c>
      <c r="X93" s="10" t="s">
        <v>27</v>
      </c>
      <c r="Y93" s="11">
        <f t="shared" si="69"/>
        <v>2</v>
      </c>
      <c r="Z93" s="11" t="s">
        <v>42</v>
      </c>
      <c r="AA93" s="14">
        <f t="shared" si="70"/>
        <v>4</v>
      </c>
      <c r="AB93" s="14">
        <f t="shared" si="71"/>
        <v>3.25</v>
      </c>
      <c r="AC93" s="15">
        <f t="shared" si="72"/>
        <v>9.2</v>
      </c>
    </row>
    <row r="94" ht="15.75" customHeight="1">
      <c r="A94" s="7">
        <v>93.0</v>
      </c>
      <c r="B94" s="8">
        <v>45048.816476990745</v>
      </c>
      <c r="C94" s="9" t="s">
        <v>18</v>
      </c>
      <c r="D94" s="10">
        <f t="shared" si="73"/>
        <v>2</v>
      </c>
      <c r="E94" s="10">
        <f t="shared" si="74"/>
        <v>2.333333333</v>
      </c>
      <c r="F94" s="10" t="s">
        <v>38</v>
      </c>
      <c r="G94" s="10">
        <f t="shared" si="75"/>
        <v>2</v>
      </c>
      <c r="H94" s="10" t="s">
        <v>62</v>
      </c>
      <c r="I94" s="10">
        <f t="shared" si="76"/>
        <v>3</v>
      </c>
      <c r="J94" s="10" t="s">
        <v>21</v>
      </c>
      <c r="K94" s="10">
        <f t="shared" si="77"/>
        <v>1</v>
      </c>
      <c r="L94" s="10" t="s">
        <v>22</v>
      </c>
      <c r="M94" s="11">
        <f t="shared" si="78"/>
        <v>1</v>
      </c>
      <c r="N94" s="10" t="s">
        <v>110</v>
      </c>
      <c r="O94" s="11">
        <f t="shared" si="79"/>
        <v>4</v>
      </c>
      <c r="P94" s="9" t="s">
        <v>30</v>
      </c>
      <c r="Q94" s="10" t="s">
        <v>31</v>
      </c>
      <c r="R94" s="12">
        <f t="shared" si="80"/>
        <v>13.33333333</v>
      </c>
      <c r="S94" s="10" t="s">
        <v>25</v>
      </c>
      <c r="T94" s="10" t="s">
        <v>138</v>
      </c>
      <c r="U94" s="11">
        <f t="shared" si="67"/>
        <v>0.05</v>
      </c>
      <c r="V94" s="7">
        <v>4.0</v>
      </c>
      <c r="W94" s="13">
        <f t="shared" si="68"/>
        <v>3</v>
      </c>
      <c r="X94" s="10" t="s">
        <v>27</v>
      </c>
      <c r="Y94" s="11">
        <f t="shared" si="69"/>
        <v>2</v>
      </c>
      <c r="Z94" s="11" t="s">
        <v>28</v>
      </c>
      <c r="AA94" s="14">
        <f t="shared" si="70"/>
        <v>3</v>
      </c>
      <c r="AB94" s="14">
        <f t="shared" si="71"/>
        <v>2.5</v>
      </c>
      <c r="AC94" s="15">
        <f t="shared" si="72"/>
        <v>7.55</v>
      </c>
    </row>
    <row r="95" ht="15.75" customHeight="1">
      <c r="A95" s="7">
        <v>94.0</v>
      </c>
      <c r="B95" s="8">
        <v>45048.81691761574</v>
      </c>
      <c r="C95" s="9" t="s">
        <v>18</v>
      </c>
      <c r="D95" s="10"/>
      <c r="E95" s="10"/>
      <c r="F95" s="10" t="s">
        <v>38</v>
      </c>
      <c r="G95" s="10"/>
      <c r="H95" s="10" t="s">
        <v>83</v>
      </c>
      <c r="I95" s="10"/>
      <c r="J95" s="10" t="s">
        <v>91</v>
      </c>
      <c r="K95" s="10"/>
      <c r="L95" s="10" t="s">
        <v>91</v>
      </c>
      <c r="M95" s="10"/>
      <c r="N95" s="10" t="s">
        <v>110</v>
      </c>
      <c r="O95" s="10"/>
      <c r="P95" s="10" t="s">
        <v>30</v>
      </c>
      <c r="Q95" s="10"/>
      <c r="R95" s="12"/>
      <c r="S95" s="10" t="s">
        <v>25</v>
      </c>
      <c r="T95" s="10" t="s">
        <v>122</v>
      </c>
      <c r="U95" s="11">
        <f t="shared" si="67"/>
        <v>0.1</v>
      </c>
      <c r="V95" s="10" t="s">
        <v>34</v>
      </c>
      <c r="W95" s="13">
        <f t="shared" si="68"/>
        <v>1</v>
      </c>
      <c r="X95" s="10" t="s">
        <v>45</v>
      </c>
      <c r="Y95" s="11">
        <f t="shared" si="69"/>
        <v>1</v>
      </c>
      <c r="Z95" s="11" t="s">
        <v>46</v>
      </c>
      <c r="AA95" s="14">
        <f t="shared" si="70"/>
        <v>1</v>
      </c>
      <c r="AB95" s="14">
        <f t="shared" si="71"/>
        <v>1</v>
      </c>
      <c r="AC95" s="15">
        <f t="shared" si="72"/>
        <v>3.1</v>
      </c>
    </row>
    <row r="96" ht="15.75" customHeight="1">
      <c r="A96" s="7">
        <v>95.0</v>
      </c>
      <c r="B96" s="8">
        <v>45048.823587569444</v>
      </c>
      <c r="C96" s="9" t="s">
        <v>37</v>
      </c>
      <c r="D96" s="10">
        <f t="shared" ref="D96:D98" si="81">IF(C96="I don't drink coffee", 1, IF(C96="1-2 cups", 2, IF(C96="3-4 cups", 3, IF(C96="More than 4 cups", 4))))</f>
        <v>1</v>
      </c>
      <c r="E96" s="10">
        <f t="shared" ref="E96:E98" si="82">1+((D96-1)*(5-1))/(4-1)</f>
        <v>1</v>
      </c>
      <c r="F96" s="10" t="s">
        <v>47</v>
      </c>
      <c r="G96" s="10">
        <f t="shared" ref="G96:G98" si="83">IF(F96="Less than 1 liter", 1, IF(F96="1-2 liters", 2, IF(F96="2-3 liters", 3, IF(F96="3-4 liters", 4, IF(F96="More than 4 liters", 5, "Not Specified")))))</f>
        <v>1</v>
      </c>
      <c r="H96" s="10" t="s">
        <v>20</v>
      </c>
      <c r="I96" s="10">
        <f t="shared" ref="I96:I98" si="84">IF(H96="I don't drink spirits",1,IF(H96="Less than 2 shots",2,IF(H96="2-4 shots",3,IF(H96="5-7 shots",4,IF(H96="More than 7 shots",5,"Not Specified")))))</f>
        <v>1</v>
      </c>
      <c r="J96" s="10" t="s">
        <v>21</v>
      </c>
      <c r="K96" s="10">
        <f t="shared" ref="K96:K98" si="85">IF(J96="I don't drink wine",1,IF(J96="1-2 glasses",2,IF(J96="3-4 glasses",3,IF(J96="5-6 glasses",4,IF(J96="More than 6 glasses",5,"Not Specified")))))</f>
        <v>1</v>
      </c>
      <c r="L96" s="10" t="s">
        <v>22</v>
      </c>
      <c r="M96" s="11">
        <f t="shared" ref="M96:M98" si="86">IF(L96="I don't drink beer", 1, IF(L96="1-2 beers", 2, IF(L96="3-4 beers", 3, IF(L96="5-6 liters", 4, IF(L96="More than 6 beers", 5, "Not Specified")))))</f>
        <v>1</v>
      </c>
      <c r="N96" s="11" t="s">
        <v>23</v>
      </c>
      <c r="O96" s="11">
        <f t="shared" ref="O96:O98" si="87">IF(N96="I don't drink energy drinks", 1, IF(N96="1-2 energy drinks", 2, IF(N96="3-4 energy drinks", 3, IF(N96="5-6 energy drinks", 4, IF(N96="More than 6 energy drinks", 5, "Not Specified")))))</f>
        <v>1</v>
      </c>
      <c r="P96" s="14"/>
      <c r="Q96" s="10" t="s">
        <v>24</v>
      </c>
      <c r="R96" s="12">
        <f t="shared" ref="R96:R98" si="88">SUM(E96,G96,I96,K96,M96,O96)</f>
        <v>6</v>
      </c>
      <c r="S96" s="10" t="s">
        <v>25</v>
      </c>
      <c r="T96" s="10" t="s">
        <v>139</v>
      </c>
      <c r="U96" s="11">
        <f t="shared" si="67"/>
        <v>0.75</v>
      </c>
      <c r="V96" s="18">
        <v>3.0</v>
      </c>
      <c r="W96" s="13">
        <f t="shared" si="68"/>
        <v>2</v>
      </c>
      <c r="X96" s="16" t="s">
        <v>59</v>
      </c>
      <c r="Y96" s="11">
        <f t="shared" si="69"/>
        <v>4</v>
      </c>
      <c r="Z96" s="17" t="s">
        <v>46</v>
      </c>
      <c r="AA96" s="14">
        <f t="shared" si="70"/>
        <v>1</v>
      </c>
      <c r="AB96" s="14">
        <f t="shared" si="71"/>
        <v>1</v>
      </c>
      <c r="AC96" s="15">
        <f t="shared" si="72"/>
        <v>7.75</v>
      </c>
    </row>
    <row r="97" ht="15.75" customHeight="1">
      <c r="A97" s="7">
        <v>96.0</v>
      </c>
      <c r="B97" s="8">
        <v>45048.83902159722</v>
      </c>
      <c r="C97" s="9" t="s">
        <v>37</v>
      </c>
      <c r="D97" s="10">
        <f t="shared" si="81"/>
        <v>1</v>
      </c>
      <c r="E97" s="10">
        <f t="shared" si="82"/>
        <v>1</v>
      </c>
      <c r="F97" s="10" t="s">
        <v>38</v>
      </c>
      <c r="G97" s="10">
        <f t="shared" si="83"/>
        <v>2</v>
      </c>
      <c r="H97" s="10" t="s">
        <v>69</v>
      </c>
      <c r="I97" s="10">
        <f t="shared" si="84"/>
        <v>2</v>
      </c>
      <c r="J97" s="10" t="s">
        <v>21</v>
      </c>
      <c r="K97" s="10">
        <f t="shared" si="85"/>
        <v>1</v>
      </c>
      <c r="L97" s="10" t="s">
        <v>22</v>
      </c>
      <c r="M97" s="11">
        <f t="shared" si="86"/>
        <v>1</v>
      </c>
      <c r="N97" s="10" t="s">
        <v>43</v>
      </c>
      <c r="O97" s="11">
        <f t="shared" si="87"/>
        <v>2</v>
      </c>
      <c r="P97" s="9" t="s">
        <v>30</v>
      </c>
      <c r="Q97" s="10" t="s">
        <v>31</v>
      </c>
      <c r="R97" s="12">
        <f t="shared" si="88"/>
        <v>9</v>
      </c>
      <c r="S97" s="10" t="s">
        <v>25</v>
      </c>
      <c r="T97" s="10" t="s">
        <v>140</v>
      </c>
      <c r="U97" s="11">
        <f t="shared" si="67"/>
        <v>0.6</v>
      </c>
      <c r="V97" s="7">
        <v>3.0</v>
      </c>
      <c r="W97" s="13">
        <f t="shared" si="68"/>
        <v>2</v>
      </c>
      <c r="X97" s="10" t="s">
        <v>45</v>
      </c>
      <c r="Y97" s="11">
        <f t="shared" si="69"/>
        <v>1</v>
      </c>
      <c r="Z97" s="11" t="s">
        <v>115</v>
      </c>
      <c r="AA97" s="14">
        <f t="shared" si="70"/>
        <v>2</v>
      </c>
      <c r="AB97" s="14">
        <f t="shared" si="71"/>
        <v>1.75</v>
      </c>
      <c r="AC97" s="15">
        <f t="shared" si="72"/>
        <v>5.35</v>
      </c>
    </row>
    <row r="98" ht="15.75" customHeight="1">
      <c r="A98" s="7">
        <v>97.0</v>
      </c>
      <c r="B98" s="8">
        <v>45048.83907818287</v>
      </c>
      <c r="C98" s="9" t="s">
        <v>37</v>
      </c>
      <c r="D98" s="10">
        <f t="shared" si="81"/>
        <v>1</v>
      </c>
      <c r="E98" s="10">
        <f t="shared" si="82"/>
        <v>1</v>
      </c>
      <c r="F98" s="10" t="s">
        <v>38</v>
      </c>
      <c r="G98" s="10">
        <f t="shared" si="83"/>
        <v>2</v>
      </c>
      <c r="H98" s="10" t="s">
        <v>20</v>
      </c>
      <c r="I98" s="10">
        <f t="shared" si="84"/>
        <v>1</v>
      </c>
      <c r="J98" s="10" t="s">
        <v>21</v>
      </c>
      <c r="K98" s="10">
        <f t="shared" si="85"/>
        <v>1</v>
      </c>
      <c r="L98" s="10" t="s">
        <v>22</v>
      </c>
      <c r="M98" s="11">
        <f t="shared" si="86"/>
        <v>1</v>
      </c>
      <c r="N98" s="11" t="s">
        <v>23</v>
      </c>
      <c r="O98" s="11">
        <f t="shared" si="87"/>
        <v>1</v>
      </c>
      <c r="P98" s="9"/>
      <c r="Q98" s="10" t="s">
        <v>24</v>
      </c>
      <c r="R98" s="12">
        <f t="shared" si="88"/>
        <v>7</v>
      </c>
      <c r="S98" s="10" t="s">
        <v>25</v>
      </c>
      <c r="T98" s="10" t="s">
        <v>141</v>
      </c>
      <c r="U98" s="11">
        <f t="shared" si="67"/>
        <v>0.55</v>
      </c>
      <c r="V98" s="7">
        <v>3.0</v>
      </c>
      <c r="W98" s="13">
        <f t="shared" si="68"/>
        <v>2</v>
      </c>
      <c r="X98" s="10" t="s">
        <v>45</v>
      </c>
      <c r="Y98" s="11">
        <f t="shared" si="69"/>
        <v>1</v>
      </c>
      <c r="Z98" s="11" t="s">
        <v>115</v>
      </c>
      <c r="AA98" s="14">
        <f t="shared" si="70"/>
        <v>2</v>
      </c>
      <c r="AB98" s="14">
        <f t="shared" si="71"/>
        <v>1.75</v>
      </c>
      <c r="AC98" s="15">
        <f t="shared" si="72"/>
        <v>5.3</v>
      </c>
    </row>
    <row r="99" ht="15.75" customHeight="1">
      <c r="A99" s="7">
        <v>98.0</v>
      </c>
      <c r="B99" s="8">
        <v>45048.85404438658</v>
      </c>
      <c r="C99" s="9" t="s">
        <v>18</v>
      </c>
      <c r="D99" s="10"/>
      <c r="E99" s="10"/>
      <c r="F99" s="10" t="s">
        <v>38</v>
      </c>
      <c r="G99" s="10"/>
      <c r="H99" s="10" t="s">
        <v>91</v>
      </c>
      <c r="I99" s="10"/>
      <c r="J99" s="10" t="s">
        <v>21</v>
      </c>
      <c r="K99" s="10"/>
      <c r="L99" s="10" t="s">
        <v>22</v>
      </c>
      <c r="M99" s="10"/>
      <c r="N99" s="10" t="s">
        <v>43</v>
      </c>
      <c r="O99" s="10"/>
      <c r="P99" s="10" t="s">
        <v>30</v>
      </c>
      <c r="Q99" s="10"/>
      <c r="R99" s="12"/>
      <c r="S99" s="10" t="s">
        <v>25</v>
      </c>
      <c r="T99" s="10" t="s">
        <v>54</v>
      </c>
      <c r="U99" s="11">
        <f t="shared" si="67"/>
        <v>0.5</v>
      </c>
      <c r="V99" s="13">
        <v>3.0</v>
      </c>
      <c r="W99" s="13">
        <f t="shared" si="68"/>
        <v>2</v>
      </c>
      <c r="X99" s="10" t="s">
        <v>27</v>
      </c>
      <c r="Y99" s="11">
        <f t="shared" si="69"/>
        <v>2</v>
      </c>
      <c r="Z99" s="11" t="s">
        <v>42</v>
      </c>
      <c r="AA99" s="14">
        <f t="shared" si="70"/>
        <v>4</v>
      </c>
      <c r="AB99" s="14">
        <f t="shared" si="71"/>
        <v>3.25</v>
      </c>
      <c r="AC99" s="15">
        <f t="shared" si="72"/>
        <v>7.75</v>
      </c>
    </row>
    <row r="100" ht="15.75" customHeight="1">
      <c r="A100" s="7">
        <v>99.0</v>
      </c>
      <c r="B100" s="8">
        <v>45048.862165115745</v>
      </c>
      <c r="C100" s="9" t="s">
        <v>18</v>
      </c>
      <c r="D100" s="10">
        <f t="shared" ref="D100:D150" si="89">IF(C100="I don't drink coffee", 1, IF(C100="1-2 cups", 2, IF(C100="3-4 cups", 3, IF(C100="More than 4 cups", 4))))</f>
        <v>2</v>
      </c>
      <c r="E100" s="10">
        <f t="shared" ref="E100:E150" si="90">1+((D100-1)*(5-1))/(4-1)</f>
        <v>2.333333333</v>
      </c>
      <c r="F100" s="10" t="s">
        <v>47</v>
      </c>
      <c r="G100" s="10">
        <f t="shared" ref="G100:G150" si="91">IF(F100="Less than 1 liter", 1, IF(F100="1-2 liters", 2, IF(F100="2-3 liters", 3, IF(F100="3-4 liters", 4, IF(F100="More than 4 liters", 5, "Not Specified")))))</f>
        <v>1</v>
      </c>
      <c r="H100" s="10" t="s">
        <v>83</v>
      </c>
      <c r="I100" s="10">
        <f t="shared" ref="I100:I150" si="92">IF(H100="I don't drink spirits",1,IF(H100="Less than 2 shots",2,IF(H100="2-4 shots",3,IF(H100="5-7 shots",4,IF(H100="More than 7 shots",5,"Not Specified")))))</f>
        <v>5</v>
      </c>
      <c r="J100" s="10" t="s">
        <v>21</v>
      </c>
      <c r="K100" s="10">
        <f t="shared" ref="K100:K150" si="93">IF(J100="I don't drink wine",1,IF(J100="1-2 glasses",2,IF(J100="3-4 glasses",3,IF(J100="5-6 glasses",4,IF(J100="More than 6 glasses",5,"Not Specified")))))</f>
        <v>1</v>
      </c>
      <c r="L100" s="10" t="s">
        <v>22</v>
      </c>
      <c r="M100" s="11">
        <f t="shared" ref="M100:M150" si="94">IF(L100="I don't drink beer", 1, IF(L100="1-2 beers", 2, IF(L100="3-4 beers", 3, IF(L100="5-6 liters", 4, IF(L100="More than 6 beers", 5, "Not Specified")))))</f>
        <v>1</v>
      </c>
      <c r="N100" s="10" t="s">
        <v>86</v>
      </c>
      <c r="O100" s="11">
        <f t="shared" ref="O100:O150" si="95">IF(N100="I don't drink energy drinks", 1, IF(N100="1-2 energy drinks", 2, IF(N100="3-4 energy drinks", 3, IF(N100="5-6 energy drinks", 4, IF(N100="More than 6 energy drinks", 5, "Not Specified")))))</f>
        <v>5</v>
      </c>
      <c r="P100" s="14" t="s">
        <v>70</v>
      </c>
      <c r="Q100" s="10" t="s">
        <v>71</v>
      </c>
      <c r="R100" s="12">
        <f t="shared" ref="R100:R150" si="96">SUM(E100,G100,I100,K100,M100,O100)</f>
        <v>15.33333333</v>
      </c>
      <c r="S100" s="10" t="s">
        <v>25</v>
      </c>
      <c r="T100" s="10" t="s">
        <v>133</v>
      </c>
      <c r="U100" s="11">
        <f t="shared" si="67"/>
        <v>0.6</v>
      </c>
      <c r="V100" s="18">
        <v>3.0</v>
      </c>
      <c r="W100" s="13">
        <f t="shared" si="68"/>
        <v>2</v>
      </c>
      <c r="X100" s="16" t="s">
        <v>27</v>
      </c>
      <c r="Y100" s="11">
        <f t="shared" si="69"/>
        <v>2</v>
      </c>
      <c r="Z100" s="17" t="s">
        <v>28</v>
      </c>
      <c r="AA100" s="14">
        <f t="shared" si="70"/>
        <v>3</v>
      </c>
      <c r="AB100" s="14">
        <f t="shared" si="71"/>
        <v>2.5</v>
      </c>
      <c r="AC100" s="15">
        <f t="shared" si="72"/>
        <v>7.1</v>
      </c>
    </row>
    <row r="101" ht="15.75" customHeight="1">
      <c r="A101" s="7">
        <v>100.0</v>
      </c>
      <c r="B101" s="8">
        <v>45048.88268216435</v>
      </c>
      <c r="C101" s="9" t="s">
        <v>18</v>
      </c>
      <c r="D101" s="10">
        <f t="shared" si="89"/>
        <v>2</v>
      </c>
      <c r="E101" s="10">
        <f t="shared" si="90"/>
        <v>2.333333333</v>
      </c>
      <c r="F101" s="10" t="s">
        <v>38</v>
      </c>
      <c r="G101" s="10">
        <f t="shared" si="91"/>
        <v>2</v>
      </c>
      <c r="H101" s="10" t="s">
        <v>20</v>
      </c>
      <c r="I101" s="10">
        <f t="shared" si="92"/>
        <v>1</v>
      </c>
      <c r="J101" s="10" t="s">
        <v>21</v>
      </c>
      <c r="K101" s="10">
        <f t="shared" si="93"/>
        <v>1</v>
      </c>
      <c r="L101" s="10" t="s">
        <v>22</v>
      </c>
      <c r="M101" s="11">
        <f t="shared" si="94"/>
        <v>1</v>
      </c>
      <c r="N101" s="10" t="s">
        <v>29</v>
      </c>
      <c r="O101" s="11">
        <f t="shared" si="95"/>
        <v>3</v>
      </c>
      <c r="P101" s="9" t="s">
        <v>30</v>
      </c>
      <c r="Q101" s="10" t="s">
        <v>31</v>
      </c>
      <c r="R101" s="12">
        <f t="shared" si="96"/>
        <v>10.33333333</v>
      </c>
      <c r="S101" s="10" t="s">
        <v>25</v>
      </c>
      <c r="T101" s="10" t="s">
        <v>142</v>
      </c>
      <c r="U101" s="11">
        <f t="shared" si="67"/>
        <v>0.5</v>
      </c>
      <c r="V101" s="7">
        <v>4.0</v>
      </c>
      <c r="W101" s="13">
        <f t="shared" si="68"/>
        <v>3</v>
      </c>
      <c r="X101" s="10" t="s">
        <v>27</v>
      </c>
      <c r="Y101" s="11">
        <f t="shared" si="69"/>
        <v>2</v>
      </c>
      <c r="Z101" s="11" t="s">
        <v>28</v>
      </c>
      <c r="AA101" s="14">
        <f t="shared" si="70"/>
        <v>3</v>
      </c>
      <c r="AB101" s="14">
        <f t="shared" si="71"/>
        <v>2.5</v>
      </c>
      <c r="AC101" s="15">
        <f t="shared" si="72"/>
        <v>8</v>
      </c>
    </row>
    <row r="102" ht="15.75" customHeight="1">
      <c r="A102" s="7">
        <v>101.0</v>
      </c>
      <c r="B102" s="8">
        <v>45048.890961944446</v>
      </c>
      <c r="C102" s="9" t="s">
        <v>37</v>
      </c>
      <c r="D102" s="10">
        <f t="shared" si="89"/>
        <v>1</v>
      </c>
      <c r="E102" s="10">
        <f t="shared" si="90"/>
        <v>1</v>
      </c>
      <c r="F102" s="10" t="s">
        <v>38</v>
      </c>
      <c r="G102" s="10">
        <f t="shared" si="91"/>
        <v>2</v>
      </c>
      <c r="H102" s="10" t="s">
        <v>20</v>
      </c>
      <c r="I102" s="10">
        <f t="shared" si="92"/>
        <v>1</v>
      </c>
      <c r="J102" s="10" t="s">
        <v>21</v>
      </c>
      <c r="K102" s="10">
        <f t="shared" si="93"/>
        <v>1</v>
      </c>
      <c r="L102" s="10" t="s">
        <v>22</v>
      </c>
      <c r="M102" s="11">
        <f t="shared" si="94"/>
        <v>1</v>
      </c>
      <c r="N102" s="10" t="s">
        <v>43</v>
      </c>
      <c r="O102" s="11">
        <f t="shared" si="95"/>
        <v>2</v>
      </c>
      <c r="P102" s="9" t="s">
        <v>143</v>
      </c>
      <c r="Q102" s="10" t="s">
        <v>144</v>
      </c>
      <c r="R102" s="12">
        <f t="shared" si="96"/>
        <v>8</v>
      </c>
      <c r="S102" s="10" t="s">
        <v>25</v>
      </c>
      <c r="T102" s="10" t="s">
        <v>36</v>
      </c>
      <c r="U102" s="11">
        <f t="shared" si="67"/>
        <v>0.55</v>
      </c>
      <c r="V102" s="7">
        <v>4.0</v>
      </c>
      <c r="W102" s="13">
        <f t="shared" si="68"/>
        <v>3</v>
      </c>
      <c r="X102" s="10" t="s">
        <v>73</v>
      </c>
      <c r="Y102" s="11">
        <f t="shared" si="69"/>
        <v>3</v>
      </c>
      <c r="Z102" s="11" t="s">
        <v>28</v>
      </c>
      <c r="AA102" s="14">
        <f t="shared" si="70"/>
        <v>3</v>
      </c>
      <c r="AB102" s="14">
        <f t="shared" si="71"/>
        <v>2.5</v>
      </c>
      <c r="AC102" s="15">
        <f t="shared" si="72"/>
        <v>9.05</v>
      </c>
    </row>
    <row r="103" ht="15.75" customHeight="1">
      <c r="A103" s="7">
        <v>102.0</v>
      </c>
      <c r="B103" s="8">
        <v>45048.906608749996</v>
      </c>
      <c r="C103" s="9" t="s">
        <v>35</v>
      </c>
      <c r="D103" s="10">
        <f t="shared" si="89"/>
        <v>3</v>
      </c>
      <c r="E103" s="10">
        <f t="shared" si="90"/>
        <v>3.666666667</v>
      </c>
      <c r="F103" s="10" t="s">
        <v>38</v>
      </c>
      <c r="G103" s="10">
        <f t="shared" si="91"/>
        <v>2</v>
      </c>
      <c r="H103" s="10" t="s">
        <v>20</v>
      </c>
      <c r="I103" s="10">
        <f t="shared" si="92"/>
        <v>1</v>
      </c>
      <c r="J103" s="10" t="s">
        <v>48</v>
      </c>
      <c r="K103" s="10">
        <f t="shared" si="93"/>
        <v>2</v>
      </c>
      <c r="L103" s="10" t="s">
        <v>39</v>
      </c>
      <c r="M103" s="11">
        <f t="shared" si="94"/>
        <v>2</v>
      </c>
      <c r="N103" s="11" t="s">
        <v>23</v>
      </c>
      <c r="O103" s="11">
        <f t="shared" si="95"/>
        <v>1</v>
      </c>
      <c r="P103" s="9"/>
      <c r="Q103" s="10" t="s">
        <v>24</v>
      </c>
      <c r="R103" s="12">
        <f t="shared" si="96"/>
        <v>11.66666667</v>
      </c>
      <c r="S103" s="10" t="s">
        <v>25</v>
      </c>
      <c r="T103" s="10" t="s">
        <v>145</v>
      </c>
      <c r="U103" s="11">
        <f t="shared" si="67"/>
        <v>0.2</v>
      </c>
      <c r="V103" s="7">
        <v>4.0</v>
      </c>
      <c r="W103" s="13">
        <f t="shared" si="68"/>
        <v>3</v>
      </c>
      <c r="X103" s="10" t="s">
        <v>73</v>
      </c>
      <c r="Y103" s="11">
        <f t="shared" si="69"/>
        <v>3</v>
      </c>
      <c r="Z103" s="11" t="s">
        <v>42</v>
      </c>
      <c r="AA103" s="14">
        <f t="shared" si="70"/>
        <v>4</v>
      </c>
      <c r="AB103" s="14">
        <f t="shared" si="71"/>
        <v>3.25</v>
      </c>
      <c r="AC103" s="15">
        <f t="shared" si="72"/>
        <v>9.45</v>
      </c>
    </row>
    <row r="104" ht="15.75" customHeight="1">
      <c r="A104" s="7">
        <v>103.0</v>
      </c>
      <c r="B104" s="8">
        <v>45048.917342141205</v>
      </c>
      <c r="C104" s="9" t="s">
        <v>18</v>
      </c>
      <c r="D104" s="10">
        <f t="shared" si="89"/>
        <v>2</v>
      </c>
      <c r="E104" s="10">
        <f t="shared" si="90"/>
        <v>2.333333333</v>
      </c>
      <c r="F104" s="10" t="s">
        <v>19</v>
      </c>
      <c r="G104" s="10">
        <f t="shared" si="91"/>
        <v>3</v>
      </c>
      <c r="H104" s="10" t="s">
        <v>20</v>
      </c>
      <c r="I104" s="10">
        <f t="shared" si="92"/>
        <v>1</v>
      </c>
      <c r="J104" s="10" t="s">
        <v>21</v>
      </c>
      <c r="K104" s="10">
        <f t="shared" si="93"/>
        <v>1</v>
      </c>
      <c r="L104" s="10" t="s">
        <v>22</v>
      </c>
      <c r="M104" s="11">
        <f t="shared" si="94"/>
        <v>1</v>
      </c>
      <c r="N104" s="11" t="s">
        <v>23</v>
      </c>
      <c r="O104" s="11">
        <f t="shared" si="95"/>
        <v>1</v>
      </c>
      <c r="P104" s="9"/>
      <c r="Q104" s="10" t="s">
        <v>24</v>
      </c>
      <c r="R104" s="12">
        <f t="shared" si="96"/>
        <v>9.333333333</v>
      </c>
      <c r="S104" s="10" t="s">
        <v>25</v>
      </c>
      <c r="T104" s="10" t="s">
        <v>146</v>
      </c>
      <c r="U104" s="11">
        <f t="shared" si="67"/>
        <v>0.35</v>
      </c>
      <c r="V104" s="7">
        <v>3.0</v>
      </c>
      <c r="W104" s="13">
        <f t="shared" si="68"/>
        <v>2</v>
      </c>
      <c r="X104" s="10" t="s">
        <v>73</v>
      </c>
      <c r="Y104" s="11">
        <f t="shared" si="69"/>
        <v>3</v>
      </c>
      <c r="Z104" s="11" t="s">
        <v>46</v>
      </c>
      <c r="AA104" s="14">
        <f t="shared" si="70"/>
        <v>1</v>
      </c>
      <c r="AB104" s="14">
        <f t="shared" si="71"/>
        <v>1</v>
      </c>
      <c r="AC104" s="15">
        <f t="shared" si="72"/>
        <v>6.35</v>
      </c>
    </row>
    <row r="105" ht="15.75" customHeight="1">
      <c r="A105" s="7">
        <v>104.0</v>
      </c>
      <c r="B105" s="8">
        <v>45048.931417326385</v>
      </c>
      <c r="C105" s="9" t="s">
        <v>18</v>
      </c>
      <c r="D105" s="10">
        <f t="shared" si="89"/>
        <v>2</v>
      </c>
      <c r="E105" s="10">
        <f t="shared" si="90"/>
        <v>2.333333333</v>
      </c>
      <c r="F105" s="10" t="s">
        <v>47</v>
      </c>
      <c r="G105" s="10">
        <f t="shared" si="91"/>
        <v>1</v>
      </c>
      <c r="H105" s="10" t="s">
        <v>20</v>
      </c>
      <c r="I105" s="10">
        <f t="shared" si="92"/>
        <v>1</v>
      </c>
      <c r="J105" s="10" t="s">
        <v>21</v>
      </c>
      <c r="K105" s="10">
        <f t="shared" si="93"/>
        <v>1</v>
      </c>
      <c r="L105" s="10" t="s">
        <v>22</v>
      </c>
      <c r="M105" s="11">
        <f t="shared" si="94"/>
        <v>1</v>
      </c>
      <c r="N105" s="11" t="s">
        <v>23</v>
      </c>
      <c r="O105" s="11">
        <f t="shared" si="95"/>
        <v>1</v>
      </c>
      <c r="P105" s="9"/>
      <c r="Q105" s="10" t="s">
        <v>24</v>
      </c>
      <c r="R105" s="12">
        <f t="shared" si="96"/>
        <v>7.333333333</v>
      </c>
      <c r="S105" s="10" t="s">
        <v>25</v>
      </c>
      <c r="T105" s="10" t="s">
        <v>66</v>
      </c>
      <c r="U105" s="11">
        <f t="shared" si="67"/>
        <v>0.3</v>
      </c>
      <c r="V105" s="7">
        <v>3.0</v>
      </c>
      <c r="W105" s="13">
        <f t="shared" si="68"/>
        <v>2</v>
      </c>
      <c r="X105" s="10" t="s">
        <v>27</v>
      </c>
      <c r="Y105" s="11">
        <f t="shared" si="69"/>
        <v>2</v>
      </c>
      <c r="Z105" s="11" t="s">
        <v>42</v>
      </c>
      <c r="AA105" s="14">
        <f t="shared" si="70"/>
        <v>4</v>
      </c>
      <c r="AB105" s="14">
        <f t="shared" si="71"/>
        <v>3.25</v>
      </c>
      <c r="AC105" s="15">
        <f t="shared" si="72"/>
        <v>7.55</v>
      </c>
    </row>
    <row r="106" ht="15.75" customHeight="1">
      <c r="A106" s="7">
        <v>105.0</v>
      </c>
      <c r="B106" s="8">
        <v>45048.967273993054</v>
      </c>
      <c r="C106" s="9" t="s">
        <v>18</v>
      </c>
      <c r="D106" s="10">
        <f t="shared" si="89"/>
        <v>2</v>
      </c>
      <c r="E106" s="10">
        <f t="shared" si="90"/>
        <v>2.333333333</v>
      </c>
      <c r="F106" s="10" t="s">
        <v>47</v>
      </c>
      <c r="G106" s="10">
        <f t="shared" si="91"/>
        <v>1</v>
      </c>
      <c r="H106" s="10" t="s">
        <v>20</v>
      </c>
      <c r="I106" s="10">
        <f t="shared" si="92"/>
        <v>1</v>
      </c>
      <c r="J106" s="10" t="s">
        <v>21</v>
      </c>
      <c r="K106" s="10">
        <f t="shared" si="93"/>
        <v>1</v>
      </c>
      <c r="L106" s="10" t="s">
        <v>22</v>
      </c>
      <c r="M106" s="11">
        <f t="shared" si="94"/>
        <v>1</v>
      </c>
      <c r="N106" s="10" t="s">
        <v>29</v>
      </c>
      <c r="O106" s="11">
        <f t="shared" si="95"/>
        <v>3</v>
      </c>
      <c r="P106" s="9" t="s">
        <v>30</v>
      </c>
      <c r="Q106" s="10" t="s">
        <v>31</v>
      </c>
      <c r="R106" s="12">
        <f t="shared" si="96"/>
        <v>9.333333333</v>
      </c>
      <c r="S106" s="10" t="s">
        <v>25</v>
      </c>
      <c r="T106" s="10" t="s">
        <v>147</v>
      </c>
      <c r="U106" s="11">
        <f t="shared" si="67"/>
        <v>0.2</v>
      </c>
      <c r="V106" s="9" t="s">
        <v>34</v>
      </c>
      <c r="W106" s="13">
        <f t="shared" si="68"/>
        <v>1</v>
      </c>
      <c r="X106" s="10" t="s">
        <v>27</v>
      </c>
      <c r="Y106" s="11">
        <f t="shared" si="69"/>
        <v>2</v>
      </c>
      <c r="Z106" s="11" t="s">
        <v>42</v>
      </c>
      <c r="AA106" s="14">
        <f t="shared" si="70"/>
        <v>4</v>
      </c>
      <c r="AB106" s="14">
        <f t="shared" si="71"/>
        <v>3.25</v>
      </c>
      <c r="AC106" s="15">
        <f t="shared" si="72"/>
        <v>6.45</v>
      </c>
    </row>
    <row r="107" ht="15.75" customHeight="1">
      <c r="A107" s="7">
        <v>106.0</v>
      </c>
      <c r="B107" s="8">
        <v>45048.97543451389</v>
      </c>
      <c r="C107" s="9" t="s">
        <v>18</v>
      </c>
      <c r="D107" s="10">
        <f t="shared" si="89"/>
        <v>2</v>
      </c>
      <c r="E107" s="10">
        <f t="shared" si="90"/>
        <v>2.333333333</v>
      </c>
      <c r="F107" s="10" t="s">
        <v>38</v>
      </c>
      <c r="G107" s="10">
        <f t="shared" si="91"/>
        <v>2</v>
      </c>
      <c r="H107" s="10" t="s">
        <v>20</v>
      </c>
      <c r="I107" s="10">
        <f t="shared" si="92"/>
        <v>1</v>
      </c>
      <c r="J107" s="10" t="s">
        <v>48</v>
      </c>
      <c r="K107" s="10">
        <f t="shared" si="93"/>
        <v>2</v>
      </c>
      <c r="L107" s="10" t="s">
        <v>39</v>
      </c>
      <c r="M107" s="11">
        <f t="shared" si="94"/>
        <v>2</v>
      </c>
      <c r="N107" s="11" t="s">
        <v>23</v>
      </c>
      <c r="O107" s="11">
        <f t="shared" si="95"/>
        <v>1</v>
      </c>
      <c r="P107" s="9"/>
      <c r="Q107" s="10" t="s">
        <v>24</v>
      </c>
      <c r="R107" s="12">
        <f t="shared" si="96"/>
        <v>10.33333333</v>
      </c>
      <c r="S107" s="10" t="s">
        <v>25</v>
      </c>
      <c r="T107" s="10" t="s">
        <v>113</v>
      </c>
      <c r="U107" s="11">
        <f t="shared" si="67"/>
        <v>0.4</v>
      </c>
      <c r="V107" s="7">
        <v>3.0</v>
      </c>
      <c r="W107" s="13">
        <f t="shared" si="68"/>
        <v>2</v>
      </c>
      <c r="X107" s="10" t="s">
        <v>27</v>
      </c>
      <c r="Y107" s="11">
        <f t="shared" si="69"/>
        <v>2</v>
      </c>
      <c r="Z107" s="11" t="s">
        <v>28</v>
      </c>
      <c r="AA107" s="14">
        <f t="shared" si="70"/>
        <v>3</v>
      </c>
      <c r="AB107" s="14">
        <f t="shared" si="71"/>
        <v>2.5</v>
      </c>
      <c r="AC107" s="15">
        <f t="shared" si="72"/>
        <v>6.9</v>
      </c>
    </row>
    <row r="108" ht="15.75" customHeight="1">
      <c r="A108" s="7">
        <v>107.0</v>
      </c>
      <c r="B108" s="8">
        <v>45048.982090729165</v>
      </c>
      <c r="C108" s="9" t="s">
        <v>37</v>
      </c>
      <c r="D108" s="10">
        <f t="shared" si="89"/>
        <v>1</v>
      </c>
      <c r="E108" s="10">
        <f t="shared" si="90"/>
        <v>1</v>
      </c>
      <c r="F108" s="10" t="s">
        <v>47</v>
      </c>
      <c r="G108" s="10">
        <f t="shared" si="91"/>
        <v>1</v>
      </c>
      <c r="H108" s="10" t="s">
        <v>20</v>
      </c>
      <c r="I108" s="10">
        <f t="shared" si="92"/>
        <v>1</v>
      </c>
      <c r="J108" s="10" t="s">
        <v>21</v>
      </c>
      <c r="K108" s="10">
        <f t="shared" si="93"/>
        <v>1</v>
      </c>
      <c r="L108" s="10" t="s">
        <v>22</v>
      </c>
      <c r="M108" s="11">
        <f t="shared" si="94"/>
        <v>1</v>
      </c>
      <c r="N108" s="10" t="s">
        <v>43</v>
      </c>
      <c r="O108" s="11">
        <f t="shared" si="95"/>
        <v>2</v>
      </c>
      <c r="P108" s="9" t="s">
        <v>30</v>
      </c>
      <c r="Q108" s="10" t="s">
        <v>31</v>
      </c>
      <c r="R108" s="12">
        <f t="shared" si="96"/>
        <v>7</v>
      </c>
      <c r="S108" s="10" t="s">
        <v>25</v>
      </c>
      <c r="T108" s="10" t="s">
        <v>148</v>
      </c>
      <c r="U108" s="11">
        <f t="shared" si="67"/>
        <v>0.35</v>
      </c>
      <c r="V108" s="9" t="s">
        <v>34</v>
      </c>
      <c r="W108" s="13">
        <f t="shared" si="68"/>
        <v>1</v>
      </c>
      <c r="X108" s="10" t="s">
        <v>27</v>
      </c>
      <c r="Y108" s="11">
        <f t="shared" si="69"/>
        <v>2</v>
      </c>
      <c r="Z108" s="11" t="s">
        <v>42</v>
      </c>
      <c r="AA108" s="14">
        <f t="shared" si="70"/>
        <v>4</v>
      </c>
      <c r="AB108" s="14">
        <f t="shared" si="71"/>
        <v>3.25</v>
      </c>
      <c r="AC108" s="15">
        <f t="shared" si="72"/>
        <v>6.6</v>
      </c>
    </row>
    <row r="109" ht="15.75" customHeight="1">
      <c r="A109" s="7">
        <v>108.0</v>
      </c>
      <c r="B109" s="8">
        <v>45049.07368023148</v>
      </c>
      <c r="C109" s="9" t="s">
        <v>37</v>
      </c>
      <c r="D109" s="10">
        <f t="shared" si="89"/>
        <v>1</v>
      </c>
      <c r="E109" s="10">
        <f t="shared" si="90"/>
        <v>1</v>
      </c>
      <c r="F109" s="10" t="s">
        <v>38</v>
      </c>
      <c r="G109" s="10">
        <f t="shared" si="91"/>
        <v>2</v>
      </c>
      <c r="H109" s="10" t="s">
        <v>20</v>
      </c>
      <c r="I109" s="10">
        <f t="shared" si="92"/>
        <v>1</v>
      </c>
      <c r="J109" s="10" t="s">
        <v>21</v>
      </c>
      <c r="K109" s="10">
        <f t="shared" si="93"/>
        <v>1</v>
      </c>
      <c r="L109" s="10" t="s">
        <v>22</v>
      </c>
      <c r="M109" s="11">
        <f t="shared" si="94"/>
        <v>1</v>
      </c>
      <c r="N109" s="11" t="s">
        <v>23</v>
      </c>
      <c r="O109" s="11">
        <f t="shared" si="95"/>
        <v>1</v>
      </c>
      <c r="P109" s="9"/>
      <c r="Q109" s="10" t="s">
        <v>24</v>
      </c>
      <c r="R109" s="12">
        <f t="shared" si="96"/>
        <v>7</v>
      </c>
      <c r="S109" s="10" t="s">
        <v>25</v>
      </c>
      <c r="T109" s="10" t="s">
        <v>149</v>
      </c>
      <c r="U109" s="11">
        <f t="shared" si="67"/>
        <v>0.5</v>
      </c>
      <c r="V109" s="7">
        <v>3.0</v>
      </c>
      <c r="W109" s="13">
        <f t="shared" si="68"/>
        <v>2</v>
      </c>
      <c r="X109" s="10" t="s">
        <v>73</v>
      </c>
      <c r="Y109" s="11">
        <f t="shared" si="69"/>
        <v>3</v>
      </c>
      <c r="Z109" s="11" t="s">
        <v>28</v>
      </c>
      <c r="AA109" s="14">
        <f t="shared" si="70"/>
        <v>3</v>
      </c>
      <c r="AB109" s="14">
        <f t="shared" si="71"/>
        <v>2.5</v>
      </c>
      <c r="AC109" s="15">
        <f t="shared" si="72"/>
        <v>8</v>
      </c>
    </row>
    <row r="110" ht="15.75" customHeight="1">
      <c r="A110" s="7">
        <v>109.0</v>
      </c>
      <c r="B110" s="8">
        <v>45049.167936655096</v>
      </c>
      <c r="C110" s="9" t="s">
        <v>18</v>
      </c>
      <c r="D110" s="10">
        <f t="shared" si="89"/>
        <v>2</v>
      </c>
      <c r="E110" s="10">
        <f t="shared" si="90"/>
        <v>2.333333333</v>
      </c>
      <c r="F110" s="10" t="s">
        <v>95</v>
      </c>
      <c r="G110" s="10">
        <f t="shared" si="91"/>
        <v>4</v>
      </c>
      <c r="H110" s="10" t="s">
        <v>20</v>
      </c>
      <c r="I110" s="10">
        <f t="shared" si="92"/>
        <v>1</v>
      </c>
      <c r="J110" s="10" t="s">
        <v>21</v>
      </c>
      <c r="K110" s="10">
        <f t="shared" si="93"/>
        <v>1</v>
      </c>
      <c r="L110" s="10" t="s">
        <v>22</v>
      </c>
      <c r="M110" s="11">
        <f t="shared" si="94"/>
        <v>1</v>
      </c>
      <c r="N110" s="10" t="s">
        <v>43</v>
      </c>
      <c r="O110" s="11">
        <f t="shared" si="95"/>
        <v>2</v>
      </c>
      <c r="P110" s="9" t="s">
        <v>30</v>
      </c>
      <c r="Q110" s="10" t="s">
        <v>31</v>
      </c>
      <c r="R110" s="12">
        <f t="shared" si="96"/>
        <v>11.33333333</v>
      </c>
      <c r="S110" s="10" t="s">
        <v>25</v>
      </c>
      <c r="T110" s="10" t="s">
        <v>26</v>
      </c>
      <c r="U110" s="11">
        <f t="shared" si="67"/>
        <v>0.4</v>
      </c>
      <c r="V110" s="7">
        <v>3.0</v>
      </c>
      <c r="W110" s="13">
        <f t="shared" si="68"/>
        <v>2</v>
      </c>
      <c r="X110" s="10" t="s">
        <v>27</v>
      </c>
      <c r="Y110" s="11">
        <f t="shared" si="69"/>
        <v>2</v>
      </c>
      <c r="Z110" s="11" t="s">
        <v>28</v>
      </c>
      <c r="AA110" s="14">
        <f t="shared" si="70"/>
        <v>3</v>
      </c>
      <c r="AB110" s="14">
        <f t="shared" si="71"/>
        <v>2.5</v>
      </c>
      <c r="AC110" s="15">
        <f t="shared" si="72"/>
        <v>6.9</v>
      </c>
    </row>
    <row r="111" ht="15.75" customHeight="1">
      <c r="A111" s="7">
        <v>110.0</v>
      </c>
      <c r="B111" s="8">
        <v>45049.18439047453</v>
      </c>
      <c r="C111" s="9" t="s">
        <v>18</v>
      </c>
      <c r="D111" s="10">
        <f t="shared" si="89"/>
        <v>2</v>
      </c>
      <c r="E111" s="10">
        <f t="shared" si="90"/>
        <v>2.333333333</v>
      </c>
      <c r="F111" s="10" t="s">
        <v>19</v>
      </c>
      <c r="G111" s="10">
        <f t="shared" si="91"/>
        <v>3</v>
      </c>
      <c r="H111" s="10" t="s">
        <v>20</v>
      </c>
      <c r="I111" s="10">
        <f t="shared" si="92"/>
        <v>1</v>
      </c>
      <c r="J111" s="10" t="s">
        <v>21</v>
      </c>
      <c r="K111" s="10">
        <f t="shared" si="93"/>
        <v>1</v>
      </c>
      <c r="L111" s="10" t="s">
        <v>22</v>
      </c>
      <c r="M111" s="11">
        <f t="shared" si="94"/>
        <v>1</v>
      </c>
      <c r="N111" s="10" t="s">
        <v>29</v>
      </c>
      <c r="O111" s="11">
        <f t="shared" si="95"/>
        <v>3</v>
      </c>
      <c r="P111" s="9" t="s">
        <v>30</v>
      </c>
      <c r="Q111" s="10" t="s">
        <v>31</v>
      </c>
      <c r="R111" s="12">
        <f t="shared" si="96"/>
        <v>11.33333333</v>
      </c>
      <c r="S111" s="10" t="s">
        <v>25</v>
      </c>
      <c r="T111" s="10" t="s">
        <v>136</v>
      </c>
      <c r="U111" s="11">
        <f t="shared" si="67"/>
        <v>0.1</v>
      </c>
      <c r="V111" s="9" t="s">
        <v>34</v>
      </c>
      <c r="W111" s="13">
        <f t="shared" si="68"/>
        <v>1</v>
      </c>
      <c r="X111" s="10" t="s">
        <v>59</v>
      </c>
      <c r="Y111" s="11">
        <f t="shared" si="69"/>
        <v>4</v>
      </c>
      <c r="Z111" s="11" t="s">
        <v>28</v>
      </c>
      <c r="AA111" s="14">
        <f t="shared" si="70"/>
        <v>3</v>
      </c>
      <c r="AB111" s="14">
        <f t="shared" si="71"/>
        <v>2.5</v>
      </c>
      <c r="AC111" s="15">
        <f t="shared" si="72"/>
        <v>7.6</v>
      </c>
    </row>
    <row r="112" ht="15.75" customHeight="1">
      <c r="A112" s="7">
        <v>111.0</v>
      </c>
      <c r="B112" s="8">
        <v>45049.19103018519</v>
      </c>
      <c r="C112" s="9" t="s">
        <v>81</v>
      </c>
      <c r="D112" s="10">
        <f t="shared" si="89"/>
        <v>4</v>
      </c>
      <c r="E112" s="10">
        <f t="shared" si="90"/>
        <v>5</v>
      </c>
      <c r="F112" s="10" t="s">
        <v>82</v>
      </c>
      <c r="G112" s="10">
        <f t="shared" si="91"/>
        <v>5</v>
      </c>
      <c r="H112" s="10" t="s">
        <v>20</v>
      </c>
      <c r="I112" s="10">
        <f t="shared" si="92"/>
        <v>1</v>
      </c>
      <c r="J112" s="10" t="s">
        <v>48</v>
      </c>
      <c r="K112" s="10">
        <f t="shared" si="93"/>
        <v>2</v>
      </c>
      <c r="L112" s="10" t="s">
        <v>22</v>
      </c>
      <c r="M112" s="11">
        <f t="shared" si="94"/>
        <v>1</v>
      </c>
      <c r="N112" s="11" t="s">
        <v>23</v>
      </c>
      <c r="O112" s="11">
        <f t="shared" si="95"/>
        <v>1</v>
      </c>
      <c r="P112" s="9"/>
      <c r="Q112" s="10" t="s">
        <v>24</v>
      </c>
      <c r="R112" s="12">
        <f t="shared" si="96"/>
        <v>15</v>
      </c>
      <c r="S112" s="10" t="s">
        <v>25</v>
      </c>
      <c r="T112" s="10" t="s">
        <v>150</v>
      </c>
      <c r="U112" s="11">
        <f t="shared" si="67"/>
        <v>0.8</v>
      </c>
      <c r="V112" s="7">
        <v>4.0</v>
      </c>
      <c r="W112" s="13">
        <f t="shared" si="68"/>
        <v>3</v>
      </c>
      <c r="X112" s="10" t="s">
        <v>73</v>
      </c>
      <c r="Y112" s="11">
        <f t="shared" si="69"/>
        <v>3</v>
      </c>
      <c r="Z112" s="11" t="s">
        <v>42</v>
      </c>
      <c r="AA112" s="14">
        <f t="shared" si="70"/>
        <v>4</v>
      </c>
      <c r="AB112" s="14">
        <f t="shared" si="71"/>
        <v>3.25</v>
      </c>
      <c r="AC112" s="15">
        <f t="shared" si="72"/>
        <v>10.05</v>
      </c>
    </row>
    <row r="113" ht="15.75" customHeight="1">
      <c r="A113" s="7">
        <v>112.0</v>
      </c>
      <c r="B113" s="8">
        <v>45049.24016002315</v>
      </c>
      <c r="C113" s="9" t="s">
        <v>18</v>
      </c>
      <c r="D113" s="10">
        <f t="shared" si="89"/>
        <v>2</v>
      </c>
      <c r="E113" s="10">
        <f t="shared" si="90"/>
        <v>2.333333333</v>
      </c>
      <c r="F113" s="10" t="s">
        <v>19</v>
      </c>
      <c r="G113" s="10">
        <f t="shared" si="91"/>
        <v>3</v>
      </c>
      <c r="H113" s="10" t="s">
        <v>20</v>
      </c>
      <c r="I113" s="10">
        <f t="shared" si="92"/>
        <v>1</v>
      </c>
      <c r="J113" s="10" t="s">
        <v>21</v>
      </c>
      <c r="K113" s="10">
        <f t="shared" si="93"/>
        <v>1</v>
      </c>
      <c r="L113" s="10" t="s">
        <v>22</v>
      </c>
      <c r="M113" s="11">
        <f t="shared" si="94"/>
        <v>1</v>
      </c>
      <c r="N113" s="10" t="s">
        <v>43</v>
      </c>
      <c r="O113" s="11">
        <f t="shared" si="95"/>
        <v>2</v>
      </c>
      <c r="P113" s="9" t="s">
        <v>30</v>
      </c>
      <c r="Q113" s="10" t="s">
        <v>31</v>
      </c>
      <c r="R113" s="12">
        <f t="shared" si="96"/>
        <v>10.33333333</v>
      </c>
      <c r="S113" s="10" t="s">
        <v>25</v>
      </c>
      <c r="T113" s="10" t="s">
        <v>76</v>
      </c>
      <c r="U113" s="11">
        <f t="shared" si="67"/>
        <v>0.5</v>
      </c>
      <c r="V113" s="9" t="s">
        <v>34</v>
      </c>
      <c r="W113" s="13">
        <f t="shared" si="68"/>
        <v>1</v>
      </c>
      <c r="X113" s="10" t="s">
        <v>27</v>
      </c>
      <c r="Y113" s="11">
        <f t="shared" si="69"/>
        <v>2</v>
      </c>
      <c r="Z113" s="11" t="s">
        <v>28</v>
      </c>
      <c r="AA113" s="14">
        <f t="shared" si="70"/>
        <v>3</v>
      </c>
      <c r="AB113" s="14">
        <f t="shared" si="71"/>
        <v>2.5</v>
      </c>
      <c r="AC113" s="15">
        <f t="shared" si="72"/>
        <v>6</v>
      </c>
    </row>
    <row r="114" ht="15.75" customHeight="1">
      <c r="A114" s="7">
        <v>113.0</v>
      </c>
      <c r="B114" s="8">
        <v>45049.245350833335</v>
      </c>
      <c r="C114" s="9" t="s">
        <v>35</v>
      </c>
      <c r="D114" s="10">
        <f t="shared" si="89"/>
        <v>3</v>
      </c>
      <c r="E114" s="10">
        <f t="shared" si="90"/>
        <v>3.666666667</v>
      </c>
      <c r="F114" s="10" t="s">
        <v>82</v>
      </c>
      <c r="G114" s="10">
        <f t="shared" si="91"/>
        <v>5</v>
      </c>
      <c r="H114" s="10" t="s">
        <v>20</v>
      </c>
      <c r="I114" s="10">
        <f t="shared" si="92"/>
        <v>1</v>
      </c>
      <c r="J114" s="10" t="s">
        <v>21</v>
      </c>
      <c r="K114" s="10">
        <f t="shared" si="93"/>
        <v>1</v>
      </c>
      <c r="L114" s="10" t="s">
        <v>22</v>
      </c>
      <c r="M114" s="11">
        <f t="shared" si="94"/>
        <v>1</v>
      </c>
      <c r="N114" s="10" t="s">
        <v>29</v>
      </c>
      <c r="O114" s="11">
        <f t="shared" si="95"/>
        <v>3</v>
      </c>
      <c r="P114" s="9" t="s">
        <v>30</v>
      </c>
      <c r="Q114" s="10" t="s">
        <v>31</v>
      </c>
      <c r="R114" s="12">
        <f t="shared" si="96"/>
        <v>14.66666667</v>
      </c>
      <c r="S114" s="10" t="s">
        <v>25</v>
      </c>
      <c r="T114" s="10" t="s">
        <v>139</v>
      </c>
      <c r="U114" s="11">
        <f t="shared" si="67"/>
        <v>0.75</v>
      </c>
      <c r="V114" s="9" t="s">
        <v>34</v>
      </c>
      <c r="W114" s="13">
        <f t="shared" si="68"/>
        <v>1</v>
      </c>
      <c r="X114" s="10" t="s">
        <v>73</v>
      </c>
      <c r="Y114" s="11">
        <f t="shared" si="69"/>
        <v>3</v>
      </c>
      <c r="Z114" s="11" t="s">
        <v>28</v>
      </c>
      <c r="AA114" s="14">
        <f t="shared" si="70"/>
        <v>3</v>
      </c>
      <c r="AB114" s="14">
        <f t="shared" si="71"/>
        <v>2.5</v>
      </c>
      <c r="AC114" s="15">
        <f t="shared" si="72"/>
        <v>7.25</v>
      </c>
    </row>
    <row r="115" ht="15.75" customHeight="1">
      <c r="A115" s="7">
        <v>114.0</v>
      </c>
      <c r="B115" s="8">
        <v>45049.29744704861</v>
      </c>
      <c r="C115" s="9" t="s">
        <v>37</v>
      </c>
      <c r="D115" s="10">
        <f t="shared" si="89"/>
        <v>1</v>
      </c>
      <c r="E115" s="10">
        <f t="shared" si="90"/>
        <v>1</v>
      </c>
      <c r="F115" s="10" t="s">
        <v>19</v>
      </c>
      <c r="G115" s="10">
        <f t="shared" si="91"/>
        <v>3</v>
      </c>
      <c r="H115" s="10" t="s">
        <v>20</v>
      </c>
      <c r="I115" s="10">
        <f t="shared" si="92"/>
        <v>1</v>
      </c>
      <c r="J115" s="10" t="s">
        <v>21</v>
      </c>
      <c r="K115" s="10">
        <f t="shared" si="93"/>
        <v>1</v>
      </c>
      <c r="L115" s="10" t="s">
        <v>22</v>
      </c>
      <c r="M115" s="11">
        <f t="shared" si="94"/>
        <v>1</v>
      </c>
      <c r="N115" s="11" t="s">
        <v>23</v>
      </c>
      <c r="O115" s="11">
        <f t="shared" si="95"/>
        <v>1</v>
      </c>
      <c r="P115" s="9"/>
      <c r="Q115" s="10" t="s">
        <v>24</v>
      </c>
      <c r="R115" s="12">
        <f t="shared" si="96"/>
        <v>8</v>
      </c>
      <c r="S115" s="10" t="s">
        <v>49</v>
      </c>
      <c r="T115" s="10" t="s">
        <v>151</v>
      </c>
      <c r="U115" s="11">
        <f t="shared" si="67"/>
        <v>0.6</v>
      </c>
      <c r="V115" s="7">
        <v>3.0</v>
      </c>
      <c r="W115" s="13">
        <f t="shared" si="68"/>
        <v>2</v>
      </c>
      <c r="X115" s="10" t="s">
        <v>27</v>
      </c>
      <c r="Y115" s="11">
        <f t="shared" si="69"/>
        <v>2</v>
      </c>
      <c r="Z115" s="11" t="s">
        <v>28</v>
      </c>
      <c r="AA115" s="14">
        <f t="shared" si="70"/>
        <v>3</v>
      </c>
      <c r="AB115" s="14">
        <f t="shared" si="71"/>
        <v>2.5</v>
      </c>
      <c r="AC115" s="15">
        <f t="shared" si="72"/>
        <v>7.1</v>
      </c>
    </row>
    <row r="116" ht="15.75" customHeight="1">
      <c r="A116" s="7">
        <v>115.0</v>
      </c>
      <c r="B116" s="8">
        <v>45049.318844953705</v>
      </c>
      <c r="C116" s="9" t="s">
        <v>18</v>
      </c>
      <c r="D116" s="10">
        <f t="shared" si="89"/>
        <v>2</v>
      </c>
      <c r="E116" s="10">
        <f t="shared" si="90"/>
        <v>2.333333333</v>
      </c>
      <c r="F116" s="10" t="s">
        <v>19</v>
      </c>
      <c r="G116" s="10">
        <f t="shared" si="91"/>
        <v>3</v>
      </c>
      <c r="H116" s="10" t="s">
        <v>20</v>
      </c>
      <c r="I116" s="10">
        <f t="shared" si="92"/>
        <v>1</v>
      </c>
      <c r="J116" s="10" t="s">
        <v>21</v>
      </c>
      <c r="K116" s="10">
        <f t="shared" si="93"/>
        <v>1</v>
      </c>
      <c r="L116" s="10" t="s">
        <v>22</v>
      </c>
      <c r="M116" s="11">
        <f t="shared" si="94"/>
        <v>1</v>
      </c>
      <c r="N116" s="10" t="s">
        <v>43</v>
      </c>
      <c r="O116" s="11">
        <f t="shared" si="95"/>
        <v>2</v>
      </c>
      <c r="P116" s="9" t="s">
        <v>30</v>
      </c>
      <c r="Q116" s="10" t="s">
        <v>31</v>
      </c>
      <c r="R116" s="12">
        <f t="shared" si="96"/>
        <v>10.33333333</v>
      </c>
      <c r="S116" s="10" t="s">
        <v>25</v>
      </c>
      <c r="T116" s="10" t="s">
        <v>152</v>
      </c>
      <c r="U116" s="11">
        <f t="shared" si="67"/>
        <v>0.15</v>
      </c>
      <c r="V116" s="9" t="s">
        <v>34</v>
      </c>
      <c r="W116" s="13">
        <f t="shared" si="68"/>
        <v>1</v>
      </c>
      <c r="X116" s="10" t="s">
        <v>27</v>
      </c>
      <c r="Y116" s="11">
        <f t="shared" si="69"/>
        <v>2</v>
      </c>
      <c r="Z116" s="11" t="s">
        <v>42</v>
      </c>
      <c r="AA116" s="14">
        <f t="shared" si="70"/>
        <v>4</v>
      </c>
      <c r="AB116" s="14">
        <f t="shared" si="71"/>
        <v>3.25</v>
      </c>
      <c r="AC116" s="15">
        <f t="shared" si="72"/>
        <v>6.4</v>
      </c>
    </row>
    <row r="117" ht="15.75" customHeight="1">
      <c r="A117" s="7">
        <v>116.0</v>
      </c>
      <c r="B117" s="8">
        <v>45049.32662179398</v>
      </c>
      <c r="C117" s="9" t="s">
        <v>18</v>
      </c>
      <c r="D117" s="10">
        <f t="shared" si="89"/>
        <v>2</v>
      </c>
      <c r="E117" s="10">
        <f t="shared" si="90"/>
        <v>2.333333333</v>
      </c>
      <c r="F117" s="10" t="s">
        <v>38</v>
      </c>
      <c r="G117" s="10">
        <f t="shared" si="91"/>
        <v>2</v>
      </c>
      <c r="H117" s="10" t="s">
        <v>20</v>
      </c>
      <c r="I117" s="10">
        <f t="shared" si="92"/>
        <v>1</v>
      </c>
      <c r="J117" s="10" t="s">
        <v>21</v>
      </c>
      <c r="K117" s="10">
        <f t="shared" si="93"/>
        <v>1</v>
      </c>
      <c r="L117" s="10" t="s">
        <v>22</v>
      </c>
      <c r="M117" s="11">
        <f t="shared" si="94"/>
        <v>1</v>
      </c>
      <c r="N117" s="10" t="s">
        <v>29</v>
      </c>
      <c r="O117" s="11">
        <f t="shared" si="95"/>
        <v>3</v>
      </c>
      <c r="P117" s="9" t="s">
        <v>30</v>
      </c>
      <c r="Q117" s="10" t="s">
        <v>31</v>
      </c>
      <c r="R117" s="12">
        <f t="shared" si="96"/>
        <v>10.33333333</v>
      </c>
      <c r="S117" s="10" t="s">
        <v>25</v>
      </c>
      <c r="T117" s="10" t="s">
        <v>153</v>
      </c>
      <c r="U117" s="11">
        <f t="shared" si="67"/>
        <v>0.35</v>
      </c>
      <c r="V117" s="7">
        <v>4.0</v>
      </c>
      <c r="W117" s="13">
        <f t="shared" si="68"/>
        <v>3</v>
      </c>
      <c r="X117" s="10" t="s">
        <v>27</v>
      </c>
      <c r="Y117" s="11">
        <f t="shared" si="69"/>
        <v>2</v>
      </c>
      <c r="Z117" s="11" t="s">
        <v>42</v>
      </c>
      <c r="AA117" s="14">
        <f t="shared" si="70"/>
        <v>4</v>
      </c>
      <c r="AB117" s="14">
        <f t="shared" si="71"/>
        <v>3.25</v>
      </c>
      <c r="AC117" s="15">
        <f t="shared" si="72"/>
        <v>8.6</v>
      </c>
    </row>
    <row r="118" ht="15.75" customHeight="1">
      <c r="A118" s="7">
        <v>117.0</v>
      </c>
      <c r="B118" s="8">
        <v>45049.377545208336</v>
      </c>
      <c r="C118" s="9" t="s">
        <v>37</v>
      </c>
      <c r="D118" s="10">
        <f t="shared" si="89"/>
        <v>1</v>
      </c>
      <c r="E118" s="10">
        <f t="shared" si="90"/>
        <v>1</v>
      </c>
      <c r="F118" s="10" t="s">
        <v>38</v>
      </c>
      <c r="G118" s="10">
        <f t="shared" si="91"/>
        <v>2</v>
      </c>
      <c r="H118" s="10" t="s">
        <v>20</v>
      </c>
      <c r="I118" s="10">
        <f t="shared" si="92"/>
        <v>1</v>
      </c>
      <c r="J118" s="10" t="s">
        <v>21</v>
      </c>
      <c r="K118" s="10">
        <f t="shared" si="93"/>
        <v>1</v>
      </c>
      <c r="L118" s="10" t="s">
        <v>22</v>
      </c>
      <c r="M118" s="11">
        <f t="shared" si="94"/>
        <v>1</v>
      </c>
      <c r="N118" s="10" t="s">
        <v>43</v>
      </c>
      <c r="O118" s="11">
        <f t="shared" si="95"/>
        <v>2</v>
      </c>
      <c r="P118" s="9" t="s">
        <v>154</v>
      </c>
      <c r="Q118" s="10" t="s">
        <v>155</v>
      </c>
      <c r="R118" s="12">
        <f t="shared" si="96"/>
        <v>8</v>
      </c>
      <c r="S118" s="10" t="s">
        <v>25</v>
      </c>
      <c r="T118" s="10" t="s">
        <v>92</v>
      </c>
      <c r="U118" s="11">
        <f t="shared" si="67"/>
        <v>0.45</v>
      </c>
      <c r="V118" s="9" t="s">
        <v>34</v>
      </c>
      <c r="W118" s="13">
        <f t="shared" si="68"/>
        <v>1</v>
      </c>
      <c r="X118" s="10" t="s">
        <v>73</v>
      </c>
      <c r="Y118" s="11">
        <f t="shared" si="69"/>
        <v>3</v>
      </c>
      <c r="Z118" s="11" t="s">
        <v>28</v>
      </c>
      <c r="AA118" s="14">
        <f t="shared" si="70"/>
        <v>3</v>
      </c>
      <c r="AB118" s="14">
        <f t="shared" si="71"/>
        <v>2.5</v>
      </c>
      <c r="AC118" s="15">
        <f t="shared" si="72"/>
        <v>6.95</v>
      </c>
    </row>
    <row r="119" ht="15.75" customHeight="1">
      <c r="A119" s="7">
        <v>118.0</v>
      </c>
      <c r="B119" s="8">
        <v>45049.40833702547</v>
      </c>
      <c r="C119" s="9" t="s">
        <v>37</v>
      </c>
      <c r="D119" s="10">
        <f t="shared" si="89"/>
        <v>1</v>
      </c>
      <c r="E119" s="10">
        <f t="shared" si="90"/>
        <v>1</v>
      </c>
      <c r="F119" s="10" t="s">
        <v>38</v>
      </c>
      <c r="G119" s="10">
        <f t="shared" si="91"/>
        <v>2</v>
      </c>
      <c r="H119" s="10" t="s">
        <v>20</v>
      </c>
      <c r="I119" s="10">
        <f t="shared" si="92"/>
        <v>1</v>
      </c>
      <c r="J119" s="10" t="s">
        <v>21</v>
      </c>
      <c r="K119" s="10">
        <f t="shared" si="93"/>
        <v>1</v>
      </c>
      <c r="L119" s="10" t="s">
        <v>22</v>
      </c>
      <c r="M119" s="11">
        <f t="shared" si="94"/>
        <v>1</v>
      </c>
      <c r="N119" s="11" t="s">
        <v>23</v>
      </c>
      <c r="O119" s="11">
        <f t="shared" si="95"/>
        <v>1</v>
      </c>
      <c r="P119" s="9"/>
      <c r="Q119" s="10" t="s">
        <v>24</v>
      </c>
      <c r="R119" s="12">
        <f t="shared" si="96"/>
        <v>7</v>
      </c>
      <c r="S119" s="10" t="s">
        <v>25</v>
      </c>
      <c r="T119" s="10" t="s">
        <v>156</v>
      </c>
      <c r="U119" s="11">
        <f t="shared" si="67"/>
        <v>0.55</v>
      </c>
      <c r="V119" s="7">
        <v>3.0</v>
      </c>
      <c r="W119" s="13">
        <f t="shared" si="68"/>
        <v>2</v>
      </c>
      <c r="X119" s="10" t="s">
        <v>27</v>
      </c>
      <c r="Y119" s="11">
        <f t="shared" si="69"/>
        <v>2</v>
      </c>
      <c r="Z119" s="11" t="s">
        <v>28</v>
      </c>
      <c r="AA119" s="14">
        <f t="shared" si="70"/>
        <v>3</v>
      </c>
      <c r="AB119" s="14">
        <f t="shared" si="71"/>
        <v>2.5</v>
      </c>
      <c r="AC119" s="15">
        <f t="shared" si="72"/>
        <v>7.05</v>
      </c>
    </row>
    <row r="120" ht="15.75" customHeight="1">
      <c r="A120" s="7">
        <v>119.0</v>
      </c>
      <c r="B120" s="8">
        <v>45049.42190310185</v>
      </c>
      <c r="C120" s="9" t="s">
        <v>18</v>
      </c>
      <c r="D120" s="10">
        <f t="shared" si="89"/>
        <v>2</v>
      </c>
      <c r="E120" s="10">
        <f t="shared" si="90"/>
        <v>2.333333333</v>
      </c>
      <c r="F120" s="10" t="s">
        <v>38</v>
      </c>
      <c r="G120" s="10">
        <f t="shared" si="91"/>
        <v>2</v>
      </c>
      <c r="H120" s="10" t="s">
        <v>20</v>
      </c>
      <c r="I120" s="10">
        <f t="shared" si="92"/>
        <v>1</v>
      </c>
      <c r="J120" s="10" t="s">
        <v>100</v>
      </c>
      <c r="K120" s="10">
        <f t="shared" si="93"/>
        <v>3</v>
      </c>
      <c r="L120" s="10" t="s">
        <v>22</v>
      </c>
      <c r="M120" s="11">
        <f t="shared" si="94"/>
        <v>1</v>
      </c>
      <c r="N120" s="11" t="s">
        <v>23</v>
      </c>
      <c r="O120" s="11">
        <f t="shared" si="95"/>
        <v>1</v>
      </c>
      <c r="P120" s="9"/>
      <c r="Q120" s="10" t="s">
        <v>24</v>
      </c>
      <c r="R120" s="12">
        <f t="shared" si="96"/>
        <v>10.33333333</v>
      </c>
      <c r="S120" s="10" t="s">
        <v>25</v>
      </c>
      <c r="T120" s="10" t="s">
        <v>50</v>
      </c>
      <c r="U120" s="11">
        <f t="shared" si="67"/>
        <v>0.65</v>
      </c>
      <c r="V120" s="7">
        <v>3.0</v>
      </c>
      <c r="W120" s="13">
        <f t="shared" si="68"/>
        <v>2</v>
      </c>
      <c r="X120" s="10" t="s">
        <v>27</v>
      </c>
      <c r="Y120" s="11">
        <f t="shared" si="69"/>
        <v>2</v>
      </c>
      <c r="Z120" s="11" t="s">
        <v>42</v>
      </c>
      <c r="AA120" s="14">
        <f t="shared" si="70"/>
        <v>4</v>
      </c>
      <c r="AB120" s="14">
        <f t="shared" si="71"/>
        <v>3.25</v>
      </c>
      <c r="AC120" s="15">
        <f t="shared" si="72"/>
        <v>7.9</v>
      </c>
    </row>
    <row r="121" ht="15.75" customHeight="1">
      <c r="A121" s="7">
        <v>120.0</v>
      </c>
      <c r="B121" s="8">
        <v>45049.43058288195</v>
      </c>
      <c r="C121" s="9" t="s">
        <v>18</v>
      </c>
      <c r="D121" s="10">
        <f t="shared" si="89"/>
        <v>2</v>
      </c>
      <c r="E121" s="10">
        <f t="shared" si="90"/>
        <v>2.333333333</v>
      </c>
      <c r="F121" s="10" t="s">
        <v>19</v>
      </c>
      <c r="G121" s="10">
        <f t="shared" si="91"/>
        <v>3</v>
      </c>
      <c r="H121" s="10" t="s">
        <v>20</v>
      </c>
      <c r="I121" s="10">
        <f t="shared" si="92"/>
        <v>1</v>
      </c>
      <c r="J121" s="10" t="s">
        <v>21</v>
      </c>
      <c r="K121" s="10">
        <f t="shared" si="93"/>
        <v>1</v>
      </c>
      <c r="L121" s="10" t="s">
        <v>22</v>
      </c>
      <c r="M121" s="11">
        <f t="shared" si="94"/>
        <v>1</v>
      </c>
      <c r="N121" s="10" t="s">
        <v>43</v>
      </c>
      <c r="O121" s="11">
        <f t="shared" si="95"/>
        <v>2</v>
      </c>
      <c r="P121" s="9" t="s">
        <v>30</v>
      </c>
      <c r="Q121" s="10" t="s">
        <v>31</v>
      </c>
      <c r="R121" s="12">
        <f t="shared" si="96"/>
        <v>10.33333333</v>
      </c>
      <c r="S121" s="10" t="s">
        <v>25</v>
      </c>
      <c r="T121" s="10" t="s">
        <v>157</v>
      </c>
      <c r="U121" s="11">
        <f t="shared" si="67"/>
        <v>0.7</v>
      </c>
      <c r="V121" s="9" t="s">
        <v>34</v>
      </c>
      <c r="W121" s="13">
        <f t="shared" si="68"/>
        <v>1</v>
      </c>
      <c r="X121" s="10" t="s">
        <v>27</v>
      </c>
      <c r="Y121" s="11">
        <f t="shared" si="69"/>
        <v>2</v>
      </c>
      <c r="Z121" s="11" t="s">
        <v>28</v>
      </c>
      <c r="AA121" s="14">
        <f t="shared" si="70"/>
        <v>3</v>
      </c>
      <c r="AB121" s="14">
        <f t="shared" si="71"/>
        <v>2.5</v>
      </c>
      <c r="AC121" s="15">
        <f t="shared" si="72"/>
        <v>6.2</v>
      </c>
    </row>
    <row r="122" ht="15.75" customHeight="1">
      <c r="A122" s="7">
        <v>121.0</v>
      </c>
      <c r="B122" s="8">
        <v>45049.43407989583</v>
      </c>
      <c r="C122" s="9" t="s">
        <v>18</v>
      </c>
      <c r="D122" s="10">
        <f t="shared" si="89"/>
        <v>2</v>
      </c>
      <c r="E122" s="10">
        <f t="shared" si="90"/>
        <v>2.333333333</v>
      </c>
      <c r="F122" s="10" t="s">
        <v>19</v>
      </c>
      <c r="G122" s="10">
        <f t="shared" si="91"/>
        <v>3</v>
      </c>
      <c r="H122" s="10" t="s">
        <v>20</v>
      </c>
      <c r="I122" s="10">
        <f t="shared" si="92"/>
        <v>1</v>
      </c>
      <c r="J122" s="10" t="s">
        <v>21</v>
      </c>
      <c r="K122" s="10">
        <f t="shared" si="93"/>
        <v>1</v>
      </c>
      <c r="L122" s="10" t="s">
        <v>22</v>
      </c>
      <c r="M122" s="11">
        <f t="shared" si="94"/>
        <v>1</v>
      </c>
      <c r="N122" s="11" t="s">
        <v>23</v>
      </c>
      <c r="O122" s="11">
        <f t="shared" si="95"/>
        <v>1</v>
      </c>
      <c r="P122" s="9"/>
      <c r="Q122" s="10" t="s">
        <v>24</v>
      </c>
      <c r="R122" s="12">
        <f t="shared" si="96"/>
        <v>9.333333333</v>
      </c>
      <c r="S122" s="10" t="s">
        <v>49</v>
      </c>
      <c r="T122" s="10" t="s">
        <v>158</v>
      </c>
      <c r="U122" s="11">
        <f t="shared" si="67"/>
        <v>0.55</v>
      </c>
      <c r="V122" s="9" t="s">
        <v>34</v>
      </c>
      <c r="W122" s="13">
        <f t="shared" si="68"/>
        <v>1</v>
      </c>
      <c r="X122" s="10" t="s">
        <v>45</v>
      </c>
      <c r="Y122" s="11">
        <f t="shared" si="69"/>
        <v>1</v>
      </c>
      <c r="Z122" s="11" t="s">
        <v>28</v>
      </c>
      <c r="AA122" s="14">
        <f t="shared" si="70"/>
        <v>3</v>
      </c>
      <c r="AB122" s="14">
        <f t="shared" si="71"/>
        <v>2.5</v>
      </c>
      <c r="AC122" s="15">
        <f t="shared" si="72"/>
        <v>5.05</v>
      </c>
    </row>
    <row r="123" ht="15.75" customHeight="1">
      <c r="A123" s="7">
        <v>122.0</v>
      </c>
      <c r="B123" s="8">
        <v>45049.499868541665</v>
      </c>
      <c r="C123" s="9" t="s">
        <v>18</v>
      </c>
      <c r="D123" s="10">
        <f t="shared" si="89"/>
        <v>2</v>
      </c>
      <c r="E123" s="10">
        <f t="shared" si="90"/>
        <v>2.333333333</v>
      </c>
      <c r="F123" s="10" t="s">
        <v>38</v>
      </c>
      <c r="G123" s="10">
        <f t="shared" si="91"/>
        <v>2</v>
      </c>
      <c r="H123" s="10" t="s">
        <v>20</v>
      </c>
      <c r="I123" s="10">
        <f t="shared" si="92"/>
        <v>1</v>
      </c>
      <c r="J123" s="10" t="s">
        <v>21</v>
      </c>
      <c r="K123" s="10">
        <f t="shared" si="93"/>
        <v>1</v>
      </c>
      <c r="L123" s="10" t="s">
        <v>22</v>
      </c>
      <c r="M123" s="11">
        <f t="shared" si="94"/>
        <v>1</v>
      </c>
      <c r="N123" s="11" t="s">
        <v>23</v>
      </c>
      <c r="O123" s="11">
        <f t="shared" si="95"/>
        <v>1</v>
      </c>
      <c r="P123" s="9"/>
      <c r="Q123" s="10" t="s">
        <v>24</v>
      </c>
      <c r="R123" s="12">
        <f t="shared" si="96"/>
        <v>8.333333333</v>
      </c>
      <c r="S123" s="10" t="s">
        <v>25</v>
      </c>
      <c r="T123" s="10" t="s">
        <v>159</v>
      </c>
      <c r="U123" s="11">
        <f t="shared" si="67"/>
        <v>0.45</v>
      </c>
      <c r="V123" s="7">
        <v>3.0</v>
      </c>
      <c r="W123" s="13">
        <f t="shared" si="68"/>
        <v>2</v>
      </c>
      <c r="X123" s="10" t="s">
        <v>27</v>
      </c>
      <c r="Y123" s="11">
        <f t="shared" si="69"/>
        <v>2</v>
      </c>
      <c r="Z123" s="11" t="s">
        <v>28</v>
      </c>
      <c r="AA123" s="14">
        <f t="shared" si="70"/>
        <v>3</v>
      </c>
      <c r="AB123" s="14">
        <f t="shared" si="71"/>
        <v>2.5</v>
      </c>
      <c r="AC123" s="15">
        <f t="shared" si="72"/>
        <v>6.95</v>
      </c>
    </row>
    <row r="124" ht="15.75" customHeight="1">
      <c r="A124" s="7">
        <v>123.0</v>
      </c>
      <c r="B124" s="8">
        <v>45049.50785003472</v>
      </c>
      <c r="C124" s="9" t="s">
        <v>37</v>
      </c>
      <c r="D124" s="10">
        <f t="shared" si="89"/>
        <v>1</v>
      </c>
      <c r="E124" s="10">
        <f t="shared" si="90"/>
        <v>1</v>
      </c>
      <c r="F124" s="10" t="s">
        <v>38</v>
      </c>
      <c r="G124" s="10">
        <f t="shared" si="91"/>
        <v>2</v>
      </c>
      <c r="H124" s="10" t="s">
        <v>20</v>
      </c>
      <c r="I124" s="10">
        <f t="shared" si="92"/>
        <v>1</v>
      </c>
      <c r="J124" s="10" t="s">
        <v>21</v>
      </c>
      <c r="K124" s="10">
        <f t="shared" si="93"/>
        <v>1</v>
      </c>
      <c r="L124" s="10" t="s">
        <v>22</v>
      </c>
      <c r="M124" s="11">
        <f t="shared" si="94"/>
        <v>1</v>
      </c>
      <c r="N124" s="10" t="s">
        <v>43</v>
      </c>
      <c r="O124" s="11">
        <f t="shared" si="95"/>
        <v>2</v>
      </c>
      <c r="P124" s="9" t="s">
        <v>30</v>
      </c>
      <c r="Q124" s="10" t="s">
        <v>31</v>
      </c>
      <c r="R124" s="12">
        <f t="shared" si="96"/>
        <v>8</v>
      </c>
      <c r="S124" s="10" t="s">
        <v>25</v>
      </c>
      <c r="T124" s="10" t="s">
        <v>160</v>
      </c>
      <c r="U124" s="11">
        <f t="shared" si="67"/>
        <v>0.75</v>
      </c>
      <c r="V124" s="9" t="s">
        <v>34</v>
      </c>
      <c r="W124" s="13">
        <f t="shared" si="68"/>
        <v>1</v>
      </c>
      <c r="X124" s="10" t="s">
        <v>45</v>
      </c>
      <c r="Y124" s="11">
        <f t="shared" si="69"/>
        <v>1</v>
      </c>
      <c r="Z124" s="11" t="s">
        <v>42</v>
      </c>
      <c r="AA124" s="14">
        <f t="shared" si="70"/>
        <v>4</v>
      </c>
      <c r="AB124" s="14">
        <f t="shared" si="71"/>
        <v>3.25</v>
      </c>
      <c r="AC124" s="15">
        <f t="shared" si="72"/>
        <v>6</v>
      </c>
    </row>
    <row r="125" ht="15.75" customHeight="1">
      <c r="A125" s="7">
        <v>124.0</v>
      </c>
      <c r="B125" s="8">
        <v>45049.51618465278</v>
      </c>
      <c r="C125" s="9" t="s">
        <v>18</v>
      </c>
      <c r="D125" s="10">
        <f t="shared" si="89"/>
        <v>2</v>
      </c>
      <c r="E125" s="10">
        <f t="shared" si="90"/>
        <v>2.333333333</v>
      </c>
      <c r="F125" s="10" t="s">
        <v>38</v>
      </c>
      <c r="G125" s="10">
        <f t="shared" si="91"/>
        <v>2</v>
      </c>
      <c r="H125" s="10" t="s">
        <v>62</v>
      </c>
      <c r="I125" s="10">
        <f t="shared" si="92"/>
        <v>3</v>
      </c>
      <c r="J125" s="10" t="s">
        <v>161</v>
      </c>
      <c r="K125" s="10">
        <f t="shared" si="93"/>
        <v>4</v>
      </c>
      <c r="L125" s="10" t="s">
        <v>39</v>
      </c>
      <c r="M125" s="11">
        <f t="shared" si="94"/>
        <v>2</v>
      </c>
      <c r="N125" s="11" t="s">
        <v>23</v>
      </c>
      <c r="O125" s="11">
        <f t="shared" si="95"/>
        <v>1</v>
      </c>
      <c r="P125" s="9"/>
      <c r="Q125" s="10" t="s">
        <v>24</v>
      </c>
      <c r="R125" s="12">
        <f t="shared" si="96"/>
        <v>14.33333333</v>
      </c>
      <c r="S125" s="10" t="s">
        <v>88</v>
      </c>
      <c r="T125" s="10" t="s">
        <v>162</v>
      </c>
      <c r="U125" s="11">
        <f t="shared" si="67"/>
        <v>0.65</v>
      </c>
      <c r="V125" s="9" t="s">
        <v>34</v>
      </c>
      <c r="W125" s="13">
        <f t="shared" si="68"/>
        <v>1</v>
      </c>
      <c r="X125" s="10" t="s">
        <v>73</v>
      </c>
      <c r="Y125" s="11">
        <f t="shared" si="69"/>
        <v>3</v>
      </c>
      <c r="Z125" s="11" t="s">
        <v>42</v>
      </c>
      <c r="AA125" s="14">
        <f t="shared" si="70"/>
        <v>4</v>
      </c>
      <c r="AB125" s="14">
        <f t="shared" si="71"/>
        <v>3.25</v>
      </c>
      <c r="AC125" s="15">
        <f t="shared" si="72"/>
        <v>7.9</v>
      </c>
    </row>
    <row r="126" ht="15.75" customHeight="1">
      <c r="A126" s="7">
        <v>125.0</v>
      </c>
      <c r="B126" s="8">
        <v>45049.5547594213</v>
      </c>
      <c r="C126" s="9" t="s">
        <v>37</v>
      </c>
      <c r="D126" s="10">
        <f t="shared" si="89"/>
        <v>1</v>
      </c>
      <c r="E126" s="10">
        <f t="shared" si="90"/>
        <v>1</v>
      </c>
      <c r="F126" s="10" t="s">
        <v>95</v>
      </c>
      <c r="G126" s="10">
        <f t="shared" si="91"/>
        <v>4</v>
      </c>
      <c r="H126" s="10" t="s">
        <v>20</v>
      </c>
      <c r="I126" s="10">
        <f t="shared" si="92"/>
        <v>1</v>
      </c>
      <c r="J126" s="10" t="s">
        <v>21</v>
      </c>
      <c r="K126" s="10">
        <f t="shared" si="93"/>
        <v>1</v>
      </c>
      <c r="L126" s="10" t="s">
        <v>22</v>
      </c>
      <c r="M126" s="11">
        <f t="shared" si="94"/>
        <v>1</v>
      </c>
      <c r="N126" s="10" t="s">
        <v>43</v>
      </c>
      <c r="O126" s="11">
        <f t="shared" si="95"/>
        <v>2</v>
      </c>
      <c r="P126" s="9" t="s">
        <v>30</v>
      </c>
      <c r="Q126" s="10" t="s">
        <v>31</v>
      </c>
      <c r="R126" s="12">
        <f t="shared" si="96"/>
        <v>10</v>
      </c>
      <c r="S126" s="10" t="s">
        <v>25</v>
      </c>
      <c r="T126" s="10" t="s">
        <v>163</v>
      </c>
      <c r="U126" s="11">
        <f t="shared" si="67"/>
        <v>0.25</v>
      </c>
      <c r="V126" s="9" t="s">
        <v>34</v>
      </c>
      <c r="W126" s="13">
        <f t="shared" si="68"/>
        <v>1</v>
      </c>
      <c r="X126" s="10" t="s">
        <v>27</v>
      </c>
      <c r="Y126" s="11">
        <f t="shared" si="69"/>
        <v>2</v>
      </c>
      <c r="Z126" s="11" t="s">
        <v>46</v>
      </c>
      <c r="AA126" s="14">
        <f t="shared" si="70"/>
        <v>1</v>
      </c>
      <c r="AB126" s="14">
        <f t="shared" si="71"/>
        <v>1</v>
      </c>
      <c r="AC126" s="15">
        <f t="shared" si="72"/>
        <v>4.25</v>
      </c>
    </row>
    <row r="127" ht="15.75" customHeight="1">
      <c r="A127" s="7">
        <v>126.0</v>
      </c>
      <c r="B127" s="8">
        <v>45049.59754743056</v>
      </c>
      <c r="C127" s="9" t="s">
        <v>37</v>
      </c>
      <c r="D127" s="10">
        <f t="shared" si="89"/>
        <v>1</v>
      </c>
      <c r="E127" s="10">
        <f t="shared" si="90"/>
        <v>1</v>
      </c>
      <c r="F127" s="10" t="s">
        <v>38</v>
      </c>
      <c r="G127" s="10">
        <f t="shared" si="91"/>
        <v>2</v>
      </c>
      <c r="H127" s="10" t="s">
        <v>20</v>
      </c>
      <c r="I127" s="10">
        <f t="shared" si="92"/>
        <v>1</v>
      </c>
      <c r="J127" s="10" t="s">
        <v>21</v>
      </c>
      <c r="K127" s="10">
        <f t="shared" si="93"/>
        <v>1</v>
      </c>
      <c r="L127" s="10" t="s">
        <v>22</v>
      </c>
      <c r="M127" s="11">
        <f t="shared" si="94"/>
        <v>1</v>
      </c>
      <c r="N127" s="11" t="s">
        <v>23</v>
      </c>
      <c r="O127" s="11">
        <f t="shared" si="95"/>
        <v>1</v>
      </c>
      <c r="P127" s="9"/>
      <c r="Q127" s="10" t="s">
        <v>24</v>
      </c>
      <c r="R127" s="12">
        <f t="shared" si="96"/>
        <v>7</v>
      </c>
      <c r="S127" s="10" t="s">
        <v>25</v>
      </c>
      <c r="T127" s="10" t="s">
        <v>162</v>
      </c>
      <c r="U127" s="11">
        <f t="shared" si="67"/>
        <v>0.65</v>
      </c>
      <c r="V127" s="9" t="s">
        <v>34</v>
      </c>
      <c r="W127" s="13">
        <f t="shared" si="68"/>
        <v>1</v>
      </c>
      <c r="X127" s="10" t="s">
        <v>27</v>
      </c>
      <c r="Y127" s="11">
        <f t="shared" si="69"/>
        <v>2</v>
      </c>
      <c r="Z127" s="11" t="s">
        <v>42</v>
      </c>
      <c r="AA127" s="14">
        <f t="shared" si="70"/>
        <v>4</v>
      </c>
      <c r="AB127" s="14">
        <f t="shared" si="71"/>
        <v>3.25</v>
      </c>
      <c r="AC127" s="15">
        <f t="shared" si="72"/>
        <v>6.9</v>
      </c>
    </row>
    <row r="128" ht="15.75" customHeight="1">
      <c r="A128" s="7">
        <v>127.0</v>
      </c>
      <c r="B128" s="8">
        <v>45049.60691155093</v>
      </c>
      <c r="C128" s="9" t="s">
        <v>18</v>
      </c>
      <c r="D128" s="10">
        <f t="shared" si="89"/>
        <v>2</v>
      </c>
      <c r="E128" s="10">
        <f t="shared" si="90"/>
        <v>2.333333333</v>
      </c>
      <c r="F128" s="10" t="s">
        <v>47</v>
      </c>
      <c r="G128" s="10">
        <f t="shared" si="91"/>
        <v>1</v>
      </c>
      <c r="H128" s="10" t="s">
        <v>20</v>
      </c>
      <c r="I128" s="10">
        <f t="shared" si="92"/>
        <v>1</v>
      </c>
      <c r="J128" s="10" t="s">
        <v>48</v>
      </c>
      <c r="K128" s="10">
        <f t="shared" si="93"/>
        <v>2</v>
      </c>
      <c r="L128" s="10" t="s">
        <v>39</v>
      </c>
      <c r="M128" s="11">
        <f t="shared" si="94"/>
        <v>2</v>
      </c>
      <c r="N128" s="10" t="s">
        <v>43</v>
      </c>
      <c r="O128" s="11">
        <f t="shared" si="95"/>
        <v>2</v>
      </c>
      <c r="P128" s="9" t="s">
        <v>30</v>
      </c>
      <c r="Q128" s="10" t="s">
        <v>31</v>
      </c>
      <c r="R128" s="12">
        <f t="shared" si="96"/>
        <v>10.33333333</v>
      </c>
      <c r="S128" s="10" t="s">
        <v>25</v>
      </c>
      <c r="T128" s="10" t="s">
        <v>113</v>
      </c>
      <c r="U128" s="11">
        <f t="shared" si="67"/>
        <v>0.4</v>
      </c>
      <c r="V128" s="7">
        <v>4.0</v>
      </c>
      <c r="W128" s="13">
        <f t="shared" si="68"/>
        <v>3</v>
      </c>
      <c r="X128" s="10" t="s">
        <v>27</v>
      </c>
      <c r="Y128" s="11">
        <f t="shared" si="69"/>
        <v>2</v>
      </c>
      <c r="Z128" s="11" t="s">
        <v>42</v>
      </c>
      <c r="AA128" s="14">
        <f t="shared" si="70"/>
        <v>4</v>
      </c>
      <c r="AB128" s="14">
        <f t="shared" si="71"/>
        <v>3.25</v>
      </c>
      <c r="AC128" s="15">
        <f t="shared" si="72"/>
        <v>8.65</v>
      </c>
    </row>
    <row r="129" ht="15.75" customHeight="1">
      <c r="A129" s="7">
        <v>128.0</v>
      </c>
      <c r="B129" s="8">
        <v>45049.632382384254</v>
      </c>
      <c r="C129" s="9" t="s">
        <v>18</v>
      </c>
      <c r="D129" s="10">
        <f t="shared" si="89"/>
        <v>2</v>
      </c>
      <c r="E129" s="10">
        <f t="shared" si="90"/>
        <v>2.333333333</v>
      </c>
      <c r="F129" s="10" t="s">
        <v>47</v>
      </c>
      <c r="G129" s="10">
        <f t="shared" si="91"/>
        <v>1</v>
      </c>
      <c r="H129" s="10" t="s">
        <v>69</v>
      </c>
      <c r="I129" s="10">
        <f t="shared" si="92"/>
        <v>2</v>
      </c>
      <c r="J129" s="10" t="s">
        <v>48</v>
      </c>
      <c r="K129" s="10">
        <f t="shared" si="93"/>
        <v>2</v>
      </c>
      <c r="L129" s="10" t="s">
        <v>39</v>
      </c>
      <c r="M129" s="11">
        <f t="shared" si="94"/>
        <v>2</v>
      </c>
      <c r="N129" s="10" t="s">
        <v>43</v>
      </c>
      <c r="O129" s="11">
        <f t="shared" si="95"/>
        <v>2</v>
      </c>
      <c r="P129" s="9" t="s">
        <v>30</v>
      </c>
      <c r="Q129" s="10" t="s">
        <v>31</v>
      </c>
      <c r="R129" s="12">
        <f t="shared" si="96"/>
        <v>11.33333333</v>
      </c>
      <c r="S129" s="10" t="s">
        <v>49</v>
      </c>
      <c r="T129" s="10" t="s">
        <v>164</v>
      </c>
      <c r="U129" s="11">
        <f t="shared" si="67"/>
        <v>0.7</v>
      </c>
      <c r="V129" s="7">
        <v>4.0</v>
      </c>
      <c r="W129" s="13">
        <f t="shared" si="68"/>
        <v>3</v>
      </c>
      <c r="X129" s="10" t="s">
        <v>27</v>
      </c>
      <c r="Y129" s="11">
        <f t="shared" si="69"/>
        <v>2</v>
      </c>
      <c r="Z129" s="11" t="s">
        <v>28</v>
      </c>
      <c r="AA129" s="14">
        <f t="shared" si="70"/>
        <v>3</v>
      </c>
      <c r="AB129" s="14">
        <f t="shared" si="71"/>
        <v>2.5</v>
      </c>
      <c r="AC129" s="15">
        <f t="shared" si="72"/>
        <v>8.2</v>
      </c>
    </row>
    <row r="130" ht="15.75" customHeight="1">
      <c r="A130" s="7">
        <v>129.0</v>
      </c>
      <c r="B130" s="8">
        <v>45049.63270050926</v>
      </c>
      <c r="C130" s="9" t="s">
        <v>37</v>
      </c>
      <c r="D130" s="10">
        <f t="shared" si="89"/>
        <v>1</v>
      </c>
      <c r="E130" s="10">
        <f t="shared" si="90"/>
        <v>1</v>
      </c>
      <c r="F130" s="10" t="s">
        <v>38</v>
      </c>
      <c r="G130" s="10">
        <f t="shared" si="91"/>
        <v>2</v>
      </c>
      <c r="H130" s="10" t="s">
        <v>20</v>
      </c>
      <c r="I130" s="10">
        <f t="shared" si="92"/>
        <v>1</v>
      </c>
      <c r="J130" s="10" t="s">
        <v>21</v>
      </c>
      <c r="K130" s="10">
        <f t="shared" si="93"/>
        <v>1</v>
      </c>
      <c r="L130" s="10" t="s">
        <v>22</v>
      </c>
      <c r="M130" s="11">
        <f t="shared" si="94"/>
        <v>1</v>
      </c>
      <c r="N130" s="10" t="s">
        <v>43</v>
      </c>
      <c r="O130" s="11">
        <f t="shared" si="95"/>
        <v>2</v>
      </c>
      <c r="P130" s="9" t="s">
        <v>30</v>
      </c>
      <c r="Q130" s="10" t="s">
        <v>31</v>
      </c>
      <c r="R130" s="12">
        <f t="shared" si="96"/>
        <v>8</v>
      </c>
      <c r="S130" s="10" t="s">
        <v>25</v>
      </c>
      <c r="T130" s="10" t="s">
        <v>126</v>
      </c>
      <c r="U130" s="11">
        <f t="shared" si="67"/>
        <v>0.45</v>
      </c>
      <c r="V130" s="7">
        <v>4.0</v>
      </c>
      <c r="W130" s="13">
        <f t="shared" si="68"/>
        <v>3</v>
      </c>
      <c r="X130" s="10" t="s">
        <v>73</v>
      </c>
      <c r="Y130" s="11">
        <f t="shared" si="69"/>
        <v>3</v>
      </c>
      <c r="Z130" s="11" t="s">
        <v>28</v>
      </c>
      <c r="AA130" s="14">
        <f t="shared" si="70"/>
        <v>3</v>
      </c>
      <c r="AB130" s="14">
        <f t="shared" si="71"/>
        <v>2.5</v>
      </c>
      <c r="AC130" s="15">
        <f t="shared" si="72"/>
        <v>8.95</v>
      </c>
    </row>
    <row r="131" ht="15.75" customHeight="1">
      <c r="A131" s="7">
        <v>130.0</v>
      </c>
      <c r="B131" s="8">
        <v>45049.63686274306</v>
      </c>
      <c r="C131" s="9" t="s">
        <v>37</v>
      </c>
      <c r="D131" s="10">
        <f t="shared" si="89"/>
        <v>1</v>
      </c>
      <c r="E131" s="10">
        <f t="shared" si="90"/>
        <v>1</v>
      </c>
      <c r="F131" s="10" t="s">
        <v>38</v>
      </c>
      <c r="G131" s="10">
        <f t="shared" si="91"/>
        <v>2</v>
      </c>
      <c r="H131" s="10" t="s">
        <v>20</v>
      </c>
      <c r="I131" s="10">
        <f t="shared" si="92"/>
        <v>1</v>
      </c>
      <c r="J131" s="10" t="s">
        <v>21</v>
      </c>
      <c r="K131" s="10">
        <f t="shared" si="93"/>
        <v>1</v>
      </c>
      <c r="L131" s="10" t="s">
        <v>22</v>
      </c>
      <c r="M131" s="11">
        <f t="shared" si="94"/>
        <v>1</v>
      </c>
      <c r="N131" s="11" t="s">
        <v>23</v>
      </c>
      <c r="O131" s="11">
        <f t="shared" si="95"/>
        <v>1</v>
      </c>
      <c r="P131" s="9"/>
      <c r="Q131" s="10" t="s">
        <v>24</v>
      </c>
      <c r="R131" s="12">
        <f t="shared" si="96"/>
        <v>7</v>
      </c>
      <c r="S131" s="10" t="s">
        <v>25</v>
      </c>
      <c r="T131" s="10" t="s">
        <v>165</v>
      </c>
      <c r="U131" s="11">
        <f t="shared" si="67"/>
        <v>0</v>
      </c>
      <c r="V131" s="7">
        <v>3.0</v>
      </c>
      <c r="W131" s="13">
        <f t="shared" si="68"/>
        <v>2</v>
      </c>
      <c r="X131" s="10" t="s">
        <v>73</v>
      </c>
      <c r="Y131" s="11">
        <f t="shared" si="69"/>
        <v>3</v>
      </c>
      <c r="Z131" s="11" t="s">
        <v>42</v>
      </c>
      <c r="AA131" s="14">
        <f t="shared" si="70"/>
        <v>4</v>
      </c>
      <c r="AB131" s="14">
        <f t="shared" si="71"/>
        <v>3.25</v>
      </c>
      <c r="AC131" s="15">
        <f t="shared" si="72"/>
        <v>8.25</v>
      </c>
    </row>
    <row r="132" ht="15.75" customHeight="1">
      <c r="A132" s="7">
        <v>131.0</v>
      </c>
      <c r="B132" s="8">
        <v>45049.647993437495</v>
      </c>
      <c r="C132" s="9" t="s">
        <v>37</v>
      </c>
      <c r="D132" s="10">
        <f t="shared" si="89"/>
        <v>1</v>
      </c>
      <c r="E132" s="10">
        <f t="shared" si="90"/>
        <v>1</v>
      </c>
      <c r="F132" s="10" t="s">
        <v>47</v>
      </c>
      <c r="G132" s="10">
        <f t="shared" si="91"/>
        <v>1</v>
      </c>
      <c r="H132" s="10" t="s">
        <v>20</v>
      </c>
      <c r="I132" s="10">
        <f t="shared" si="92"/>
        <v>1</v>
      </c>
      <c r="J132" s="10" t="s">
        <v>21</v>
      </c>
      <c r="K132" s="10">
        <f t="shared" si="93"/>
        <v>1</v>
      </c>
      <c r="L132" s="10" t="s">
        <v>22</v>
      </c>
      <c r="M132" s="11">
        <f t="shared" si="94"/>
        <v>1</v>
      </c>
      <c r="N132" s="10" t="s">
        <v>29</v>
      </c>
      <c r="O132" s="11">
        <f t="shared" si="95"/>
        <v>3</v>
      </c>
      <c r="P132" s="9" t="s">
        <v>70</v>
      </c>
      <c r="Q132" s="10" t="s">
        <v>71</v>
      </c>
      <c r="R132" s="12">
        <f t="shared" si="96"/>
        <v>8</v>
      </c>
      <c r="S132" s="10" t="s">
        <v>25</v>
      </c>
      <c r="T132" s="10" t="s">
        <v>76</v>
      </c>
      <c r="U132" s="11">
        <f t="shared" si="67"/>
        <v>0.5</v>
      </c>
      <c r="V132" s="7">
        <v>3.0</v>
      </c>
      <c r="W132" s="13">
        <f t="shared" si="68"/>
        <v>2</v>
      </c>
      <c r="X132" s="10" t="s">
        <v>45</v>
      </c>
      <c r="Y132" s="11">
        <f t="shared" si="69"/>
        <v>1</v>
      </c>
      <c r="Z132" s="11" t="s">
        <v>56</v>
      </c>
      <c r="AA132" s="14">
        <f t="shared" si="70"/>
        <v>5</v>
      </c>
      <c r="AB132" s="14">
        <f t="shared" si="71"/>
        <v>4</v>
      </c>
      <c r="AC132" s="15">
        <f t="shared" si="72"/>
        <v>7.5</v>
      </c>
    </row>
    <row r="133" ht="15.75" customHeight="1">
      <c r="A133" s="7">
        <v>132.0</v>
      </c>
      <c r="B133" s="8">
        <v>45049.657641122685</v>
      </c>
      <c r="C133" s="9" t="s">
        <v>18</v>
      </c>
      <c r="D133" s="10">
        <f t="shared" si="89"/>
        <v>2</v>
      </c>
      <c r="E133" s="10">
        <f t="shared" si="90"/>
        <v>2.333333333</v>
      </c>
      <c r="F133" s="10" t="s">
        <v>47</v>
      </c>
      <c r="G133" s="10">
        <f t="shared" si="91"/>
        <v>1</v>
      </c>
      <c r="H133" s="10" t="s">
        <v>20</v>
      </c>
      <c r="I133" s="10">
        <f t="shared" si="92"/>
        <v>1</v>
      </c>
      <c r="J133" s="10" t="s">
        <v>48</v>
      </c>
      <c r="K133" s="10">
        <f t="shared" si="93"/>
        <v>2</v>
      </c>
      <c r="L133" s="10" t="s">
        <v>22</v>
      </c>
      <c r="M133" s="11">
        <f t="shared" si="94"/>
        <v>1</v>
      </c>
      <c r="N133" s="10" t="s">
        <v>43</v>
      </c>
      <c r="O133" s="11">
        <f t="shared" si="95"/>
        <v>2</v>
      </c>
      <c r="P133" s="9" t="s">
        <v>70</v>
      </c>
      <c r="Q133" s="10" t="s">
        <v>71</v>
      </c>
      <c r="R133" s="12">
        <f t="shared" si="96"/>
        <v>9.333333333</v>
      </c>
      <c r="S133" s="10" t="s">
        <v>25</v>
      </c>
      <c r="T133" s="10" t="s">
        <v>166</v>
      </c>
      <c r="U133" s="11">
        <f t="shared" si="67"/>
        <v>0.45</v>
      </c>
      <c r="V133" s="7">
        <v>3.0</v>
      </c>
      <c r="W133" s="13">
        <f t="shared" si="68"/>
        <v>2</v>
      </c>
      <c r="X133" s="10" t="s">
        <v>45</v>
      </c>
      <c r="Y133" s="11">
        <f t="shared" si="69"/>
        <v>1</v>
      </c>
      <c r="Z133" s="11" t="s">
        <v>115</v>
      </c>
      <c r="AA133" s="14">
        <f t="shared" si="70"/>
        <v>2</v>
      </c>
      <c r="AB133" s="14">
        <f t="shared" si="71"/>
        <v>1.75</v>
      </c>
      <c r="AC133" s="15">
        <f t="shared" si="72"/>
        <v>5.2</v>
      </c>
    </row>
    <row r="134" ht="15.75" customHeight="1">
      <c r="A134" s="7">
        <v>133.0</v>
      </c>
      <c r="B134" s="8">
        <v>45049.65938429398</v>
      </c>
      <c r="C134" s="9" t="s">
        <v>18</v>
      </c>
      <c r="D134" s="10">
        <f t="shared" si="89"/>
        <v>2</v>
      </c>
      <c r="E134" s="10">
        <f t="shared" si="90"/>
        <v>2.333333333</v>
      </c>
      <c r="F134" s="10" t="s">
        <v>19</v>
      </c>
      <c r="G134" s="10">
        <f t="shared" si="91"/>
        <v>3</v>
      </c>
      <c r="H134" s="10" t="s">
        <v>20</v>
      </c>
      <c r="I134" s="10">
        <f t="shared" si="92"/>
        <v>1</v>
      </c>
      <c r="J134" s="10" t="s">
        <v>21</v>
      </c>
      <c r="K134" s="10">
        <f t="shared" si="93"/>
        <v>1</v>
      </c>
      <c r="L134" s="10" t="s">
        <v>22</v>
      </c>
      <c r="M134" s="11">
        <f t="shared" si="94"/>
        <v>1</v>
      </c>
      <c r="N134" s="10" t="s">
        <v>43</v>
      </c>
      <c r="O134" s="11">
        <f t="shared" si="95"/>
        <v>2</v>
      </c>
      <c r="P134" s="9" t="s">
        <v>70</v>
      </c>
      <c r="Q134" s="10" t="s">
        <v>71</v>
      </c>
      <c r="R134" s="12">
        <f t="shared" si="96"/>
        <v>10.33333333</v>
      </c>
      <c r="S134" s="10" t="s">
        <v>25</v>
      </c>
      <c r="T134" s="10" t="s">
        <v>167</v>
      </c>
      <c r="U134" s="11">
        <f t="shared" si="67"/>
        <v>0.8</v>
      </c>
      <c r="V134" s="9" t="s">
        <v>34</v>
      </c>
      <c r="W134" s="13">
        <f t="shared" si="68"/>
        <v>1</v>
      </c>
      <c r="X134" s="10" t="s">
        <v>45</v>
      </c>
      <c r="Y134" s="11">
        <f t="shared" si="69"/>
        <v>1</v>
      </c>
      <c r="Z134" s="11" t="s">
        <v>28</v>
      </c>
      <c r="AA134" s="14">
        <f t="shared" si="70"/>
        <v>3</v>
      </c>
      <c r="AB134" s="14">
        <f t="shared" si="71"/>
        <v>2.5</v>
      </c>
      <c r="AC134" s="15">
        <f t="shared" si="72"/>
        <v>5.3</v>
      </c>
    </row>
    <row r="135" ht="15.75" customHeight="1">
      <c r="A135" s="7">
        <v>134.0</v>
      </c>
      <c r="B135" s="8">
        <v>45049.6659477662</v>
      </c>
      <c r="C135" s="9" t="s">
        <v>18</v>
      </c>
      <c r="D135" s="10">
        <f t="shared" si="89"/>
        <v>2</v>
      </c>
      <c r="E135" s="10">
        <f t="shared" si="90"/>
        <v>2.333333333</v>
      </c>
      <c r="F135" s="10" t="s">
        <v>19</v>
      </c>
      <c r="G135" s="10">
        <f t="shared" si="91"/>
        <v>3</v>
      </c>
      <c r="H135" s="10" t="s">
        <v>62</v>
      </c>
      <c r="I135" s="10">
        <f t="shared" si="92"/>
        <v>3</v>
      </c>
      <c r="J135" s="10" t="s">
        <v>48</v>
      </c>
      <c r="K135" s="10">
        <f t="shared" si="93"/>
        <v>2</v>
      </c>
      <c r="L135" s="10" t="s">
        <v>65</v>
      </c>
      <c r="M135" s="11">
        <f t="shared" si="94"/>
        <v>3</v>
      </c>
      <c r="N135" s="11" t="s">
        <v>23</v>
      </c>
      <c r="O135" s="11">
        <f t="shared" si="95"/>
        <v>1</v>
      </c>
      <c r="P135" s="9"/>
      <c r="Q135" s="10" t="s">
        <v>24</v>
      </c>
      <c r="R135" s="12">
        <f t="shared" si="96"/>
        <v>14.33333333</v>
      </c>
      <c r="S135" s="10" t="s">
        <v>25</v>
      </c>
      <c r="T135" s="10" t="s">
        <v>168</v>
      </c>
      <c r="U135" s="11">
        <f t="shared" si="67"/>
        <v>0.35</v>
      </c>
      <c r="V135" s="7">
        <v>3.0</v>
      </c>
      <c r="W135" s="13">
        <f t="shared" si="68"/>
        <v>2</v>
      </c>
      <c r="X135" s="10" t="s">
        <v>27</v>
      </c>
      <c r="Y135" s="11">
        <f t="shared" si="69"/>
        <v>2</v>
      </c>
      <c r="Z135" s="11" t="s">
        <v>28</v>
      </c>
      <c r="AA135" s="14">
        <f t="shared" si="70"/>
        <v>3</v>
      </c>
      <c r="AB135" s="14">
        <f t="shared" si="71"/>
        <v>2.5</v>
      </c>
      <c r="AC135" s="15">
        <f t="shared" si="72"/>
        <v>6.85</v>
      </c>
    </row>
    <row r="136" ht="15.75" customHeight="1">
      <c r="A136" s="7">
        <v>135.0</v>
      </c>
      <c r="B136" s="8">
        <v>45049.67811626157</v>
      </c>
      <c r="C136" s="9" t="s">
        <v>37</v>
      </c>
      <c r="D136" s="10">
        <f t="shared" si="89"/>
        <v>1</v>
      </c>
      <c r="E136" s="10">
        <f t="shared" si="90"/>
        <v>1</v>
      </c>
      <c r="F136" s="10" t="s">
        <v>19</v>
      </c>
      <c r="G136" s="10">
        <f t="shared" si="91"/>
        <v>3</v>
      </c>
      <c r="H136" s="10" t="s">
        <v>69</v>
      </c>
      <c r="I136" s="10">
        <f t="shared" si="92"/>
        <v>2</v>
      </c>
      <c r="J136" s="10" t="s">
        <v>48</v>
      </c>
      <c r="K136" s="10">
        <f t="shared" si="93"/>
        <v>2</v>
      </c>
      <c r="L136" s="10" t="s">
        <v>39</v>
      </c>
      <c r="M136" s="11">
        <f t="shared" si="94"/>
        <v>2</v>
      </c>
      <c r="N136" s="11" t="s">
        <v>23</v>
      </c>
      <c r="O136" s="11">
        <f t="shared" si="95"/>
        <v>1</v>
      </c>
      <c r="P136" s="9"/>
      <c r="Q136" s="10" t="s">
        <v>24</v>
      </c>
      <c r="R136" s="12">
        <f t="shared" si="96"/>
        <v>11</v>
      </c>
      <c r="S136" s="10" t="s">
        <v>32</v>
      </c>
      <c r="T136" s="10" t="s">
        <v>102</v>
      </c>
      <c r="U136" s="11">
        <f t="shared" si="67"/>
        <v>0.45</v>
      </c>
      <c r="V136" s="7">
        <v>4.0</v>
      </c>
      <c r="W136" s="13">
        <f t="shared" si="68"/>
        <v>3</v>
      </c>
      <c r="X136" s="10" t="s">
        <v>73</v>
      </c>
      <c r="Y136" s="11">
        <f t="shared" si="69"/>
        <v>3</v>
      </c>
      <c r="Z136" s="11" t="s">
        <v>42</v>
      </c>
      <c r="AA136" s="14">
        <f t="shared" si="70"/>
        <v>4</v>
      </c>
      <c r="AB136" s="14">
        <f t="shared" si="71"/>
        <v>3.25</v>
      </c>
      <c r="AC136" s="15">
        <f t="shared" si="72"/>
        <v>9.7</v>
      </c>
    </row>
    <row r="137" ht="15.75" customHeight="1">
      <c r="A137" s="7">
        <v>136.0</v>
      </c>
      <c r="B137" s="8">
        <v>45049.689817719904</v>
      </c>
      <c r="C137" s="9" t="s">
        <v>18</v>
      </c>
      <c r="D137" s="10">
        <f t="shared" si="89"/>
        <v>2</v>
      </c>
      <c r="E137" s="10">
        <f t="shared" si="90"/>
        <v>2.333333333</v>
      </c>
      <c r="F137" s="10" t="s">
        <v>47</v>
      </c>
      <c r="G137" s="10">
        <f t="shared" si="91"/>
        <v>1</v>
      </c>
      <c r="H137" s="10" t="s">
        <v>20</v>
      </c>
      <c r="I137" s="10">
        <f t="shared" si="92"/>
        <v>1</v>
      </c>
      <c r="J137" s="10" t="s">
        <v>21</v>
      </c>
      <c r="K137" s="10">
        <f t="shared" si="93"/>
        <v>1</v>
      </c>
      <c r="L137" s="10" t="s">
        <v>22</v>
      </c>
      <c r="M137" s="11">
        <f t="shared" si="94"/>
        <v>1</v>
      </c>
      <c r="N137" s="11" t="s">
        <v>23</v>
      </c>
      <c r="O137" s="11">
        <f t="shared" si="95"/>
        <v>1</v>
      </c>
      <c r="P137" s="9"/>
      <c r="Q137" s="10" t="s">
        <v>24</v>
      </c>
      <c r="R137" s="12">
        <f t="shared" si="96"/>
        <v>7.333333333</v>
      </c>
      <c r="S137" s="10" t="s">
        <v>25</v>
      </c>
      <c r="T137" s="10" t="s">
        <v>169</v>
      </c>
      <c r="U137" s="11">
        <f t="shared" si="67"/>
        <v>0.55</v>
      </c>
      <c r="V137" s="9" t="s">
        <v>34</v>
      </c>
      <c r="W137" s="13">
        <f t="shared" si="68"/>
        <v>1</v>
      </c>
      <c r="X137" s="10" t="s">
        <v>27</v>
      </c>
      <c r="Y137" s="11">
        <f t="shared" si="69"/>
        <v>2</v>
      </c>
      <c r="Z137" s="11" t="s">
        <v>28</v>
      </c>
      <c r="AA137" s="14">
        <f t="shared" si="70"/>
        <v>3</v>
      </c>
      <c r="AB137" s="14">
        <f t="shared" si="71"/>
        <v>2.5</v>
      </c>
      <c r="AC137" s="15">
        <f t="shared" si="72"/>
        <v>6.05</v>
      </c>
    </row>
    <row r="138" ht="15.75" customHeight="1">
      <c r="A138" s="7">
        <v>137.0</v>
      </c>
      <c r="B138" s="8">
        <v>45049.7013521412</v>
      </c>
      <c r="C138" s="9" t="s">
        <v>37</v>
      </c>
      <c r="D138" s="10">
        <f t="shared" si="89"/>
        <v>1</v>
      </c>
      <c r="E138" s="10">
        <f t="shared" si="90"/>
        <v>1</v>
      </c>
      <c r="F138" s="10" t="s">
        <v>19</v>
      </c>
      <c r="G138" s="10">
        <f t="shared" si="91"/>
        <v>3</v>
      </c>
      <c r="H138" s="10" t="s">
        <v>20</v>
      </c>
      <c r="I138" s="10">
        <f t="shared" si="92"/>
        <v>1</v>
      </c>
      <c r="J138" s="10" t="s">
        <v>21</v>
      </c>
      <c r="K138" s="10">
        <f t="shared" si="93"/>
        <v>1</v>
      </c>
      <c r="L138" s="10" t="s">
        <v>22</v>
      </c>
      <c r="M138" s="11">
        <f t="shared" si="94"/>
        <v>1</v>
      </c>
      <c r="N138" s="11" t="s">
        <v>23</v>
      </c>
      <c r="O138" s="11">
        <f t="shared" si="95"/>
        <v>1</v>
      </c>
      <c r="P138" s="9"/>
      <c r="Q138" s="10" t="s">
        <v>24</v>
      </c>
      <c r="R138" s="12">
        <f t="shared" si="96"/>
        <v>8</v>
      </c>
      <c r="S138" s="10" t="s">
        <v>25</v>
      </c>
      <c r="T138" s="10" t="s">
        <v>113</v>
      </c>
      <c r="U138" s="11">
        <f t="shared" si="67"/>
        <v>0.4</v>
      </c>
      <c r="V138" s="7">
        <v>3.0</v>
      </c>
      <c r="W138" s="13">
        <f t="shared" si="68"/>
        <v>2</v>
      </c>
      <c r="X138" s="10" t="s">
        <v>73</v>
      </c>
      <c r="Y138" s="11">
        <f t="shared" si="69"/>
        <v>3</v>
      </c>
      <c r="Z138" s="11" t="s">
        <v>170</v>
      </c>
      <c r="AA138" s="14" t="str">
        <f t="shared" si="70"/>
        <v>Not Specified</v>
      </c>
      <c r="AB138" s="14" t="s">
        <v>52</v>
      </c>
      <c r="AC138" s="15"/>
    </row>
    <row r="139" ht="15.75" customHeight="1">
      <c r="A139" s="7">
        <v>138.0</v>
      </c>
      <c r="B139" s="8">
        <v>45049.7072821412</v>
      </c>
      <c r="C139" s="9" t="s">
        <v>18</v>
      </c>
      <c r="D139" s="10">
        <f t="shared" si="89"/>
        <v>2</v>
      </c>
      <c r="E139" s="10">
        <f t="shared" si="90"/>
        <v>2.333333333</v>
      </c>
      <c r="F139" s="10" t="s">
        <v>38</v>
      </c>
      <c r="G139" s="10">
        <f t="shared" si="91"/>
        <v>2</v>
      </c>
      <c r="H139" s="10" t="s">
        <v>20</v>
      </c>
      <c r="I139" s="10">
        <f t="shared" si="92"/>
        <v>1</v>
      </c>
      <c r="J139" s="10" t="s">
        <v>21</v>
      </c>
      <c r="K139" s="10">
        <f t="shared" si="93"/>
        <v>1</v>
      </c>
      <c r="L139" s="10" t="s">
        <v>22</v>
      </c>
      <c r="M139" s="11">
        <f t="shared" si="94"/>
        <v>1</v>
      </c>
      <c r="N139" s="11" t="s">
        <v>23</v>
      </c>
      <c r="O139" s="11">
        <f t="shared" si="95"/>
        <v>1</v>
      </c>
      <c r="P139" s="9"/>
      <c r="Q139" s="10" t="s">
        <v>24</v>
      </c>
      <c r="R139" s="12">
        <f t="shared" si="96"/>
        <v>8.333333333</v>
      </c>
      <c r="S139" s="10" t="s">
        <v>25</v>
      </c>
      <c r="T139" s="10" t="s">
        <v>171</v>
      </c>
      <c r="U139" s="11">
        <f t="shared" si="67"/>
        <v>0.8</v>
      </c>
      <c r="V139" s="7">
        <v>4.0</v>
      </c>
      <c r="W139" s="13">
        <f t="shared" si="68"/>
        <v>3</v>
      </c>
      <c r="X139" s="10" t="s">
        <v>27</v>
      </c>
      <c r="Y139" s="11">
        <f t="shared" si="69"/>
        <v>2</v>
      </c>
      <c r="Z139" s="11" t="s">
        <v>56</v>
      </c>
      <c r="AA139" s="14">
        <f t="shared" si="70"/>
        <v>5</v>
      </c>
      <c r="AB139" s="14">
        <f t="shared" ref="AB139:AB148" si="97">1+(((AA139-1)*(4-1))/(5-1))</f>
        <v>4</v>
      </c>
      <c r="AC139" s="15">
        <f t="shared" ref="AC139:AC148" si="98">SUM(U139,W139,Y139,AB139)</f>
        <v>9.8</v>
      </c>
    </row>
    <row r="140" ht="15.75" customHeight="1">
      <c r="A140" s="7">
        <v>139.0</v>
      </c>
      <c r="B140" s="8">
        <v>45049.7078327662</v>
      </c>
      <c r="C140" s="9" t="s">
        <v>18</v>
      </c>
      <c r="D140" s="10">
        <f t="shared" si="89"/>
        <v>2</v>
      </c>
      <c r="E140" s="10">
        <f t="shared" si="90"/>
        <v>2.333333333</v>
      </c>
      <c r="F140" s="10" t="s">
        <v>19</v>
      </c>
      <c r="G140" s="10">
        <f t="shared" si="91"/>
        <v>3</v>
      </c>
      <c r="H140" s="10" t="s">
        <v>69</v>
      </c>
      <c r="I140" s="10">
        <f t="shared" si="92"/>
        <v>2</v>
      </c>
      <c r="J140" s="10" t="s">
        <v>48</v>
      </c>
      <c r="K140" s="10">
        <f t="shared" si="93"/>
        <v>2</v>
      </c>
      <c r="L140" s="10" t="s">
        <v>39</v>
      </c>
      <c r="M140" s="11">
        <f t="shared" si="94"/>
        <v>2</v>
      </c>
      <c r="N140" s="11" t="s">
        <v>23</v>
      </c>
      <c r="O140" s="11">
        <f t="shared" si="95"/>
        <v>1</v>
      </c>
      <c r="P140" s="9"/>
      <c r="Q140" s="10" t="s">
        <v>24</v>
      </c>
      <c r="R140" s="12">
        <f t="shared" si="96"/>
        <v>12.33333333</v>
      </c>
      <c r="S140" s="10" t="s">
        <v>25</v>
      </c>
      <c r="T140" s="10" t="s">
        <v>172</v>
      </c>
      <c r="U140" s="11">
        <f t="shared" si="67"/>
        <v>0.6</v>
      </c>
      <c r="V140" s="7">
        <v>4.0</v>
      </c>
      <c r="W140" s="13">
        <f t="shared" si="68"/>
        <v>3</v>
      </c>
      <c r="X140" s="10" t="s">
        <v>27</v>
      </c>
      <c r="Y140" s="11">
        <f t="shared" si="69"/>
        <v>2</v>
      </c>
      <c r="Z140" s="11" t="s">
        <v>28</v>
      </c>
      <c r="AA140" s="14">
        <f t="shared" si="70"/>
        <v>3</v>
      </c>
      <c r="AB140" s="14">
        <f t="shared" si="97"/>
        <v>2.5</v>
      </c>
      <c r="AC140" s="15">
        <f t="shared" si="98"/>
        <v>8.1</v>
      </c>
    </row>
    <row r="141" ht="15.75" customHeight="1">
      <c r="A141" s="7">
        <v>140.0</v>
      </c>
      <c r="B141" s="8">
        <v>45049.72957462963</v>
      </c>
      <c r="C141" s="9" t="s">
        <v>37</v>
      </c>
      <c r="D141" s="10">
        <f t="shared" si="89"/>
        <v>1</v>
      </c>
      <c r="E141" s="10">
        <f t="shared" si="90"/>
        <v>1</v>
      </c>
      <c r="F141" s="10" t="s">
        <v>38</v>
      </c>
      <c r="G141" s="10">
        <f t="shared" si="91"/>
        <v>2</v>
      </c>
      <c r="H141" s="10" t="s">
        <v>20</v>
      </c>
      <c r="I141" s="10">
        <f t="shared" si="92"/>
        <v>1</v>
      </c>
      <c r="J141" s="10" t="s">
        <v>21</v>
      </c>
      <c r="K141" s="10">
        <f t="shared" si="93"/>
        <v>1</v>
      </c>
      <c r="L141" s="10" t="s">
        <v>22</v>
      </c>
      <c r="M141" s="11">
        <f t="shared" si="94"/>
        <v>1</v>
      </c>
      <c r="N141" s="11" t="s">
        <v>23</v>
      </c>
      <c r="O141" s="11">
        <f t="shared" si="95"/>
        <v>1</v>
      </c>
      <c r="P141" s="9"/>
      <c r="Q141" s="10" t="s">
        <v>24</v>
      </c>
      <c r="R141" s="12">
        <f t="shared" si="96"/>
        <v>7</v>
      </c>
      <c r="S141" s="10" t="s">
        <v>25</v>
      </c>
      <c r="T141" s="10" t="s">
        <v>173</v>
      </c>
      <c r="U141" s="11">
        <f t="shared" si="67"/>
        <v>0.7</v>
      </c>
      <c r="V141" s="7">
        <v>4.0</v>
      </c>
      <c r="W141" s="13">
        <f t="shared" si="68"/>
        <v>3</v>
      </c>
      <c r="X141" s="10" t="s">
        <v>73</v>
      </c>
      <c r="Y141" s="11">
        <f t="shared" si="69"/>
        <v>3</v>
      </c>
      <c r="Z141" s="11" t="s">
        <v>42</v>
      </c>
      <c r="AA141" s="14">
        <f t="shared" si="70"/>
        <v>4</v>
      </c>
      <c r="AB141" s="14">
        <f t="shared" si="97"/>
        <v>3.25</v>
      </c>
      <c r="AC141" s="15">
        <f t="shared" si="98"/>
        <v>9.95</v>
      </c>
    </row>
    <row r="142" ht="15.75" customHeight="1">
      <c r="A142" s="7">
        <v>141.0</v>
      </c>
      <c r="B142" s="8">
        <v>45049.891642083334</v>
      </c>
      <c r="C142" s="9" t="s">
        <v>35</v>
      </c>
      <c r="D142" s="10">
        <f t="shared" si="89"/>
        <v>3</v>
      </c>
      <c r="E142" s="10">
        <f t="shared" si="90"/>
        <v>3.666666667</v>
      </c>
      <c r="F142" s="10" t="s">
        <v>95</v>
      </c>
      <c r="G142" s="10">
        <f t="shared" si="91"/>
        <v>4</v>
      </c>
      <c r="H142" s="10" t="s">
        <v>20</v>
      </c>
      <c r="I142" s="10">
        <f t="shared" si="92"/>
        <v>1</v>
      </c>
      <c r="J142" s="10" t="s">
        <v>21</v>
      </c>
      <c r="K142" s="10">
        <f t="shared" si="93"/>
        <v>1</v>
      </c>
      <c r="L142" s="10" t="s">
        <v>22</v>
      </c>
      <c r="M142" s="11">
        <f t="shared" si="94"/>
        <v>1</v>
      </c>
      <c r="N142" s="11" t="s">
        <v>23</v>
      </c>
      <c r="O142" s="11">
        <f t="shared" si="95"/>
        <v>1</v>
      </c>
      <c r="P142" s="9"/>
      <c r="Q142" s="10" t="s">
        <v>24</v>
      </c>
      <c r="R142" s="12">
        <f t="shared" si="96"/>
        <v>11.66666667</v>
      </c>
      <c r="S142" s="10" t="s">
        <v>25</v>
      </c>
      <c r="T142" s="10" t="s">
        <v>68</v>
      </c>
      <c r="U142" s="11">
        <f t="shared" si="67"/>
        <v>1</v>
      </c>
      <c r="V142" s="7">
        <v>4.0</v>
      </c>
      <c r="W142" s="13">
        <f t="shared" si="68"/>
        <v>3</v>
      </c>
      <c r="X142" s="10" t="s">
        <v>27</v>
      </c>
      <c r="Y142" s="11">
        <f t="shared" si="69"/>
        <v>2</v>
      </c>
      <c r="Z142" s="11" t="s">
        <v>115</v>
      </c>
      <c r="AA142" s="14">
        <f t="shared" si="70"/>
        <v>2</v>
      </c>
      <c r="AB142" s="14">
        <f t="shared" si="97"/>
        <v>1.75</v>
      </c>
      <c r="AC142" s="15">
        <f t="shared" si="98"/>
        <v>7.75</v>
      </c>
    </row>
    <row r="143" ht="15.75" customHeight="1">
      <c r="A143" s="7">
        <v>142.0</v>
      </c>
      <c r="B143" s="8">
        <v>45050.02404137731</v>
      </c>
      <c r="C143" s="9" t="s">
        <v>37</v>
      </c>
      <c r="D143" s="10">
        <f t="shared" si="89"/>
        <v>1</v>
      </c>
      <c r="E143" s="10">
        <f t="shared" si="90"/>
        <v>1</v>
      </c>
      <c r="F143" s="10" t="s">
        <v>19</v>
      </c>
      <c r="G143" s="10">
        <f t="shared" si="91"/>
        <v>3</v>
      </c>
      <c r="H143" s="10" t="s">
        <v>20</v>
      </c>
      <c r="I143" s="10">
        <f t="shared" si="92"/>
        <v>1</v>
      </c>
      <c r="J143" s="10" t="s">
        <v>21</v>
      </c>
      <c r="K143" s="10">
        <f t="shared" si="93"/>
        <v>1</v>
      </c>
      <c r="L143" s="10" t="s">
        <v>22</v>
      </c>
      <c r="M143" s="11">
        <f t="shared" si="94"/>
        <v>1</v>
      </c>
      <c r="N143" s="10" t="s">
        <v>43</v>
      </c>
      <c r="O143" s="11">
        <f t="shared" si="95"/>
        <v>2</v>
      </c>
      <c r="P143" s="9" t="s">
        <v>174</v>
      </c>
      <c r="Q143" s="10" t="s">
        <v>175</v>
      </c>
      <c r="R143" s="12">
        <f t="shared" si="96"/>
        <v>9</v>
      </c>
      <c r="S143" s="10" t="s">
        <v>25</v>
      </c>
      <c r="T143" s="10" t="s">
        <v>176</v>
      </c>
      <c r="U143" s="11">
        <f t="shared" si="67"/>
        <v>0.6</v>
      </c>
      <c r="V143" s="9" t="s">
        <v>34</v>
      </c>
      <c r="W143" s="13">
        <f t="shared" si="68"/>
        <v>1</v>
      </c>
      <c r="X143" s="10" t="s">
        <v>27</v>
      </c>
      <c r="Y143" s="11">
        <f t="shared" si="69"/>
        <v>2</v>
      </c>
      <c r="Z143" s="11" t="s">
        <v>115</v>
      </c>
      <c r="AA143" s="14">
        <f t="shared" si="70"/>
        <v>2</v>
      </c>
      <c r="AB143" s="14">
        <f t="shared" si="97"/>
        <v>1.75</v>
      </c>
      <c r="AC143" s="15">
        <f t="shared" si="98"/>
        <v>5.35</v>
      </c>
    </row>
    <row r="144" ht="15.75" customHeight="1">
      <c r="A144" s="7">
        <v>143.0</v>
      </c>
      <c r="B144" s="8">
        <v>45050.41571313658</v>
      </c>
      <c r="C144" s="9" t="s">
        <v>18</v>
      </c>
      <c r="D144" s="10">
        <f t="shared" si="89"/>
        <v>2</v>
      </c>
      <c r="E144" s="10">
        <f t="shared" si="90"/>
        <v>2.333333333</v>
      </c>
      <c r="F144" s="10" t="s">
        <v>38</v>
      </c>
      <c r="G144" s="10">
        <f t="shared" si="91"/>
        <v>2</v>
      </c>
      <c r="H144" s="10" t="s">
        <v>20</v>
      </c>
      <c r="I144" s="10">
        <f t="shared" si="92"/>
        <v>1</v>
      </c>
      <c r="J144" s="10" t="s">
        <v>21</v>
      </c>
      <c r="K144" s="10">
        <f t="shared" si="93"/>
        <v>1</v>
      </c>
      <c r="L144" s="10" t="s">
        <v>22</v>
      </c>
      <c r="M144" s="11">
        <f t="shared" si="94"/>
        <v>1</v>
      </c>
      <c r="N144" s="10" t="s">
        <v>43</v>
      </c>
      <c r="O144" s="11">
        <f t="shared" si="95"/>
        <v>2</v>
      </c>
      <c r="P144" s="9" t="s">
        <v>30</v>
      </c>
      <c r="Q144" s="10" t="s">
        <v>31</v>
      </c>
      <c r="R144" s="12">
        <f t="shared" si="96"/>
        <v>9.333333333</v>
      </c>
      <c r="S144" s="10" t="s">
        <v>25</v>
      </c>
      <c r="T144" s="10" t="s">
        <v>177</v>
      </c>
      <c r="U144" s="11">
        <f t="shared" si="67"/>
        <v>0.4</v>
      </c>
      <c r="V144" s="7">
        <v>3.0</v>
      </c>
      <c r="W144" s="13">
        <f t="shared" si="68"/>
        <v>2</v>
      </c>
      <c r="X144" s="10" t="s">
        <v>27</v>
      </c>
      <c r="Y144" s="11">
        <f t="shared" si="69"/>
        <v>2</v>
      </c>
      <c r="Z144" s="11" t="s">
        <v>42</v>
      </c>
      <c r="AA144" s="14">
        <f t="shared" si="70"/>
        <v>4</v>
      </c>
      <c r="AB144" s="14">
        <f t="shared" si="97"/>
        <v>3.25</v>
      </c>
      <c r="AC144" s="15">
        <f t="shared" si="98"/>
        <v>7.65</v>
      </c>
    </row>
    <row r="145" ht="15.75" customHeight="1">
      <c r="A145" s="7">
        <v>144.0</v>
      </c>
      <c r="B145" s="8">
        <v>45050.4270696875</v>
      </c>
      <c r="C145" s="9" t="s">
        <v>18</v>
      </c>
      <c r="D145" s="10">
        <f t="shared" si="89"/>
        <v>2</v>
      </c>
      <c r="E145" s="10">
        <f t="shared" si="90"/>
        <v>2.333333333</v>
      </c>
      <c r="F145" s="10" t="s">
        <v>19</v>
      </c>
      <c r="G145" s="10">
        <f t="shared" si="91"/>
        <v>3</v>
      </c>
      <c r="H145" s="10" t="s">
        <v>69</v>
      </c>
      <c r="I145" s="10">
        <f t="shared" si="92"/>
        <v>2</v>
      </c>
      <c r="J145" s="10" t="s">
        <v>48</v>
      </c>
      <c r="K145" s="10">
        <f t="shared" si="93"/>
        <v>2</v>
      </c>
      <c r="L145" s="10" t="s">
        <v>39</v>
      </c>
      <c r="M145" s="11">
        <f t="shared" si="94"/>
        <v>2</v>
      </c>
      <c r="N145" s="11" t="s">
        <v>23</v>
      </c>
      <c r="O145" s="11">
        <f t="shared" si="95"/>
        <v>1</v>
      </c>
      <c r="P145" s="9"/>
      <c r="Q145" s="10" t="s">
        <v>24</v>
      </c>
      <c r="R145" s="12">
        <f t="shared" si="96"/>
        <v>12.33333333</v>
      </c>
      <c r="S145" s="10" t="s">
        <v>25</v>
      </c>
      <c r="T145" s="10" t="s">
        <v>105</v>
      </c>
      <c r="U145" s="11">
        <f t="shared" si="67"/>
        <v>0.75</v>
      </c>
      <c r="V145" s="7">
        <v>3.0</v>
      </c>
      <c r="W145" s="13">
        <f t="shared" si="68"/>
        <v>2</v>
      </c>
      <c r="X145" s="10" t="s">
        <v>27</v>
      </c>
      <c r="Y145" s="11">
        <f t="shared" si="69"/>
        <v>2</v>
      </c>
      <c r="Z145" s="11" t="s">
        <v>42</v>
      </c>
      <c r="AA145" s="14">
        <f t="shared" si="70"/>
        <v>4</v>
      </c>
      <c r="AB145" s="14">
        <f t="shared" si="97"/>
        <v>3.25</v>
      </c>
      <c r="AC145" s="15">
        <f t="shared" si="98"/>
        <v>8</v>
      </c>
    </row>
    <row r="146" ht="15.75" customHeight="1">
      <c r="A146" s="7">
        <v>145.0</v>
      </c>
      <c r="B146" s="8">
        <v>45050.44503199074</v>
      </c>
      <c r="C146" s="9" t="s">
        <v>18</v>
      </c>
      <c r="D146" s="10">
        <f t="shared" si="89"/>
        <v>2</v>
      </c>
      <c r="E146" s="10">
        <f t="shared" si="90"/>
        <v>2.333333333</v>
      </c>
      <c r="F146" s="10" t="s">
        <v>38</v>
      </c>
      <c r="G146" s="10">
        <f t="shared" si="91"/>
        <v>2</v>
      </c>
      <c r="H146" s="10" t="s">
        <v>20</v>
      </c>
      <c r="I146" s="10">
        <f t="shared" si="92"/>
        <v>1</v>
      </c>
      <c r="J146" s="10" t="s">
        <v>21</v>
      </c>
      <c r="K146" s="10">
        <f t="shared" si="93"/>
        <v>1</v>
      </c>
      <c r="L146" s="10" t="s">
        <v>22</v>
      </c>
      <c r="M146" s="11">
        <f t="shared" si="94"/>
        <v>1</v>
      </c>
      <c r="N146" s="10" t="s">
        <v>29</v>
      </c>
      <c r="O146" s="11">
        <f t="shared" si="95"/>
        <v>3</v>
      </c>
      <c r="P146" s="9" t="s">
        <v>30</v>
      </c>
      <c r="Q146" s="10" t="s">
        <v>31</v>
      </c>
      <c r="R146" s="12">
        <f t="shared" si="96"/>
        <v>10.33333333</v>
      </c>
      <c r="S146" s="10" t="s">
        <v>25</v>
      </c>
      <c r="T146" s="10" t="s">
        <v>148</v>
      </c>
      <c r="U146" s="11">
        <f t="shared" si="67"/>
        <v>0.35</v>
      </c>
      <c r="V146" s="7">
        <v>4.0</v>
      </c>
      <c r="W146" s="13">
        <f t="shared" si="68"/>
        <v>3</v>
      </c>
      <c r="X146" s="10" t="s">
        <v>27</v>
      </c>
      <c r="Y146" s="11">
        <f t="shared" si="69"/>
        <v>2</v>
      </c>
      <c r="Z146" s="11" t="s">
        <v>42</v>
      </c>
      <c r="AA146" s="14">
        <f t="shared" si="70"/>
        <v>4</v>
      </c>
      <c r="AB146" s="14">
        <f t="shared" si="97"/>
        <v>3.25</v>
      </c>
      <c r="AC146" s="15">
        <f t="shared" si="98"/>
        <v>8.6</v>
      </c>
    </row>
    <row r="147" ht="15.75" customHeight="1">
      <c r="A147" s="7">
        <v>146.0</v>
      </c>
      <c r="B147" s="8">
        <v>45050.50294439815</v>
      </c>
      <c r="C147" s="9" t="s">
        <v>37</v>
      </c>
      <c r="D147" s="10">
        <f t="shared" si="89"/>
        <v>1</v>
      </c>
      <c r="E147" s="10">
        <f t="shared" si="90"/>
        <v>1</v>
      </c>
      <c r="F147" s="10" t="s">
        <v>38</v>
      </c>
      <c r="G147" s="10">
        <f t="shared" si="91"/>
        <v>2</v>
      </c>
      <c r="H147" s="10" t="s">
        <v>20</v>
      </c>
      <c r="I147" s="10">
        <f t="shared" si="92"/>
        <v>1</v>
      </c>
      <c r="J147" s="10" t="s">
        <v>21</v>
      </c>
      <c r="K147" s="10">
        <f t="shared" si="93"/>
        <v>1</v>
      </c>
      <c r="L147" s="10" t="s">
        <v>22</v>
      </c>
      <c r="M147" s="11">
        <f t="shared" si="94"/>
        <v>1</v>
      </c>
      <c r="N147" s="11" t="s">
        <v>23</v>
      </c>
      <c r="O147" s="11">
        <f t="shared" si="95"/>
        <v>1</v>
      </c>
      <c r="P147" s="9"/>
      <c r="Q147" s="10" t="s">
        <v>24</v>
      </c>
      <c r="R147" s="12">
        <f t="shared" si="96"/>
        <v>7</v>
      </c>
      <c r="S147" s="10" t="s">
        <v>25</v>
      </c>
      <c r="T147" s="10" t="s">
        <v>99</v>
      </c>
      <c r="U147" s="11">
        <f t="shared" si="67"/>
        <v>0.3</v>
      </c>
      <c r="V147" s="7">
        <v>3.0</v>
      </c>
      <c r="W147" s="13">
        <f t="shared" si="68"/>
        <v>2</v>
      </c>
      <c r="X147" s="10" t="s">
        <v>45</v>
      </c>
      <c r="Y147" s="11">
        <f t="shared" si="69"/>
        <v>1</v>
      </c>
      <c r="Z147" s="11" t="s">
        <v>42</v>
      </c>
      <c r="AA147" s="14">
        <f t="shared" si="70"/>
        <v>4</v>
      </c>
      <c r="AB147" s="14">
        <f t="shared" si="97"/>
        <v>3.25</v>
      </c>
      <c r="AC147" s="15">
        <f t="shared" si="98"/>
        <v>6.55</v>
      </c>
    </row>
    <row r="148" ht="15.75" customHeight="1">
      <c r="A148" s="7">
        <v>147.0</v>
      </c>
      <c r="B148" s="8">
        <v>45050.507926631944</v>
      </c>
      <c r="C148" s="9" t="s">
        <v>37</v>
      </c>
      <c r="D148" s="10">
        <f t="shared" si="89"/>
        <v>1</v>
      </c>
      <c r="E148" s="10">
        <f t="shared" si="90"/>
        <v>1</v>
      </c>
      <c r="F148" s="10" t="s">
        <v>38</v>
      </c>
      <c r="G148" s="10">
        <f t="shared" si="91"/>
        <v>2</v>
      </c>
      <c r="H148" s="10" t="s">
        <v>69</v>
      </c>
      <c r="I148" s="10">
        <f t="shared" si="92"/>
        <v>2</v>
      </c>
      <c r="J148" s="10" t="s">
        <v>21</v>
      </c>
      <c r="K148" s="10">
        <f t="shared" si="93"/>
        <v>1</v>
      </c>
      <c r="L148" s="10" t="s">
        <v>22</v>
      </c>
      <c r="M148" s="11">
        <f t="shared" si="94"/>
        <v>1</v>
      </c>
      <c r="N148" s="11" t="s">
        <v>23</v>
      </c>
      <c r="O148" s="11">
        <f t="shared" si="95"/>
        <v>1</v>
      </c>
      <c r="P148" s="9"/>
      <c r="Q148" s="10" t="s">
        <v>24</v>
      </c>
      <c r="R148" s="12">
        <f t="shared" si="96"/>
        <v>8</v>
      </c>
      <c r="S148" s="10" t="s">
        <v>25</v>
      </c>
      <c r="T148" s="10" t="s">
        <v>164</v>
      </c>
      <c r="U148" s="11">
        <f t="shared" si="67"/>
        <v>0.7</v>
      </c>
      <c r="V148" s="7">
        <v>3.0</v>
      </c>
      <c r="W148" s="13">
        <f t="shared" si="68"/>
        <v>2</v>
      </c>
      <c r="X148" s="10" t="s">
        <v>27</v>
      </c>
      <c r="Y148" s="11">
        <f t="shared" si="69"/>
        <v>2</v>
      </c>
      <c r="Z148" s="11" t="s">
        <v>115</v>
      </c>
      <c r="AA148" s="14">
        <f t="shared" si="70"/>
        <v>2</v>
      </c>
      <c r="AB148" s="14">
        <f t="shared" si="97"/>
        <v>1.75</v>
      </c>
      <c r="AC148" s="15">
        <f t="shared" si="98"/>
        <v>6.45</v>
      </c>
    </row>
    <row r="149" ht="15.75" customHeight="1">
      <c r="A149" s="7">
        <v>148.0</v>
      </c>
      <c r="B149" s="8">
        <v>45050.51074050926</v>
      </c>
      <c r="C149" s="9" t="s">
        <v>37</v>
      </c>
      <c r="D149" s="10">
        <f t="shared" si="89"/>
        <v>1</v>
      </c>
      <c r="E149" s="10">
        <f t="shared" si="90"/>
        <v>1</v>
      </c>
      <c r="F149" s="10" t="s">
        <v>38</v>
      </c>
      <c r="G149" s="10">
        <f t="shared" si="91"/>
        <v>2</v>
      </c>
      <c r="H149" s="10" t="s">
        <v>20</v>
      </c>
      <c r="I149" s="10">
        <f t="shared" si="92"/>
        <v>1</v>
      </c>
      <c r="J149" s="10" t="s">
        <v>21</v>
      </c>
      <c r="K149" s="10">
        <f t="shared" si="93"/>
        <v>1</v>
      </c>
      <c r="L149" s="10" t="s">
        <v>22</v>
      </c>
      <c r="M149" s="11">
        <f t="shared" si="94"/>
        <v>1</v>
      </c>
      <c r="N149" s="10" t="s">
        <v>29</v>
      </c>
      <c r="O149" s="11">
        <f t="shared" si="95"/>
        <v>3</v>
      </c>
      <c r="P149" s="9" t="s">
        <v>70</v>
      </c>
      <c r="Q149" s="10" t="s">
        <v>71</v>
      </c>
      <c r="R149" s="12">
        <f t="shared" si="96"/>
        <v>9</v>
      </c>
      <c r="S149" s="10" t="s">
        <v>25</v>
      </c>
      <c r="T149" s="10" t="s">
        <v>149</v>
      </c>
      <c r="U149" s="11">
        <f t="shared" si="67"/>
        <v>0.5</v>
      </c>
      <c r="V149" s="7">
        <v>3.0</v>
      </c>
      <c r="W149" s="13">
        <f t="shared" si="68"/>
        <v>2</v>
      </c>
      <c r="X149" s="10" t="s">
        <v>73</v>
      </c>
      <c r="Y149" s="11">
        <f t="shared" si="69"/>
        <v>3</v>
      </c>
      <c r="Z149" s="11" t="s">
        <v>178</v>
      </c>
      <c r="AA149" s="14" t="str">
        <f t="shared" si="70"/>
        <v>Not Specified</v>
      </c>
      <c r="AB149" s="14" t="s">
        <v>52</v>
      </c>
      <c r="AC149" s="15"/>
    </row>
    <row r="150" ht="15.75" customHeight="1">
      <c r="A150" s="7">
        <v>149.0</v>
      </c>
      <c r="B150" s="8">
        <v>45050.54025122685</v>
      </c>
      <c r="C150" s="9" t="s">
        <v>37</v>
      </c>
      <c r="D150" s="10">
        <f t="shared" si="89"/>
        <v>1</v>
      </c>
      <c r="E150" s="10">
        <f t="shared" si="90"/>
        <v>1</v>
      </c>
      <c r="F150" s="10" t="s">
        <v>38</v>
      </c>
      <c r="G150" s="10">
        <f t="shared" si="91"/>
        <v>2</v>
      </c>
      <c r="H150" s="10" t="s">
        <v>20</v>
      </c>
      <c r="I150" s="10">
        <f t="shared" si="92"/>
        <v>1</v>
      </c>
      <c r="J150" s="10" t="s">
        <v>21</v>
      </c>
      <c r="K150" s="10">
        <f t="shared" si="93"/>
        <v>1</v>
      </c>
      <c r="L150" s="10" t="s">
        <v>22</v>
      </c>
      <c r="M150" s="11">
        <f t="shared" si="94"/>
        <v>1</v>
      </c>
      <c r="N150" s="11" t="s">
        <v>23</v>
      </c>
      <c r="O150" s="11">
        <f t="shared" si="95"/>
        <v>1</v>
      </c>
      <c r="P150" s="9"/>
      <c r="Q150" s="10" t="s">
        <v>24</v>
      </c>
      <c r="R150" s="12">
        <f t="shared" si="96"/>
        <v>7</v>
      </c>
      <c r="S150" s="10" t="s">
        <v>25</v>
      </c>
      <c r="T150" s="10" t="s">
        <v>112</v>
      </c>
      <c r="U150" s="11">
        <f t="shared" si="67"/>
        <v>0.55</v>
      </c>
      <c r="V150" s="7">
        <v>3.0</v>
      </c>
      <c r="W150" s="13">
        <f t="shared" si="68"/>
        <v>2</v>
      </c>
      <c r="X150" s="10" t="s">
        <v>27</v>
      </c>
      <c r="Y150" s="11">
        <f t="shared" si="69"/>
        <v>2</v>
      </c>
      <c r="Z150" s="11" t="s">
        <v>28</v>
      </c>
      <c r="AA150" s="14">
        <f t="shared" si="70"/>
        <v>3</v>
      </c>
      <c r="AB150" s="14">
        <f t="shared" ref="AB150:AB200" si="99">1+(((AA150-1)*(4-1))/(5-1))</f>
        <v>2.5</v>
      </c>
      <c r="AC150" s="15">
        <f t="shared" ref="AC150:AC200" si="100">SUM(U150,W150,Y150,AB150)</f>
        <v>7.05</v>
      </c>
    </row>
    <row r="151" ht="15.75" customHeight="1">
      <c r="A151" s="7">
        <v>150.0</v>
      </c>
      <c r="B151" s="8">
        <v>45050.61697520834</v>
      </c>
      <c r="C151" s="9" t="s">
        <v>37</v>
      </c>
      <c r="D151" s="10"/>
      <c r="E151" s="10"/>
      <c r="F151" s="10" t="s">
        <v>47</v>
      </c>
      <c r="G151" s="10"/>
      <c r="H151" s="10" t="s">
        <v>91</v>
      </c>
      <c r="I151" s="10"/>
      <c r="J151" s="10" t="s">
        <v>21</v>
      </c>
      <c r="K151" s="10"/>
      <c r="L151" s="10" t="s">
        <v>22</v>
      </c>
      <c r="M151" s="11"/>
      <c r="N151" s="11" t="s">
        <v>23</v>
      </c>
      <c r="O151" s="11"/>
      <c r="P151" s="10"/>
      <c r="Q151" s="10"/>
      <c r="R151" s="12"/>
      <c r="S151" s="10" t="s">
        <v>25</v>
      </c>
      <c r="T151" s="10" t="s">
        <v>130</v>
      </c>
      <c r="U151" s="11">
        <f t="shared" si="67"/>
        <v>0.4</v>
      </c>
      <c r="V151" s="13">
        <v>3.0</v>
      </c>
      <c r="W151" s="13">
        <f t="shared" si="68"/>
        <v>2</v>
      </c>
      <c r="X151" s="10" t="s">
        <v>59</v>
      </c>
      <c r="Y151" s="11">
        <f t="shared" si="69"/>
        <v>4</v>
      </c>
      <c r="Z151" s="11" t="s">
        <v>28</v>
      </c>
      <c r="AA151" s="14">
        <f t="shared" si="70"/>
        <v>3</v>
      </c>
      <c r="AB151" s="14">
        <f t="shared" si="99"/>
        <v>2.5</v>
      </c>
      <c r="AC151" s="15">
        <f t="shared" si="100"/>
        <v>8.9</v>
      </c>
    </row>
    <row r="152" ht="15.75" customHeight="1">
      <c r="A152" s="7">
        <v>151.0</v>
      </c>
      <c r="B152" s="8">
        <v>45050.69875241898</v>
      </c>
      <c r="C152" s="9" t="s">
        <v>18</v>
      </c>
      <c r="D152" s="10">
        <f t="shared" ref="D152:D164" si="101">IF(C152="I don't drink coffee", 1, IF(C152="1-2 cups", 2, IF(C152="3-4 cups", 3, IF(C152="More than 4 cups", 4))))</f>
        <v>2</v>
      </c>
      <c r="E152" s="10">
        <f t="shared" ref="E152:E164" si="102">1+((D152-1)*(5-1))/(4-1)</f>
        <v>2.333333333</v>
      </c>
      <c r="F152" s="10" t="s">
        <v>38</v>
      </c>
      <c r="G152" s="10">
        <f t="shared" ref="G152:G164" si="103">IF(F152="Less than 1 liter", 1, IF(F152="1-2 liters", 2, IF(F152="2-3 liters", 3, IF(F152="3-4 liters", 4, IF(F152="More than 4 liters", 5, "Not Specified")))))</f>
        <v>2</v>
      </c>
      <c r="H152" s="10" t="s">
        <v>20</v>
      </c>
      <c r="I152" s="10">
        <f t="shared" ref="I152:I164" si="104">IF(H152="I don't drink spirits",1,IF(H152="Less than 2 shots",2,IF(H152="2-4 shots",3,IF(H152="5-7 shots",4,IF(H152="More than 7 shots",5,"Not Specified")))))</f>
        <v>1</v>
      </c>
      <c r="J152" s="10" t="s">
        <v>21</v>
      </c>
      <c r="K152" s="10">
        <f t="shared" ref="K152:K164" si="105">IF(J152="I don't drink wine",1,IF(J152="1-2 glasses",2,IF(J152="3-4 glasses",3,IF(J152="5-6 glasses",4,IF(J152="More than 6 glasses",5,"Not Specified")))))</f>
        <v>1</v>
      </c>
      <c r="L152" s="10" t="s">
        <v>22</v>
      </c>
      <c r="M152" s="11">
        <f t="shared" ref="M152:M164" si="106">IF(L152="I don't drink beer", 1, IF(L152="1-2 beers", 2, IF(L152="3-4 beers", 3, IF(L152="5-6 liters", 4, IF(L152="More than 6 beers", 5, "Not Specified")))))</f>
        <v>1</v>
      </c>
      <c r="N152" s="10" t="s">
        <v>29</v>
      </c>
      <c r="O152" s="11">
        <f t="shared" ref="O152:O164" si="107">IF(N152="I don't drink energy drinks", 1, IF(N152="1-2 energy drinks", 2, IF(N152="3-4 energy drinks", 3, IF(N152="5-6 energy drinks", 4, IF(N152="More than 6 energy drinks", 5, "Not Specified")))))</f>
        <v>3</v>
      </c>
      <c r="P152" s="14" t="s">
        <v>70</v>
      </c>
      <c r="Q152" s="10" t="s">
        <v>71</v>
      </c>
      <c r="R152" s="12">
        <f t="shared" ref="R152:R164" si="108">SUM(E152,G152,I152,K152,M152,O152)</f>
        <v>10.33333333</v>
      </c>
      <c r="S152" s="10" t="s">
        <v>25</v>
      </c>
      <c r="T152" s="10" t="s">
        <v>122</v>
      </c>
      <c r="U152" s="11">
        <f t="shared" si="67"/>
        <v>0.1</v>
      </c>
      <c r="V152" s="18">
        <v>3.0</v>
      </c>
      <c r="W152" s="13">
        <f t="shared" si="68"/>
        <v>2</v>
      </c>
      <c r="X152" s="16" t="s">
        <v>27</v>
      </c>
      <c r="Y152" s="11">
        <f t="shared" si="69"/>
        <v>2</v>
      </c>
      <c r="Z152" s="17" t="s">
        <v>42</v>
      </c>
      <c r="AA152" s="14">
        <f t="shared" si="70"/>
        <v>4</v>
      </c>
      <c r="AB152" s="14">
        <f t="shared" si="99"/>
        <v>3.25</v>
      </c>
      <c r="AC152" s="15">
        <f t="shared" si="100"/>
        <v>7.35</v>
      </c>
    </row>
    <row r="153" ht="15.75" customHeight="1">
      <c r="A153" s="7">
        <v>152.0</v>
      </c>
      <c r="B153" s="8">
        <v>45050.83884920139</v>
      </c>
      <c r="C153" s="9" t="s">
        <v>18</v>
      </c>
      <c r="D153" s="10">
        <f t="shared" si="101"/>
        <v>2</v>
      </c>
      <c r="E153" s="10">
        <f t="shared" si="102"/>
        <v>2.333333333</v>
      </c>
      <c r="F153" s="10" t="s">
        <v>38</v>
      </c>
      <c r="G153" s="10">
        <f t="shared" si="103"/>
        <v>2</v>
      </c>
      <c r="H153" s="10" t="s">
        <v>20</v>
      </c>
      <c r="I153" s="10">
        <f t="shared" si="104"/>
        <v>1</v>
      </c>
      <c r="J153" s="10" t="s">
        <v>21</v>
      </c>
      <c r="K153" s="10">
        <f t="shared" si="105"/>
        <v>1</v>
      </c>
      <c r="L153" s="10" t="s">
        <v>22</v>
      </c>
      <c r="M153" s="11">
        <f t="shared" si="106"/>
        <v>1</v>
      </c>
      <c r="N153" s="11" t="s">
        <v>23</v>
      </c>
      <c r="O153" s="11">
        <f t="shared" si="107"/>
        <v>1</v>
      </c>
      <c r="P153" s="9"/>
      <c r="Q153" s="10" t="s">
        <v>24</v>
      </c>
      <c r="R153" s="12">
        <f t="shared" si="108"/>
        <v>8.333333333</v>
      </c>
      <c r="S153" s="10" t="s">
        <v>25</v>
      </c>
      <c r="T153" s="10" t="s">
        <v>171</v>
      </c>
      <c r="U153" s="11">
        <f t="shared" si="67"/>
        <v>0.8</v>
      </c>
      <c r="V153" s="7">
        <v>4.0</v>
      </c>
      <c r="W153" s="13">
        <f t="shared" si="68"/>
        <v>3</v>
      </c>
      <c r="X153" s="10" t="s">
        <v>73</v>
      </c>
      <c r="Y153" s="11">
        <f t="shared" si="69"/>
        <v>3</v>
      </c>
      <c r="Z153" s="11" t="s">
        <v>115</v>
      </c>
      <c r="AA153" s="14">
        <f t="shared" si="70"/>
        <v>2</v>
      </c>
      <c r="AB153" s="14">
        <f t="shared" si="99"/>
        <v>1.75</v>
      </c>
      <c r="AC153" s="15">
        <f t="shared" si="100"/>
        <v>8.55</v>
      </c>
    </row>
    <row r="154" ht="15.75" customHeight="1">
      <c r="A154" s="7">
        <v>153.0</v>
      </c>
      <c r="B154" s="8">
        <v>45050.923538483796</v>
      </c>
      <c r="C154" s="9" t="s">
        <v>35</v>
      </c>
      <c r="D154" s="10">
        <f t="shared" si="101"/>
        <v>3</v>
      </c>
      <c r="E154" s="10">
        <f t="shared" si="102"/>
        <v>3.666666667</v>
      </c>
      <c r="F154" s="10" t="s">
        <v>47</v>
      </c>
      <c r="G154" s="10">
        <f t="shared" si="103"/>
        <v>1</v>
      </c>
      <c r="H154" s="10" t="s">
        <v>20</v>
      </c>
      <c r="I154" s="10">
        <f t="shared" si="104"/>
        <v>1</v>
      </c>
      <c r="J154" s="10" t="s">
        <v>84</v>
      </c>
      <c r="K154" s="10">
        <f t="shared" si="105"/>
        <v>5</v>
      </c>
      <c r="L154" s="10" t="s">
        <v>22</v>
      </c>
      <c r="M154" s="11">
        <f t="shared" si="106"/>
        <v>1</v>
      </c>
      <c r="N154" s="11" t="s">
        <v>23</v>
      </c>
      <c r="O154" s="11">
        <f t="shared" si="107"/>
        <v>1</v>
      </c>
      <c r="P154" s="9"/>
      <c r="Q154" s="10" t="s">
        <v>24</v>
      </c>
      <c r="R154" s="12">
        <f t="shared" si="108"/>
        <v>12.66666667</v>
      </c>
      <c r="S154" s="10" t="s">
        <v>25</v>
      </c>
      <c r="T154" s="10" t="s">
        <v>179</v>
      </c>
      <c r="U154" s="11">
        <f t="shared" si="67"/>
        <v>0.35</v>
      </c>
      <c r="V154" s="7">
        <v>3.0</v>
      </c>
      <c r="W154" s="13">
        <f t="shared" si="68"/>
        <v>2</v>
      </c>
      <c r="X154" s="10" t="s">
        <v>73</v>
      </c>
      <c r="Y154" s="11">
        <f t="shared" si="69"/>
        <v>3</v>
      </c>
      <c r="Z154" s="11" t="s">
        <v>28</v>
      </c>
      <c r="AA154" s="14">
        <f t="shared" si="70"/>
        <v>3</v>
      </c>
      <c r="AB154" s="14">
        <f t="shared" si="99"/>
        <v>2.5</v>
      </c>
      <c r="AC154" s="15">
        <f t="shared" si="100"/>
        <v>7.85</v>
      </c>
    </row>
    <row r="155" ht="15.75" customHeight="1">
      <c r="A155" s="7">
        <v>154.0</v>
      </c>
      <c r="B155" s="8">
        <v>45051.72747042824</v>
      </c>
      <c r="C155" s="9" t="s">
        <v>37</v>
      </c>
      <c r="D155" s="10">
        <f t="shared" si="101"/>
        <v>1</v>
      </c>
      <c r="E155" s="10">
        <f t="shared" si="102"/>
        <v>1</v>
      </c>
      <c r="F155" s="10" t="s">
        <v>38</v>
      </c>
      <c r="G155" s="10">
        <f t="shared" si="103"/>
        <v>2</v>
      </c>
      <c r="H155" s="10" t="s">
        <v>69</v>
      </c>
      <c r="I155" s="10">
        <f t="shared" si="104"/>
        <v>2</v>
      </c>
      <c r="J155" s="10" t="s">
        <v>21</v>
      </c>
      <c r="K155" s="10">
        <f t="shared" si="105"/>
        <v>1</v>
      </c>
      <c r="L155" s="10" t="s">
        <v>22</v>
      </c>
      <c r="M155" s="11">
        <f t="shared" si="106"/>
        <v>1</v>
      </c>
      <c r="N155" s="11" t="s">
        <v>23</v>
      </c>
      <c r="O155" s="11">
        <f t="shared" si="107"/>
        <v>1</v>
      </c>
      <c r="P155" s="9"/>
      <c r="Q155" s="10" t="s">
        <v>24</v>
      </c>
      <c r="R155" s="12">
        <f t="shared" si="108"/>
        <v>8</v>
      </c>
      <c r="S155" s="10" t="s">
        <v>25</v>
      </c>
      <c r="T155" s="10" t="s">
        <v>180</v>
      </c>
      <c r="U155" s="11">
        <f t="shared" si="67"/>
        <v>0.55</v>
      </c>
      <c r="V155" s="7">
        <v>3.0</v>
      </c>
      <c r="W155" s="13">
        <f t="shared" si="68"/>
        <v>2</v>
      </c>
      <c r="X155" s="10" t="s">
        <v>27</v>
      </c>
      <c r="Y155" s="11">
        <f t="shared" si="69"/>
        <v>2</v>
      </c>
      <c r="Z155" s="11" t="s">
        <v>42</v>
      </c>
      <c r="AA155" s="14">
        <f t="shared" si="70"/>
        <v>4</v>
      </c>
      <c r="AB155" s="14">
        <f t="shared" si="99"/>
        <v>3.25</v>
      </c>
      <c r="AC155" s="15">
        <f t="shared" si="100"/>
        <v>7.8</v>
      </c>
    </row>
    <row r="156" ht="15.75" customHeight="1">
      <c r="A156" s="7">
        <v>155.0</v>
      </c>
      <c r="B156" s="8">
        <v>45051.93571427083</v>
      </c>
      <c r="C156" s="9" t="s">
        <v>37</v>
      </c>
      <c r="D156" s="10">
        <f t="shared" si="101"/>
        <v>1</v>
      </c>
      <c r="E156" s="10">
        <f t="shared" si="102"/>
        <v>1</v>
      </c>
      <c r="F156" s="10" t="s">
        <v>95</v>
      </c>
      <c r="G156" s="10">
        <f t="shared" si="103"/>
        <v>4</v>
      </c>
      <c r="H156" s="10" t="s">
        <v>69</v>
      </c>
      <c r="I156" s="10">
        <f t="shared" si="104"/>
        <v>2</v>
      </c>
      <c r="J156" s="10" t="s">
        <v>21</v>
      </c>
      <c r="K156" s="10">
        <f t="shared" si="105"/>
        <v>1</v>
      </c>
      <c r="L156" s="10" t="s">
        <v>39</v>
      </c>
      <c r="M156" s="11">
        <f t="shared" si="106"/>
        <v>2</v>
      </c>
      <c r="N156" s="11" t="s">
        <v>23</v>
      </c>
      <c r="O156" s="11">
        <f t="shared" si="107"/>
        <v>1</v>
      </c>
      <c r="P156" s="9"/>
      <c r="Q156" s="10" t="s">
        <v>24</v>
      </c>
      <c r="R156" s="12">
        <f t="shared" si="108"/>
        <v>11</v>
      </c>
      <c r="S156" s="10" t="s">
        <v>25</v>
      </c>
      <c r="T156" s="10" t="s">
        <v>181</v>
      </c>
      <c r="U156" s="11">
        <f t="shared" si="67"/>
        <v>0.65</v>
      </c>
      <c r="V156" s="7">
        <v>4.0</v>
      </c>
      <c r="W156" s="13">
        <f t="shared" si="68"/>
        <v>3</v>
      </c>
      <c r="X156" s="10" t="s">
        <v>73</v>
      </c>
      <c r="Y156" s="11">
        <f t="shared" si="69"/>
        <v>3</v>
      </c>
      <c r="Z156" s="11" t="s">
        <v>28</v>
      </c>
      <c r="AA156" s="14">
        <f t="shared" si="70"/>
        <v>3</v>
      </c>
      <c r="AB156" s="14">
        <f t="shared" si="99"/>
        <v>2.5</v>
      </c>
      <c r="AC156" s="15">
        <f t="shared" si="100"/>
        <v>9.15</v>
      </c>
    </row>
    <row r="157" ht="15.75" customHeight="1">
      <c r="A157" s="7">
        <v>156.0</v>
      </c>
      <c r="B157" s="8">
        <v>45051.94645898148</v>
      </c>
      <c r="C157" s="9" t="s">
        <v>18</v>
      </c>
      <c r="D157" s="10">
        <f t="shared" si="101"/>
        <v>2</v>
      </c>
      <c r="E157" s="10">
        <f t="shared" si="102"/>
        <v>2.333333333</v>
      </c>
      <c r="F157" s="10" t="s">
        <v>95</v>
      </c>
      <c r="G157" s="10">
        <f t="shared" si="103"/>
        <v>4</v>
      </c>
      <c r="H157" s="10" t="s">
        <v>20</v>
      </c>
      <c r="I157" s="10">
        <f t="shared" si="104"/>
        <v>1</v>
      </c>
      <c r="J157" s="10" t="s">
        <v>21</v>
      </c>
      <c r="K157" s="10">
        <f t="shared" si="105"/>
        <v>1</v>
      </c>
      <c r="L157" s="10" t="s">
        <v>22</v>
      </c>
      <c r="M157" s="11">
        <f t="shared" si="106"/>
        <v>1</v>
      </c>
      <c r="N157" s="11" t="s">
        <v>23</v>
      </c>
      <c r="O157" s="11">
        <f t="shared" si="107"/>
        <v>1</v>
      </c>
      <c r="P157" s="9"/>
      <c r="Q157" s="10" t="s">
        <v>24</v>
      </c>
      <c r="R157" s="12">
        <f t="shared" si="108"/>
        <v>10.33333333</v>
      </c>
      <c r="S157" s="10" t="s">
        <v>25</v>
      </c>
      <c r="T157" s="10" t="s">
        <v>182</v>
      </c>
      <c r="U157" s="11">
        <f t="shared" si="67"/>
        <v>0.65</v>
      </c>
      <c r="V157" s="7">
        <v>4.0</v>
      </c>
      <c r="W157" s="13">
        <f t="shared" si="68"/>
        <v>3</v>
      </c>
      <c r="X157" s="10" t="s">
        <v>73</v>
      </c>
      <c r="Y157" s="11">
        <f t="shared" si="69"/>
        <v>3</v>
      </c>
      <c r="Z157" s="11" t="s">
        <v>28</v>
      </c>
      <c r="AA157" s="14">
        <f t="shared" si="70"/>
        <v>3</v>
      </c>
      <c r="AB157" s="14">
        <f t="shared" si="99"/>
        <v>2.5</v>
      </c>
      <c r="AC157" s="15">
        <f t="shared" si="100"/>
        <v>9.15</v>
      </c>
    </row>
    <row r="158" ht="15.75" customHeight="1">
      <c r="A158" s="7">
        <v>157.0</v>
      </c>
      <c r="B158" s="8">
        <v>45051.97000592593</v>
      </c>
      <c r="C158" s="9" t="s">
        <v>18</v>
      </c>
      <c r="D158" s="10">
        <f t="shared" si="101"/>
        <v>2</v>
      </c>
      <c r="E158" s="10">
        <f t="shared" si="102"/>
        <v>2.333333333</v>
      </c>
      <c r="F158" s="10" t="s">
        <v>38</v>
      </c>
      <c r="G158" s="10">
        <f t="shared" si="103"/>
        <v>2</v>
      </c>
      <c r="H158" s="10" t="s">
        <v>69</v>
      </c>
      <c r="I158" s="10">
        <f t="shared" si="104"/>
        <v>2</v>
      </c>
      <c r="J158" s="10" t="s">
        <v>48</v>
      </c>
      <c r="K158" s="10">
        <f t="shared" si="105"/>
        <v>2</v>
      </c>
      <c r="L158" s="10" t="s">
        <v>22</v>
      </c>
      <c r="M158" s="11">
        <f t="shared" si="106"/>
        <v>1</v>
      </c>
      <c r="N158" s="11" t="s">
        <v>23</v>
      </c>
      <c r="O158" s="11">
        <f t="shared" si="107"/>
        <v>1</v>
      </c>
      <c r="P158" s="9"/>
      <c r="Q158" s="10" t="s">
        <v>24</v>
      </c>
      <c r="R158" s="12">
        <f t="shared" si="108"/>
        <v>10.33333333</v>
      </c>
      <c r="S158" s="10" t="s">
        <v>25</v>
      </c>
      <c r="T158" s="10" t="s">
        <v>72</v>
      </c>
      <c r="U158" s="11">
        <f t="shared" si="67"/>
        <v>0.45</v>
      </c>
      <c r="V158" s="7">
        <v>3.0</v>
      </c>
      <c r="W158" s="13">
        <f t="shared" si="68"/>
        <v>2</v>
      </c>
      <c r="X158" s="10" t="s">
        <v>73</v>
      </c>
      <c r="Y158" s="11">
        <f t="shared" si="69"/>
        <v>3</v>
      </c>
      <c r="Z158" s="11" t="s">
        <v>42</v>
      </c>
      <c r="AA158" s="14">
        <f t="shared" si="70"/>
        <v>4</v>
      </c>
      <c r="AB158" s="14">
        <f t="shared" si="99"/>
        <v>3.25</v>
      </c>
      <c r="AC158" s="15">
        <f t="shared" si="100"/>
        <v>8.7</v>
      </c>
    </row>
    <row r="159" ht="15.75" customHeight="1">
      <c r="A159" s="7">
        <v>158.0</v>
      </c>
      <c r="B159" s="8">
        <v>45051.99463813657</v>
      </c>
      <c r="C159" s="9" t="s">
        <v>18</v>
      </c>
      <c r="D159" s="10">
        <f t="shared" si="101"/>
        <v>2</v>
      </c>
      <c r="E159" s="10">
        <f t="shared" si="102"/>
        <v>2.333333333</v>
      </c>
      <c r="F159" s="10" t="s">
        <v>95</v>
      </c>
      <c r="G159" s="10">
        <f t="shared" si="103"/>
        <v>4</v>
      </c>
      <c r="H159" s="10" t="s">
        <v>20</v>
      </c>
      <c r="I159" s="10">
        <f t="shared" si="104"/>
        <v>1</v>
      </c>
      <c r="J159" s="10" t="s">
        <v>21</v>
      </c>
      <c r="K159" s="10">
        <f t="shared" si="105"/>
        <v>1</v>
      </c>
      <c r="L159" s="10" t="s">
        <v>22</v>
      </c>
      <c r="M159" s="11">
        <f t="shared" si="106"/>
        <v>1</v>
      </c>
      <c r="N159" s="11" t="s">
        <v>23</v>
      </c>
      <c r="O159" s="11">
        <f t="shared" si="107"/>
        <v>1</v>
      </c>
      <c r="P159" s="9"/>
      <c r="Q159" s="10" t="s">
        <v>24</v>
      </c>
      <c r="R159" s="12">
        <f t="shared" si="108"/>
        <v>10.33333333</v>
      </c>
      <c r="S159" s="10" t="s">
        <v>25</v>
      </c>
      <c r="T159" s="10" t="s">
        <v>183</v>
      </c>
      <c r="U159" s="11">
        <f t="shared" si="67"/>
        <v>0.75</v>
      </c>
      <c r="V159" s="7">
        <v>3.0</v>
      </c>
      <c r="W159" s="13">
        <f t="shared" si="68"/>
        <v>2</v>
      </c>
      <c r="X159" s="10" t="s">
        <v>45</v>
      </c>
      <c r="Y159" s="11">
        <f t="shared" si="69"/>
        <v>1</v>
      </c>
      <c r="Z159" s="11" t="s">
        <v>28</v>
      </c>
      <c r="AA159" s="14">
        <f t="shared" si="70"/>
        <v>3</v>
      </c>
      <c r="AB159" s="14">
        <f t="shared" si="99"/>
        <v>2.5</v>
      </c>
      <c r="AC159" s="15">
        <f t="shared" si="100"/>
        <v>6.25</v>
      </c>
    </row>
    <row r="160" ht="15.75" customHeight="1">
      <c r="A160" s="7">
        <v>159.0</v>
      </c>
      <c r="B160" s="8">
        <v>45052.02547466435</v>
      </c>
      <c r="C160" s="9" t="s">
        <v>18</v>
      </c>
      <c r="D160" s="10">
        <f t="shared" si="101"/>
        <v>2</v>
      </c>
      <c r="E160" s="10">
        <f t="shared" si="102"/>
        <v>2.333333333</v>
      </c>
      <c r="F160" s="10" t="s">
        <v>95</v>
      </c>
      <c r="G160" s="10">
        <f t="shared" si="103"/>
        <v>4</v>
      </c>
      <c r="H160" s="10" t="s">
        <v>69</v>
      </c>
      <c r="I160" s="10">
        <f t="shared" si="104"/>
        <v>2</v>
      </c>
      <c r="J160" s="10" t="s">
        <v>100</v>
      </c>
      <c r="K160" s="10">
        <f t="shared" si="105"/>
        <v>3</v>
      </c>
      <c r="L160" s="10" t="s">
        <v>22</v>
      </c>
      <c r="M160" s="11">
        <f t="shared" si="106"/>
        <v>1</v>
      </c>
      <c r="N160" s="10" t="s">
        <v>43</v>
      </c>
      <c r="O160" s="11">
        <f t="shared" si="107"/>
        <v>2</v>
      </c>
      <c r="P160" s="9" t="s">
        <v>184</v>
      </c>
      <c r="Q160" s="10" t="s">
        <v>24</v>
      </c>
      <c r="R160" s="12">
        <f t="shared" si="108"/>
        <v>14.33333333</v>
      </c>
      <c r="S160" s="10" t="s">
        <v>25</v>
      </c>
      <c r="T160" s="10" t="s">
        <v>185</v>
      </c>
      <c r="U160" s="11">
        <f t="shared" si="67"/>
        <v>0.1</v>
      </c>
      <c r="V160" s="9" t="s">
        <v>34</v>
      </c>
      <c r="W160" s="13">
        <f t="shared" si="68"/>
        <v>1</v>
      </c>
      <c r="X160" s="10" t="s">
        <v>27</v>
      </c>
      <c r="Y160" s="11">
        <f t="shared" si="69"/>
        <v>2</v>
      </c>
      <c r="Z160" s="11" t="s">
        <v>42</v>
      </c>
      <c r="AA160" s="14">
        <f t="shared" si="70"/>
        <v>4</v>
      </c>
      <c r="AB160" s="14">
        <f t="shared" si="99"/>
        <v>3.25</v>
      </c>
      <c r="AC160" s="15">
        <f t="shared" si="100"/>
        <v>6.35</v>
      </c>
    </row>
    <row r="161" ht="15.75" customHeight="1">
      <c r="A161" s="7">
        <v>160.0</v>
      </c>
      <c r="B161" s="8">
        <v>45052.02731738426</v>
      </c>
      <c r="C161" s="9" t="s">
        <v>35</v>
      </c>
      <c r="D161" s="10">
        <f t="shared" si="101"/>
        <v>3</v>
      </c>
      <c r="E161" s="10">
        <f t="shared" si="102"/>
        <v>3.666666667</v>
      </c>
      <c r="F161" s="10" t="s">
        <v>38</v>
      </c>
      <c r="G161" s="10">
        <f t="shared" si="103"/>
        <v>2</v>
      </c>
      <c r="H161" s="10" t="s">
        <v>20</v>
      </c>
      <c r="I161" s="10">
        <f t="shared" si="104"/>
        <v>1</v>
      </c>
      <c r="J161" s="10" t="s">
        <v>21</v>
      </c>
      <c r="K161" s="10">
        <f t="shared" si="105"/>
        <v>1</v>
      </c>
      <c r="L161" s="10" t="s">
        <v>22</v>
      </c>
      <c r="M161" s="11">
        <f t="shared" si="106"/>
        <v>1</v>
      </c>
      <c r="N161" s="10" t="s">
        <v>43</v>
      </c>
      <c r="O161" s="11">
        <f t="shared" si="107"/>
        <v>2</v>
      </c>
      <c r="P161" s="9" t="s">
        <v>30</v>
      </c>
      <c r="Q161" s="10" t="s">
        <v>31</v>
      </c>
      <c r="R161" s="12">
        <f t="shared" si="108"/>
        <v>10.66666667</v>
      </c>
      <c r="S161" s="10" t="s">
        <v>25</v>
      </c>
      <c r="T161" s="10" t="s">
        <v>137</v>
      </c>
      <c r="U161" s="11">
        <f t="shared" si="67"/>
        <v>0.95</v>
      </c>
      <c r="V161" s="9" t="s">
        <v>34</v>
      </c>
      <c r="W161" s="13">
        <f t="shared" si="68"/>
        <v>1</v>
      </c>
      <c r="X161" s="10" t="s">
        <v>45</v>
      </c>
      <c r="Y161" s="11">
        <f t="shared" si="69"/>
        <v>1</v>
      </c>
      <c r="Z161" s="11" t="s">
        <v>115</v>
      </c>
      <c r="AA161" s="14">
        <f t="shared" si="70"/>
        <v>2</v>
      </c>
      <c r="AB161" s="14">
        <f t="shared" si="99"/>
        <v>1.75</v>
      </c>
      <c r="AC161" s="15">
        <f t="shared" si="100"/>
        <v>4.7</v>
      </c>
    </row>
    <row r="162" ht="15.75" customHeight="1">
      <c r="A162" s="7">
        <v>161.0</v>
      </c>
      <c r="B162" s="8">
        <v>45052.053571261575</v>
      </c>
      <c r="C162" s="9" t="s">
        <v>35</v>
      </c>
      <c r="D162" s="10">
        <f t="shared" si="101"/>
        <v>3</v>
      </c>
      <c r="E162" s="10">
        <f t="shared" si="102"/>
        <v>3.666666667</v>
      </c>
      <c r="F162" s="10" t="s">
        <v>38</v>
      </c>
      <c r="G162" s="10">
        <f t="shared" si="103"/>
        <v>2</v>
      </c>
      <c r="H162" s="10" t="s">
        <v>20</v>
      </c>
      <c r="I162" s="10">
        <f t="shared" si="104"/>
        <v>1</v>
      </c>
      <c r="J162" s="10" t="s">
        <v>21</v>
      </c>
      <c r="K162" s="10">
        <f t="shared" si="105"/>
        <v>1</v>
      </c>
      <c r="L162" s="10" t="s">
        <v>22</v>
      </c>
      <c r="M162" s="11">
        <f t="shared" si="106"/>
        <v>1</v>
      </c>
      <c r="N162" s="11" t="s">
        <v>23</v>
      </c>
      <c r="O162" s="11">
        <f t="shared" si="107"/>
        <v>1</v>
      </c>
      <c r="P162" s="9"/>
      <c r="Q162" s="10" t="s">
        <v>24</v>
      </c>
      <c r="R162" s="12">
        <f t="shared" si="108"/>
        <v>9.666666667</v>
      </c>
      <c r="S162" s="10" t="s">
        <v>25</v>
      </c>
      <c r="T162" s="10" t="s">
        <v>186</v>
      </c>
      <c r="U162" s="11">
        <f t="shared" si="67"/>
        <v>0.55</v>
      </c>
      <c r="V162" s="9" t="s">
        <v>34</v>
      </c>
      <c r="W162" s="13">
        <f t="shared" si="68"/>
        <v>1</v>
      </c>
      <c r="X162" s="10" t="s">
        <v>73</v>
      </c>
      <c r="Y162" s="11">
        <f t="shared" si="69"/>
        <v>3</v>
      </c>
      <c r="Z162" s="11" t="s">
        <v>56</v>
      </c>
      <c r="AA162" s="14">
        <f t="shared" si="70"/>
        <v>5</v>
      </c>
      <c r="AB162" s="14">
        <f t="shared" si="99"/>
        <v>4</v>
      </c>
      <c r="AC162" s="15">
        <f t="shared" si="100"/>
        <v>8.55</v>
      </c>
    </row>
    <row r="163" ht="15.75" customHeight="1">
      <c r="A163" s="7">
        <v>162.0</v>
      </c>
      <c r="B163" s="8">
        <v>45052.09847810185</v>
      </c>
      <c r="C163" s="9" t="s">
        <v>18</v>
      </c>
      <c r="D163" s="10">
        <f t="shared" si="101"/>
        <v>2</v>
      </c>
      <c r="E163" s="10">
        <f t="shared" si="102"/>
        <v>2.333333333</v>
      </c>
      <c r="F163" s="10" t="s">
        <v>19</v>
      </c>
      <c r="G163" s="10">
        <f t="shared" si="103"/>
        <v>3</v>
      </c>
      <c r="H163" s="10" t="s">
        <v>20</v>
      </c>
      <c r="I163" s="10">
        <f t="shared" si="104"/>
        <v>1</v>
      </c>
      <c r="J163" s="10" t="s">
        <v>21</v>
      </c>
      <c r="K163" s="10">
        <f t="shared" si="105"/>
        <v>1</v>
      </c>
      <c r="L163" s="10" t="s">
        <v>22</v>
      </c>
      <c r="M163" s="11">
        <f t="shared" si="106"/>
        <v>1</v>
      </c>
      <c r="N163" s="10" t="s">
        <v>43</v>
      </c>
      <c r="O163" s="11">
        <f t="shared" si="107"/>
        <v>2</v>
      </c>
      <c r="P163" s="9" t="s">
        <v>70</v>
      </c>
      <c r="Q163" s="10" t="s">
        <v>71</v>
      </c>
      <c r="R163" s="12">
        <f t="shared" si="108"/>
        <v>10.33333333</v>
      </c>
      <c r="S163" s="10" t="s">
        <v>49</v>
      </c>
      <c r="T163" s="10" t="s">
        <v>101</v>
      </c>
      <c r="U163" s="11">
        <f t="shared" si="67"/>
        <v>0.5</v>
      </c>
      <c r="V163" s="9" t="s">
        <v>34</v>
      </c>
      <c r="W163" s="13">
        <f t="shared" si="68"/>
        <v>1</v>
      </c>
      <c r="X163" s="10" t="s">
        <v>27</v>
      </c>
      <c r="Y163" s="11">
        <f t="shared" si="69"/>
        <v>2</v>
      </c>
      <c r="Z163" s="11" t="s">
        <v>46</v>
      </c>
      <c r="AA163" s="14">
        <f t="shared" si="70"/>
        <v>1</v>
      </c>
      <c r="AB163" s="14">
        <f t="shared" si="99"/>
        <v>1</v>
      </c>
      <c r="AC163" s="15">
        <f t="shared" si="100"/>
        <v>4.5</v>
      </c>
    </row>
    <row r="164" ht="15.75" customHeight="1">
      <c r="A164" s="7">
        <v>163.0</v>
      </c>
      <c r="B164" s="8">
        <v>45052.222251597224</v>
      </c>
      <c r="C164" s="9" t="s">
        <v>18</v>
      </c>
      <c r="D164" s="10">
        <f t="shared" si="101"/>
        <v>2</v>
      </c>
      <c r="E164" s="10">
        <f t="shared" si="102"/>
        <v>2.333333333</v>
      </c>
      <c r="F164" s="10" t="s">
        <v>38</v>
      </c>
      <c r="G164" s="10">
        <f t="shared" si="103"/>
        <v>2</v>
      </c>
      <c r="H164" s="10" t="s">
        <v>20</v>
      </c>
      <c r="I164" s="10">
        <f t="shared" si="104"/>
        <v>1</v>
      </c>
      <c r="J164" s="10" t="s">
        <v>48</v>
      </c>
      <c r="K164" s="10">
        <f t="shared" si="105"/>
        <v>2</v>
      </c>
      <c r="L164" s="10" t="s">
        <v>39</v>
      </c>
      <c r="M164" s="11">
        <f t="shared" si="106"/>
        <v>2</v>
      </c>
      <c r="N164" s="11" t="s">
        <v>23</v>
      </c>
      <c r="O164" s="11">
        <f t="shared" si="107"/>
        <v>1</v>
      </c>
      <c r="P164" s="9"/>
      <c r="Q164" s="10" t="s">
        <v>24</v>
      </c>
      <c r="R164" s="12">
        <f t="shared" si="108"/>
        <v>10.33333333</v>
      </c>
      <c r="S164" s="10" t="s">
        <v>25</v>
      </c>
      <c r="T164" s="10" t="s">
        <v>151</v>
      </c>
      <c r="U164" s="11">
        <f t="shared" si="67"/>
        <v>0.6</v>
      </c>
      <c r="V164" s="7">
        <v>3.0</v>
      </c>
      <c r="W164" s="13">
        <f t="shared" si="68"/>
        <v>2</v>
      </c>
      <c r="X164" s="10" t="s">
        <v>73</v>
      </c>
      <c r="Y164" s="11">
        <f t="shared" si="69"/>
        <v>3</v>
      </c>
      <c r="Z164" s="11" t="s">
        <v>28</v>
      </c>
      <c r="AA164" s="14">
        <f t="shared" si="70"/>
        <v>3</v>
      </c>
      <c r="AB164" s="14">
        <f t="shared" si="99"/>
        <v>2.5</v>
      </c>
      <c r="AC164" s="15">
        <f t="shared" si="100"/>
        <v>8.1</v>
      </c>
    </row>
    <row r="165" ht="15.75" customHeight="1">
      <c r="A165" s="7">
        <v>164.0</v>
      </c>
      <c r="B165" s="8">
        <v>45052.282634375</v>
      </c>
      <c r="C165" s="9" t="s">
        <v>37</v>
      </c>
      <c r="D165" s="10"/>
      <c r="E165" s="10"/>
      <c r="F165" s="10" t="s">
        <v>38</v>
      </c>
      <c r="G165" s="10"/>
      <c r="H165" s="10" t="s">
        <v>91</v>
      </c>
      <c r="I165" s="10"/>
      <c r="J165" s="10" t="s">
        <v>21</v>
      </c>
      <c r="K165" s="10"/>
      <c r="L165" s="10" t="s">
        <v>22</v>
      </c>
      <c r="M165" s="11"/>
      <c r="N165" s="11" t="s">
        <v>23</v>
      </c>
      <c r="O165" s="11"/>
      <c r="P165" s="10"/>
      <c r="Q165" s="10"/>
      <c r="R165" s="12"/>
      <c r="S165" s="10" t="s">
        <v>25</v>
      </c>
      <c r="T165" s="10" t="s">
        <v>160</v>
      </c>
      <c r="U165" s="11">
        <f t="shared" si="67"/>
        <v>0.75</v>
      </c>
      <c r="V165" s="10" t="s">
        <v>34</v>
      </c>
      <c r="W165" s="13">
        <f t="shared" si="68"/>
        <v>1</v>
      </c>
      <c r="X165" s="10" t="s">
        <v>73</v>
      </c>
      <c r="Y165" s="11">
        <f t="shared" si="69"/>
        <v>3</v>
      </c>
      <c r="Z165" s="11" t="s">
        <v>115</v>
      </c>
      <c r="AA165" s="14">
        <f t="shared" si="70"/>
        <v>2</v>
      </c>
      <c r="AB165" s="14">
        <f t="shared" si="99"/>
        <v>1.75</v>
      </c>
      <c r="AC165" s="15">
        <f t="shared" si="100"/>
        <v>6.5</v>
      </c>
    </row>
    <row r="166" ht="15.75" customHeight="1">
      <c r="A166" s="7">
        <v>165.0</v>
      </c>
      <c r="B166" s="8">
        <v>45052.315199375</v>
      </c>
      <c r="C166" s="9" t="s">
        <v>18</v>
      </c>
      <c r="D166" s="10">
        <f t="shared" ref="D166:D182" si="109">IF(C166="I don't drink coffee", 1, IF(C166="1-2 cups", 2, IF(C166="3-4 cups", 3, IF(C166="More than 4 cups", 4))))</f>
        <v>2</v>
      </c>
      <c r="E166" s="10">
        <f t="shared" ref="E166:E182" si="110">1+((D166-1)*(5-1))/(4-1)</f>
        <v>2.333333333</v>
      </c>
      <c r="F166" s="10" t="s">
        <v>19</v>
      </c>
      <c r="G166" s="10">
        <f t="shared" ref="G166:G182" si="111">IF(F166="Less than 1 liter", 1, IF(F166="1-2 liters", 2, IF(F166="2-3 liters", 3, IF(F166="3-4 liters", 4, IF(F166="More than 4 liters", 5, "Not Specified")))))</f>
        <v>3</v>
      </c>
      <c r="H166" s="10" t="s">
        <v>20</v>
      </c>
      <c r="I166" s="10">
        <f t="shared" ref="I166:I182" si="112">IF(H166="I don't drink spirits",1,IF(H166="Less than 2 shots",2,IF(H166="2-4 shots",3,IF(H166="5-7 shots",4,IF(H166="More than 7 shots",5,"Not Specified")))))</f>
        <v>1</v>
      </c>
      <c r="J166" s="10" t="s">
        <v>21</v>
      </c>
      <c r="K166" s="10">
        <f t="shared" ref="K166:K182" si="113">IF(J166="I don't drink wine",1,IF(J166="1-2 glasses",2,IF(J166="3-4 glasses",3,IF(J166="5-6 glasses",4,IF(J166="More than 6 glasses",5,"Not Specified")))))</f>
        <v>1</v>
      </c>
      <c r="L166" s="10" t="s">
        <v>22</v>
      </c>
      <c r="M166" s="11">
        <f t="shared" ref="M166:M182" si="114">IF(L166="I don't drink beer", 1, IF(L166="1-2 beers", 2, IF(L166="3-4 beers", 3, IF(L166="5-6 liters", 4, IF(L166="More than 6 beers", 5, "Not Specified")))))</f>
        <v>1</v>
      </c>
      <c r="N166" s="10" t="s">
        <v>43</v>
      </c>
      <c r="O166" s="11">
        <f t="shared" ref="O166:O182" si="115">IF(N166="I don't drink energy drinks", 1, IF(N166="1-2 energy drinks", 2, IF(N166="3-4 energy drinks", 3, IF(N166="5-6 energy drinks", 4, IF(N166="More than 6 energy drinks", 5, "Not Specified")))))</f>
        <v>2</v>
      </c>
      <c r="P166" s="14" t="s">
        <v>187</v>
      </c>
      <c r="Q166" s="10" t="s">
        <v>31</v>
      </c>
      <c r="R166" s="12">
        <f t="shared" ref="R166:R182" si="116">SUM(E166,G166,I166,K166,M166,O166)</f>
        <v>10.33333333</v>
      </c>
      <c r="S166" s="10" t="s">
        <v>88</v>
      </c>
      <c r="T166" s="10" t="s">
        <v>188</v>
      </c>
      <c r="U166" s="11">
        <f t="shared" si="67"/>
        <v>0.8</v>
      </c>
      <c r="V166" s="18">
        <v>3.0</v>
      </c>
      <c r="W166" s="13">
        <f t="shared" si="68"/>
        <v>2</v>
      </c>
      <c r="X166" s="16" t="s">
        <v>27</v>
      </c>
      <c r="Y166" s="11">
        <f t="shared" si="69"/>
        <v>2</v>
      </c>
      <c r="Z166" s="17" t="s">
        <v>42</v>
      </c>
      <c r="AA166" s="14">
        <f t="shared" si="70"/>
        <v>4</v>
      </c>
      <c r="AB166" s="14">
        <f t="shared" si="99"/>
        <v>3.25</v>
      </c>
      <c r="AC166" s="15">
        <f t="shared" si="100"/>
        <v>8.05</v>
      </c>
    </row>
    <row r="167" ht="15.75" customHeight="1">
      <c r="A167" s="7">
        <v>166.0</v>
      </c>
      <c r="B167" s="8">
        <v>45052.33877782407</v>
      </c>
      <c r="C167" s="9" t="s">
        <v>37</v>
      </c>
      <c r="D167" s="10">
        <f t="shared" si="109"/>
        <v>1</v>
      </c>
      <c r="E167" s="10">
        <f t="shared" si="110"/>
        <v>1</v>
      </c>
      <c r="F167" s="10" t="s">
        <v>38</v>
      </c>
      <c r="G167" s="10">
        <f t="shared" si="111"/>
        <v>2</v>
      </c>
      <c r="H167" s="10" t="s">
        <v>20</v>
      </c>
      <c r="I167" s="10">
        <f t="shared" si="112"/>
        <v>1</v>
      </c>
      <c r="J167" s="10" t="s">
        <v>100</v>
      </c>
      <c r="K167" s="10">
        <f t="shared" si="113"/>
        <v>3</v>
      </c>
      <c r="L167" s="10" t="s">
        <v>65</v>
      </c>
      <c r="M167" s="11">
        <f t="shared" si="114"/>
        <v>3</v>
      </c>
      <c r="N167" s="11" t="s">
        <v>23</v>
      </c>
      <c r="O167" s="11">
        <f t="shared" si="115"/>
        <v>1</v>
      </c>
      <c r="P167" s="9"/>
      <c r="Q167" s="10" t="s">
        <v>24</v>
      </c>
      <c r="R167" s="12">
        <f t="shared" si="116"/>
        <v>11</v>
      </c>
      <c r="S167" s="10" t="s">
        <v>25</v>
      </c>
      <c r="T167" s="10" t="s">
        <v>145</v>
      </c>
      <c r="U167" s="11">
        <f t="shared" si="67"/>
        <v>0.2</v>
      </c>
      <c r="V167" s="7">
        <v>3.0</v>
      </c>
      <c r="W167" s="13">
        <f t="shared" si="68"/>
        <v>2</v>
      </c>
      <c r="X167" s="10" t="s">
        <v>45</v>
      </c>
      <c r="Y167" s="11">
        <f t="shared" si="69"/>
        <v>1</v>
      </c>
      <c r="Z167" s="11" t="s">
        <v>115</v>
      </c>
      <c r="AA167" s="14">
        <f t="shared" si="70"/>
        <v>2</v>
      </c>
      <c r="AB167" s="14">
        <f t="shared" si="99"/>
        <v>1.75</v>
      </c>
      <c r="AC167" s="15">
        <f t="shared" si="100"/>
        <v>4.95</v>
      </c>
    </row>
    <row r="168" ht="15.75" customHeight="1">
      <c r="A168" s="7">
        <v>167.0</v>
      </c>
      <c r="B168" s="8">
        <v>45052.34124877315</v>
      </c>
      <c r="C168" s="9" t="s">
        <v>18</v>
      </c>
      <c r="D168" s="10">
        <f t="shared" si="109"/>
        <v>2</v>
      </c>
      <c r="E168" s="10">
        <f t="shared" si="110"/>
        <v>2.333333333</v>
      </c>
      <c r="F168" s="10" t="s">
        <v>38</v>
      </c>
      <c r="G168" s="10">
        <f t="shared" si="111"/>
        <v>2</v>
      </c>
      <c r="H168" s="10" t="s">
        <v>20</v>
      </c>
      <c r="I168" s="10">
        <f t="shared" si="112"/>
        <v>1</v>
      </c>
      <c r="J168" s="10" t="s">
        <v>21</v>
      </c>
      <c r="K168" s="10">
        <f t="shared" si="113"/>
        <v>1</v>
      </c>
      <c r="L168" s="10" t="s">
        <v>22</v>
      </c>
      <c r="M168" s="11">
        <f t="shared" si="114"/>
        <v>1</v>
      </c>
      <c r="N168" s="11" t="s">
        <v>23</v>
      </c>
      <c r="O168" s="11">
        <f t="shared" si="115"/>
        <v>1</v>
      </c>
      <c r="P168" s="9"/>
      <c r="Q168" s="10" t="s">
        <v>24</v>
      </c>
      <c r="R168" s="12">
        <f t="shared" si="116"/>
        <v>8.333333333</v>
      </c>
      <c r="S168" s="10" t="s">
        <v>25</v>
      </c>
      <c r="T168" s="10" t="s">
        <v>189</v>
      </c>
      <c r="U168" s="11">
        <f t="shared" si="67"/>
        <v>0.7</v>
      </c>
      <c r="V168" s="7">
        <v>3.0</v>
      </c>
      <c r="W168" s="13">
        <f t="shared" si="68"/>
        <v>2</v>
      </c>
      <c r="X168" s="10" t="s">
        <v>27</v>
      </c>
      <c r="Y168" s="11">
        <f t="shared" si="69"/>
        <v>2</v>
      </c>
      <c r="Z168" s="11" t="s">
        <v>28</v>
      </c>
      <c r="AA168" s="14">
        <f t="shared" si="70"/>
        <v>3</v>
      </c>
      <c r="AB168" s="14">
        <f t="shared" si="99"/>
        <v>2.5</v>
      </c>
      <c r="AC168" s="15">
        <f t="shared" si="100"/>
        <v>7.2</v>
      </c>
    </row>
    <row r="169" ht="15.75" customHeight="1">
      <c r="A169" s="7">
        <v>168.0</v>
      </c>
      <c r="B169" s="8">
        <v>45052.36356734954</v>
      </c>
      <c r="C169" s="9" t="s">
        <v>18</v>
      </c>
      <c r="D169" s="10">
        <f t="shared" si="109"/>
        <v>2</v>
      </c>
      <c r="E169" s="10">
        <f t="shared" si="110"/>
        <v>2.333333333</v>
      </c>
      <c r="F169" s="10" t="s">
        <v>95</v>
      </c>
      <c r="G169" s="10">
        <f t="shared" si="111"/>
        <v>4</v>
      </c>
      <c r="H169" s="10" t="s">
        <v>20</v>
      </c>
      <c r="I169" s="10">
        <f t="shared" si="112"/>
        <v>1</v>
      </c>
      <c r="J169" s="10" t="s">
        <v>21</v>
      </c>
      <c r="K169" s="10">
        <f t="shared" si="113"/>
        <v>1</v>
      </c>
      <c r="L169" s="10" t="s">
        <v>22</v>
      </c>
      <c r="M169" s="11">
        <f t="shared" si="114"/>
        <v>1</v>
      </c>
      <c r="N169" s="10" t="s">
        <v>29</v>
      </c>
      <c r="O169" s="11">
        <f t="shared" si="115"/>
        <v>3</v>
      </c>
      <c r="P169" s="9" t="s">
        <v>70</v>
      </c>
      <c r="Q169" s="10" t="s">
        <v>71</v>
      </c>
      <c r="R169" s="12">
        <f t="shared" si="116"/>
        <v>12.33333333</v>
      </c>
      <c r="S169" s="10" t="s">
        <v>49</v>
      </c>
      <c r="T169" s="10" t="s">
        <v>190</v>
      </c>
      <c r="U169" s="11">
        <f t="shared" si="67"/>
        <v>0.25</v>
      </c>
      <c r="V169" s="7">
        <v>3.0</v>
      </c>
      <c r="W169" s="13">
        <f t="shared" si="68"/>
        <v>2</v>
      </c>
      <c r="X169" s="10" t="s">
        <v>27</v>
      </c>
      <c r="Y169" s="11">
        <f t="shared" si="69"/>
        <v>2</v>
      </c>
      <c r="Z169" s="11" t="s">
        <v>115</v>
      </c>
      <c r="AA169" s="14">
        <f t="shared" si="70"/>
        <v>2</v>
      </c>
      <c r="AB169" s="14">
        <f t="shared" si="99"/>
        <v>1.75</v>
      </c>
      <c r="AC169" s="15">
        <f t="shared" si="100"/>
        <v>6</v>
      </c>
    </row>
    <row r="170" ht="15.75" customHeight="1">
      <c r="A170" s="7">
        <v>169.0</v>
      </c>
      <c r="B170" s="8">
        <v>45052.383132731484</v>
      </c>
      <c r="C170" s="9" t="s">
        <v>18</v>
      </c>
      <c r="D170" s="10">
        <f t="shared" si="109"/>
        <v>2</v>
      </c>
      <c r="E170" s="10">
        <f t="shared" si="110"/>
        <v>2.333333333</v>
      </c>
      <c r="F170" s="10" t="s">
        <v>38</v>
      </c>
      <c r="G170" s="10">
        <f t="shared" si="111"/>
        <v>2</v>
      </c>
      <c r="H170" s="10" t="s">
        <v>20</v>
      </c>
      <c r="I170" s="10">
        <f t="shared" si="112"/>
        <v>1</v>
      </c>
      <c r="J170" s="10" t="s">
        <v>21</v>
      </c>
      <c r="K170" s="10">
        <f t="shared" si="113"/>
        <v>1</v>
      </c>
      <c r="L170" s="10" t="s">
        <v>22</v>
      </c>
      <c r="M170" s="11">
        <f t="shared" si="114"/>
        <v>1</v>
      </c>
      <c r="N170" s="11" t="s">
        <v>23</v>
      </c>
      <c r="O170" s="11">
        <f t="shared" si="115"/>
        <v>1</v>
      </c>
      <c r="P170" s="9"/>
      <c r="Q170" s="10" t="s">
        <v>24</v>
      </c>
      <c r="R170" s="12">
        <f t="shared" si="116"/>
        <v>8.333333333</v>
      </c>
      <c r="S170" s="10" t="s">
        <v>25</v>
      </c>
      <c r="T170" s="10" t="s">
        <v>191</v>
      </c>
      <c r="U170" s="11">
        <f t="shared" si="67"/>
        <v>0.55</v>
      </c>
      <c r="V170" s="7">
        <v>4.0</v>
      </c>
      <c r="W170" s="13">
        <f t="shared" si="68"/>
        <v>3</v>
      </c>
      <c r="X170" s="10" t="s">
        <v>27</v>
      </c>
      <c r="Y170" s="11">
        <f t="shared" si="69"/>
        <v>2</v>
      </c>
      <c r="Z170" s="11" t="s">
        <v>28</v>
      </c>
      <c r="AA170" s="14">
        <f t="shared" si="70"/>
        <v>3</v>
      </c>
      <c r="AB170" s="14">
        <f t="shared" si="99"/>
        <v>2.5</v>
      </c>
      <c r="AC170" s="15">
        <f t="shared" si="100"/>
        <v>8.05</v>
      </c>
    </row>
    <row r="171" ht="15.75" customHeight="1">
      <c r="A171" s="7">
        <v>170.0</v>
      </c>
      <c r="B171" s="8">
        <v>45052.388357986114</v>
      </c>
      <c r="C171" s="9" t="s">
        <v>37</v>
      </c>
      <c r="D171" s="10">
        <f t="shared" si="109"/>
        <v>1</v>
      </c>
      <c r="E171" s="10">
        <f t="shared" si="110"/>
        <v>1</v>
      </c>
      <c r="F171" s="10" t="s">
        <v>47</v>
      </c>
      <c r="G171" s="10">
        <f t="shared" si="111"/>
        <v>1</v>
      </c>
      <c r="H171" s="10" t="s">
        <v>20</v>
      </c>
      <c r="I171" s="10">
        <f t="shared" si="112"/>
        <v>1</v>
      </c>
      <c r="J171" s="10" t="s">
        <v>21</v>
      </c>
      <c r="K171" s="10">
        <f t="shared" si="113"/>
        <v>1</v>
      </c>
      <c r="L171" s="10" t="s">
        <v>22</v>
      </c>
      <c r="M171" s="11">
        <f t="shared" si="114"/>
        <v>1</v>
      </c>
      <c r="N171" s="11" t="s">
        <v>23</v>
      </c>
      <c r="O171" s="11">
        <f t="shared" si="115"/>
        <v>1</v>
      </c>
      <c r="P171" s="9"/>
      <c r="Q171" s="10" t="s">
        <v>24</v>
      </c>
      <c r="R171" s="12">
        <f t="shared" si="116"/>
        <v>6</v>
      </c>
      <c r="S171" s="10" t="s">
        <v>25</v>
      </c>
      <c r="T171" s="10" t="s">
        <v>139</v>
      </c>
      <c r="U171" s="11">
        <f t="shared" si="67"/>
        <v>0.75</v>
      </c>
      <c r="V171" s="7">
        <v>4.0</v>
      </c>
      <c r="W171" s="13">
        <f t="shared" si="68"/>
        <v>3</v>
      </c>
      <c r="X171" s="10" t="s">
        <v>27</v>
      </c>
      <c r="Y171" s="11">
        <f t="shared" si="69"/>
        <v>2</v>
      </c>
      <c r="Z171" s="11" t="s">
        <v>46</v>
      </c>
      <c r="AA171" s="14">
        <f t="shared" si="70"/>
        <v>1</v>
      </c>
      <c r="AB171" s="14">
        <f t="shared" si="99"/>
        <v>1</v>
      </c>
      <c r="AC171" s="15">
        <f t="shared" si="100"/>
        <v>6.75</v>
      </c>
    </row>
    <row r="172" ht="15.75" customHeight="1">
      <c r="A172" s="7">
        <v>171.0</v>
      </c>
      <c r="B172" s="8">
        <v>45052.42659534722</v>
      </c>
      <c r="C172" s="9" t="s">
        <v>37</v>
      </c>
      <c r="D172" s="10">
        <f t="shared" si="109"/>
        <v>1</v>
      </c>
      <c r="E172" s="10">
        <f t="shared" si="110"/>
        <v>1</v>
      </c>
      <c r="F172" s="10" t="s">
        <v>47</v>
      </c>
      <c r="G172" s="10">
        <f t="shared" si="111"/>
        <v>1</v>
      </c>
      <c r="H172" s="10" t="s">
        <v>20</v>
      </c>
      <c r="I172" s="10">
        <f t="shared" si="112"/>
        <v>1</v>
      </c>
      <c r="J172" s="10" t="s">
        <v>21</v>
      </c>
      <c r="K172" s="10">
        <f t="shared" si="113"/>
        <v>1</v>
      </c>
      <c r="L172" s="10" t="s">
        <v>22</v>
      </c>
      <c r="M172" s="11">
        <f t="shared" si="114"/>
        <v>1</v>
      </c>
      <c r="N172" s="10" t="s">
        <v>43</v>
      </c>
      <c r="O172" s="11">
        <f t="shared" si="115"/>
        <v>2</v>
      </c>
      <c r="P172" s="9" t="s">
        <v>30</v>
      </c>
      <c r="Q172" s="10" t="s">
        <v>31</v>
      </c>
      <c r="R172" s="12">
        <f t="shared" si="116"/>
        <v>7</v>
      </c>
      <c r="S172" s="10" t="s">
        <v>25</v>
      </c>
      <c r="T172" s="10" t="s">
        <v>192</v>
      </c>
      <c r="U172" s="11">
        <f t="shared" si="67"/>
        <v>0.45</v>
      </c>
      <c r="V172" s="9" t="s">
        <v>34</v>
      </c>
      <c r="W172" s="13">
        <f t="shared" si="68"/>
        <v>1</v>
      </c>
      <c r="X172" s="10" t="s">
        <v>27</v>
      </c>
      <c r="Y172" s="11">
        <f t="shared" si="69"/>
        <v>2</v>
      </c>
      <c r="Z172" s="11" t="s">
        <v>42</v>
      </c>
      <c r="AA172" s="14">
        <f t="shared" si="70"/>
        <v>4</v>
      </c>
      <c r="AB172" s="14">
        <f t="shared" si="99"/>
        <v>3.25</v>
      </c>
      <c r="AC172" s="15">
        <f t="shared" si="100"/>
        <v>6.7</v>
      </c>
    </row>
    <row r="173" ht="15.75" customHeight="1">
      <c r="A173" s="7">
        <v>172.0</v>
      </c>
      <c r="B173" s="8">
        <v>45052.43284513889</v>
      </c>
      <c r="C173" s="9" t="s">
        <v>37</v>
      </c>
      <c r="D173" s="10">
        <f t="shared" si="109"/>
        <v>1</v>
      </c>
      <c r="E173" s="10">
        <f t="shared" si="110"/>
        <v>1</v>
      </c>
      <c r="F173" s="10" t="s">
        <v>19</v>
      </c>
      <c r="G173" s="10">
        <f t="shared" si="111"/>
        <v>3</v>
      </c>
      <c r="H173" s="10" t="s">
        <v>20</v>
      </c>
      <c r="I173" s="10">
        <f t="shared" si="112"/>
        <v>1</v>
      </c>
      <c r="J173" s="10" t="s">
        <v>21</v>
      </c>
      <c r="K173" s="10">
        <f t="shared" si="113"/>
        <v>1</v>
      </c>
      <c r="L173" s="10" t="s">
        <v>22</v>
      </c>
      <c r="M173" s="11">
        <f t="shared" si="114"/>
        <v>1</v>
      </c>
      <c r="N173" s="11" t="s">
        <v>23</v>
      </c>
      <c r="O173" s="11">
        <f t="shared" si="115"/>
        <v>1</v>
      </c>
      <c r="P173" s="9"/>
      <c r="Q173" s="10" t="s">
        <v>24</v>
      </c>
      <c r="R173" s="12">
        <f t="shared" si="116"/>
        <v>8</v>
      </c>
      <c r="S173" s="10" t="s">
        <v>25</v>
      </c>
      <c r="T173" s="10" t="s">
        <v>68</v>
      </c>
      <c r="U173" s="11">
        <f t="shared" si="67"/>
        <v>1</v>
      </c>
      <c r="V173" s="7">
        <v>3.0</v>
      </c>
      <c r="W173" s="13">
        <f t="shared" si="68"/>
        <v>2</v>
      </c>
      <c r="X173" s="10" t="s">
        <v>27</v>
      </c>
      <c r="Y173" s="11">
        <f t="shared" si="69"/>
        <v>2</v>
      </c>
      <c r="Z173" s="11" t="s">
        <v>46</v>
      </c>
      <c r="AA173" s="14">
        <f t="shared" si="70"/>
        <v>1</v>
      </c>
      <c r="AB173" s="14">
        <f t="shared" si="99"/>
        <v>1</v>
      </c>
      <c r="AC173" s="15">
        <f t="shared" si="100"/>
        <v>6</v>
      </c>
    </row>
    <row r="174" ht="15.75" customHeight="1">
      <c r="A174" s="7">
        <v>173.0</v>
      </c>
      <c r="B174" s="8">
        <v>45052.481694120375</v>
      </c>
      <c r="C174" s="9" t="s">
        <v>35</v>
      </c>
      <c r="D174" s="10">
        <f t="shared" si="109"/>
        <v>3</v>
      </c>
      <c r="E174" s="10">
        <f t="shared" si="110"/>
        <v>3.666666667</v>
      </c>
      <c r="F174" s="10" t="s">
        <v>95</v>
      </c>
      <c r="G174" s="10">
        <f t="shared" si="111"/>
        <v>4</v>
      </c>
      <c r="H174" s="10" t="s">
        <v>20</v>
      </c>
      <c r="I174" s="10">
        <f t="shared" si="112"/>
        <v>1</v>
      </c>
      <c r="J174" s="10" t="s">
        <v>21</v>
      </c>
      <c r="K174" s="10">
        <f t="shared" si="113"/>
        <v>1</v>
      </c>
      <c r="L174" s="10" t="s">
        <v>85</v>
      </c>
      <c r="M174" s="11">
        <f t="shared" si="114"/>
        <v>5</v>
      </c>
      <c r="N174" s="11" t="s">
        <v>23</v>
      </c>
      <c r="O174" s="11">
        <f t="shared" si="115"/>
        <v>1</v>
      </c>
      <c r="P174" s="9"/>
      <c r="Q174" s="10" t="s">
        <v>24</v>
      </c>
      <c r="R174" s="12">
        <f t="shared" si="116"/>
        <v>15.66666667</v>
      </c>
      <c r="S174" s="10" t="s">
        <v>25</v>
      </c>
      <c r="T174" s="10" t="s">
        <v>89</v>
      </c>
      <c r="U174" s="11">
        <f t="shared" si="67"/>
        <v>0.4</v>
      </c>
      <c r="V174" s="7">
        <v>3.0</v>
      </c>
      <c r="W174" s="13">
        <f t="shared" si="68"/>
        <v>2</v>
      </c>
      <c r="X174" s="10" t="s">
        <v>73</v>
      </c>
      <c r="Y174" s="11">
        <f t="shared" si="69"/>
        <v>3</v>
      </c>
      <c r="Z174" s="11" t="s">
        <v>28</v>
      </c>
      <c r="AA174" s="14">
        <f t="shared" si="70"/>
        <v>3</v>
      </c>
      <c r="AB174" s="14">
        <f t="shared" si="99"/>
        <v>2.5</v>
      </c>
      <c r="AC174" s="15">
        <f t="shared" si="100"/>
        <v>7.9</v>
      </c>
    </row>
    <row r="175" ht="15.75" customHeight="1">
      <c r="A175" s="7">
        <v>174.0</v>
      </c>
      <c r="B175" s="8">
        <v>45052.53406103009</v>
      </c>
      <c r="C175" s="9" t="s">
        <v>18</v>
      </c>
      <c r="D175" s="10">
        <f t="shared" si="109"/>
        <v>2</v>
      </c>
      <c r="E175" s="10">
        <f t="shared" si="110"/>
        <v>2.333333333</v>
      </c>
      <c r="F175" s="10" t="s">
        <v>19</v>
      </c>
      <c r="G175" s="10">
        <f t="shared" si="111"/>
        <v>3</v>
      </c>
      <c r="H175" s="10" t="s">
        <v>62</v>
      </c>
      <c r="I175" s="10">
        <f t="shared" si="112"/>
        <v>3</v>
      </c>
      <c r="J175" s="10" t="s">
        <v>48</v>
      </c>
      <c r="K175" s="10">
        <f t="shared" si="113"/>
        <v>2</v>
      </c>
      <c r="L175" s="10" t="s">
        <v>22</v>
      </c>
      <c r="M175" s="11">
        <f t="shared" si="114"/>
        <v>1</v>
      </c>
      <c r="N175" s="10" t="s">
        <v>43</v>
      </c>
      <c r="O175" s="11">
        <f t="shared" si="115"/>
        <v>2</v>
      </c>
      <c r="P175" s="9" t="s">
        <v>193</v>
      </c>
      <c r="Q175" s="10" t="s">
        <v>31</v>
      </c>
      <c r="R175" s="12">
        <f t="shared" si="116"/>
        <v>13.33333333</v>
      </c>
      <c r="S175" s="10" t="s">
        <v>25</v>
      </c>
      <c r="T175" s="10" t="s">
        <v>173</v>
      </c>
      <c r="U175" s="11">
        <f t="shared" si="67"/>
        <v>0.7</v>
      </c>
      <c r="V175" s="7">
        <v>3.0</v>
      </c>
      <c r="W175" s="13">
        <f t="shared" si="68"/>
        <v>2</v>
      </c>
      <c r="X175" s="10" t="s">
        <v>27</v>
      </c>
      <c r="Y175" s="11">
        <f t="shared" si="69"/>
        <v>2</v>
      </c>
      <c r="Z175" s="11" t="s">
        <v>42</v>
      </c>
      <c r="AA175" s="14">
        <f t="shared" si="70"/>
        <v>4</v>
      </c>
      <c r="AB175" s="14">
        <f t="shared" si="99"/>
        <v>3.25</v>
      </c>
      <c r="AC175" s="15">
        <f t="shared" si="100"/>
        <v>7.95</v>
      </c>
    </row>
    <row r="176" ht="15.75" customHeight="1">
      <c r="A176" s="7">
        <v>175.0</v>
      </c>
      <c r="B176" s="8">
        <v>45052.55766320602</v>
      </c>
      <c r="C176" s="9" t="s">
        <v>37</v>
      </c>
      <c r="D176" s="10">
        <f t="shared" si="109"/>
        <v>1</v>
      </c>
      <c r="E176" s="10">
        <f t="shared" si="110"/>
        <v>1</v>
      </c>
      <c r="F176" s="10" t="s">
        <v>38</v>
      </c>
      <c r="G176" s="10">
        <f t="shared" si="111"/>
        <v>2</v>
      </c>
      <c r="H176" s="10" t="s">
        <v>20</v>
      </c>
      <c r="I176" s="10">
        <f t="shared" si="112"/>
        <v>1</v>
      </c>
      <c r="J176" s="10" t="s">
        <v>21</v>
      </c>
      <c r="K176" s="10">
        <f t="shared" si="113"/>
        <v>1</v>
      </c>
      <c r="L176" s="10" t="s">
        <v>22</v>
      </c>
      <c r="M176" s="11">
        <f t="shared" si="114"/>
        <v>1</v>
      </c>
      <c r="N176" s="10" t="s">
        <v>43</v>
      </c>
      <c r="O176" s="11">
        <f t="shared" si="115"/>
        <v>2</v>
      </c>
      <c r="P176" s="9" t="s">
        <v>30</v>
      </c>
      <c r="Q176" s="10" t="s">
        <v>24</v>
      </c>
      <c r="R176" s="12">
        <f t="shared" si="116"/>
        <v>8</v>
      </c>
      <c r="S176" s="10" t="s">
        <v>25</v>
      </c>
      <c r="T176" s="10" t="s">
        <v>194</v>
      </c>
      <c r="U176" s="11">
        <f t="shared" si="67"/>
        <v>0.65</v>
      </c>
      <c r="V176" s="9" t="s">
        <v>34</v>
      </c>
      <c r="W176" s="13">
        <f t="shared" si="68"/>
        <v>1</v>
      </c>
      <c r="X176" s="10" t="s">
        <v>27</v>
      </c>
      <c r="Y176" s="11">
        <f t="shared" si="69"/>
        <v>2</v>
      </c>
      <c r="Z176" s="11" t="s">
        <v>28</v>
      </c>
      <c r="AA176" s="14">
        <f t="shared" si="70"/>
        <v>3</v>
      </c>
      <c r="AB176" s="14">
        <f t="shared" si="99"/>
        <v>2.5</v>
      </c>
      <c r="AC176" s="15">
        <f t="shared" si="100"/>
        <v>6.15</v>
      </c>
    </row>
    <row r="177" ht="15.75" customHeight="1">
      <c r="A177" s="7">
        <v>176.0</v>
      </c>
      <c r="B177" s="8">
        <v>45052.60940460648</v>
      </c>
      <c r="C177" s="9" t="s">
        <v>18</v>
      </c>
      <c r="D177" s="10">
        <f t="shared" si="109"/>
        <v>2</v>
      </c>
      <c r="E177" s="10">
        <f t="shared" si="110"/>
        <v>2.333333333</v>
      </c>
      <c r="F177" s="10" t="s">
        <v>19</v>
      </c>
      <c r="G177" s="10">
        <f t="shared" si="111"/>
        <v>3</v>
      </c>
      <c r="H177" s="10" t="s">
        <v>69</v>
      </c>
      <c r="I177" s="10">
        <f t="shared" si="112"/>
        <v>2</v>
      </c>
      <c r="J177" s="10" t="s">
        <v>48</v>
      </c>
      <c r="K177" s="10">
        <f t="shared" si="113"/>
        <v>2</v>
      </c>
      <c r="L177" s="10" t="s">
        <v>39</v>
      </c>
      <c r="M177" s="11">
        <f t="shared" si="114"/>
        <v>2</v>
      </c>
      <c r="N177" s="10" t="s">
        <v>29</v>
      </c>
      <c r="O177" s="11">
        <f t="shared" si="115"/>
        <v>3</v>
      </c>
      <c r="P177" s="9" t="s">
        <v>195</v>
      </c>
      <c r="Q177" s="10" t="s">
        <v>31</v>
      </c>
      <c r="R177" s="12">
        <f t="shared" si="116"/>
        <v>14.33333333</v>
      </c>
      <c r="S177" s="10" t="s">
        <v>25</v>
      </c>
      <c r="T177" s="10" t="s">
        <v>196</v>
      </c>
      <c r="U177" s="11">
        <f t="shared" si="67"/>
        <v>0.6</v>
      </c>
      <c r="V177" s="7">
        <v>3.0</v>
      </c>
      <c r="W177" s="13">
        <f t="shared" si="68"/>
        <v>2</v>
      </c>
      <c r="X177" s="10" t="s">
        <v>27</v>
      </c>
      <c r="Y177" s="11">
        <f t="shared" si="69"/>
        <v>2</v>
      </c>
      <c r="Z177" s="11" t="s">
        <v>115</v>
      </c>
      <c r="AA177" s="14">
        <f t="shared" si="70"/>
        <v>2</v>
      </c>
      <c r="AB177" s="14">
        <f t="shared" si="99"/>
        <v>1.75</v>
      </c>
      <c r="AC177" s="15">
        <f t="shared" si="100"/>
        <v>6.35</v>
      </c>
    </row>
    <row r="178" ht="15.75" customHeight="1">
      <c r="A178" s="7">
        <v>177.0</v>
      </c>
      <c r="B178" s="8">
        <v>45052.61745549769</v>
      </c>
      <c r="C178" s="9" t="s">
        <v>37</v>
      </c>
      <c r="D178" s="10">
        <f t="shared" si="109"/>
        <v>1</v>
      </c>
      <c r="E178" s="10">
        <f t="shared" si="110"/>
        <v>1</v>
      </c>
      <c r="F178" s="10" t="s">
        <v>38</v>
      </c>
      <c r="G178" s="10">
        <f t="shared" si="111"/>
        <v>2</v>
      </c>
      <c r="H178" s="10" t="s">
        <v>20</v>
      </c>
      <c r="I178" s="10">
        <f t="shared" si="112"/>
        <v>1</v>
      </c>
      <c r="J178" s="10" t="s">
        <v>48</v>
      </c>
      <c r="K178" s="10">
        <f t="shared" si="113"/>
        <v>2</v>
      </c>
      <c r="L178" s="10" t="s">
        <v>65</v>
      </c>
      <c r="M178" s="11">
        <f t="shared" si="114"/>
        <v>3</v>
      </c>
      <c r="N178" s="11" t="s">
        <v>23</v>
      </c>
      <c r="O178" s="11">
        <f t="shared" si="115"/>
        <v>1</v>
      </c>
      <c r="P178" s="9"/>
      <c r="Q178" s="10" t="s">
        <v>24</v>
      </c>
      <c r="R178" s="12">
        <f t="shared" si="116"/>
        <v>10</v>
      </c>
      <c r="S178" s="10" t="s">
        <v>25</v>
      </c>
      <c r="T178" s="10" t="s">
        <v>156</v>
      </c>
      <c r="U178" s="11">
        <f t="shared" si="67"/>
        <v>0.55</v>
      </c>
      <c r="V178" s="7">
        <v>3.0</v>
      </c>
      <c r="W178" s="13">
        <f t="shared" si="68"/>
        <v>2</v>
      </c>
      <c r="X178" s="10" t="s">
        <v>27</v>
      </c>
      <c r="Y178" s="11">
        <f t="shared" si="69"/>
        <v>2</v>
      </c>
      <c r="Z178" s="11" t="s">
        <v>42</v>
      </c>
      <c r="AA178" s="14">
        <f t="shared" si="70"/>
        <v>4</v>
      </c>
      <c r="AB178" s="14">
        <f t="shared" si="99"/>
        <v>3.25</v>
      </c>
      <c r="AC178" s="15">
        <f t="shared" si="100"/>
        <v>7.8</v>
      </c>
    </row>
    <row r="179" ht="15.75" customHeight="1">
      <c r="A179" s="7">
        <v>178.0</v>
      </c>
      <c r="B179" s="8">
        <v>45052.75979350695</v>
      </c>
      <c r="C179" s="9" t="s">
        <v>18</v>
      </c>
      <c r="D179" s="10">
        <f t="shared" si="109"/>
        <v>2</v>
      </c>
      <c r="E179" s="10">
        <f t="shared" si="110"/>
        <v>2.333333333</v>
      </c>
      <c r="F179" s="10" t="s">
        <v>38</v>
      </c>
      <c r="G179" s="10">
        <f t="shared" si="111"/>
        <v>2</v>
      </c>
      <c r="H179" s="10" t="s">
        <v>20</v>
      </c>
      <c r="I179" s="10">
        <f t="shared" si="112"/>
        <v>1</v>
      </c>
      <c r="J179" s="10" t="s">
        <v>21</v>
      </c>
      <c r="K179" s="10">
        <f t="shared" si="113"/>
        <v>1</v>
      </c>
      <c r="L179" s="10" t="s">
        <v>22</v>
      </c>
      <c r="M179" s="11">
        <f t="shared" si="114"/>
        <v>1</v>
      </c>
      <c r="N179" s="10" t="s">
        <v>43</v>
      </c>
      <c r="O179" s="11">
        <f t="shared" si="115"/>
        <v>2</v>
      </c>
      <c r="P179" s="9" t="s">
        <v>30</v>
      </c>
      <c r="Q179" s="10" t="s">
        <v>31</v>
      </c>
      <c r="R179" s="12">
        <f t="shared" si="116"/>
        <v>9.333333333</v>
      </c>
      <c r="S179" s="10" t="s">
        <v>25</v>
      </c>
      <c r="T179" s="10" t="s">
        <v>129</v>
      </c>
      <c r="U179" s="11">
        <f t="shared" si="67"/>
        <v>0.55</v>
      </c>
      <c r="V179" s="7">
        <v>4.0</v>
      </c>
      <c r="W179" s="13">
        <f t="shared" si="68"/>
        <v>3</v>
      </c>
      <c r="X179" s="10" t="s">
        <v>45</v>
      </c>
      <c r="Y179" s="11">
        <f t="shared" si="69"/>
        <v>1</v>
      </c>
      <c r="Z179" s="11" t="s">
        <v>28</v>
      </c>
      <c r="AA179" s="14">
        <f t="shared" si="70"/>
        <v>3</v>
      </c>
      <c r="AB179" s="14">
        <f t="shared" si="99"/>
        <v>2.5</v>
      </c>
      <c r="AC179" s="15">
        <f t="shared" si="100"/>
        <v>7.05</v>
      </c>
    </row>
    <row r="180" ht="15.75" customHeight="1">
      <c r="A180" s="7">
        <v>179.0</v>
      </c>
      <c r="B180" s="8">
        <v>45052.79176373842</v>
      </c>
      <c r="C180" s="9" t="s">
        <v>37</v>
      </c>
      <c r="D180" s="10">
        <f t="shared" si="109"/>
        <v>1</v>
      </c>
      <c r="E180" s="10">
        <f t="shared" si="110"/>
        <v>1</v>
      </c>
      <c r="F180" s="10" t="s">
        <v>38</v>
      </c>
      <c r="G180" s="10">
        <f t="shared" si="111"/>
        <v>2</v>
      </c>
      <c r="H180" s="10" t="s">
        <v>20</v>
      </c>
      <c r="I180" s="10">
        <f t="shared" si="112"/>
        <v>1</v>
      </c>
      <c r="J180" s="10" t="s">
        <v>48</v>
      </c>
      <c r="K180" s="10">
        <f t="shared" si="113"/>
        <v>2</v>
      </c>
      <c r="L180" s="10" t="s">
        <v>39</v>
      </c>
      <c r="M180" s="11">
        <f t="shared" si="114"/>
        <v>2</v>
      </c>
      <c r="N180" s="11" t="s">
        <v>23</v>
      </c>
      <c r="O180" s="11">
        <f t="shared" si="115"/>
        <v>1</v>
      </c>
      <c r="P180" s="9"/>
      <c r="Q180" s="10" t="s">
        <v>24</v>
      </c>
      <c r="R180" s="12">
        <f t="shared" si="116"/>
        <v>9</v>
      </c>
      <c r="S180" s="10" t="s">
        <v>25</v>
      </c>
      <c r="T180" s="10" t="s">
        <v>55</v>
      </c>
      <c r="U180" s="11">
        <f t="shared" si="67"/>
        <v>0.45</v>
      </c>
      <c r="V180" s="7">
        <v>3.0</v>
      </c>
      <c r="W180" s="13">
        <f t="shared" si="68"/>
        <v>2</v>
      </c>
      <c r="X180" s="10" t="s">
        <v>27</v>
      </c>
      <c r="Y180" s="11">
        <f t="shared" si="69"/>
        <v>2</v>
      </c>
      <c r="Z180" s="11" t="s">
        <v>28</v>
      </c>
      <c r="AA180" s="14">
        <f t="shared" si="70"/>
        <v>3</v>
      </c>
      <c r="AB180" s="14">
        <f t="shared" si="99"/>
        <v>2.5</v>
      </c>
      <c r="AC180" s="15">
        <f t="shared" si="100"/>
        <v>6.95</v>
      </c>
    </row>
    <row r="181" ht="15.75" customHeight="1">
      <c r="A181" s="7">
        <v>180.0</v>
      </c>
      <c r="B181" s="8">
        <v>45052.79594600694</v>
      </c>
      <c r="C181" s="9" t="s">
        <v>37</v>
      </c>
      <c r="D181" s="10">
        <f t="shared" si="109"/>
        <v>1</v>
      </c>
      <c r="E181" s="10">
        <f t="shared" si="110"/>
        <v>1</v>
      </c>
      <c r="F181" s="10" t="s">
        <v>38</v>
      </c>
      <c r="G181" s="10">
        <f t="shared" si="111"/>
        <v>2</v>
      </c>
      <c r="H181" s="10" t="s">
        <v>20</v>
      </c>
      <c r="I181" s="10">
        <f t="shared" si="112"/>
        <v>1</v>
      </c>
      <c r="J181" s="10" t="s">
        <v>21</v>
      </c>
      <c r="K181" s="10">
        <f t="shared" si="113"/>
        <v>1</v>
      </c>
      <c r="L181" s="10" t="s">
        <v>22</v>
      </c>
      <c r="M181" s="11">
        <f t="shared" si="114"/>
        <v>1</v>
      </c>
      <c r="N181" s="11" t="s">
        <v>23</v>
      </c>
      <c r="O181" s="11">
        <f t="shared" si="115"/>
        <v>1</v>
      </c>
      <c r="P181" s="9"/>
      <c r="Q181" s="10" t="s">
        <v>24</v>
      </c>
      <c r="R181" s="12">
        <f t="shared" si="116"/>
        <v>7</v>
      </c>
      <c r="S181" s="10" t="s">
        <v>25</v>
      </c>
      <c r="T181" s="10" t="s">
        <v>102</v>
      </c>
      <c r="U181" s="11">
        <f t="shared" si="67"/>
        <v>0.45</v>
      </c>
      <c r="V181" s="7">
        <v>4.0</v>
      </c>
      <c r="W181" s="13">
        <f t="shared" si="68"/>
        <v>3</v>
      </c>
      <c r="X181" s="10" t="s">
        <v>27</v>
      </c>
      <c r="Y181" s="11">
        <f t="shared" si="69"/>
        <v>2</v>
      </c>
      <c r="Z181" s="11" t="s">
        <v>42</v>
      </c>
      <c r="AA181" s="14">
        <f t="shared" si="70"/>
        <v>4</v>
      </c>
      <c r="AB181" s="14">
        <f t="shared" si="99"/>
        <v>3.25</v>
      </c>
      <c r="AC181" s="15">
        <f t="shared" si="100"/>
        <v>8.7</v>
      </c>
    </row>
    <row r="182" ht="15.75" customHeight="1">
      <c r="A182" s="7">
        <v>181.0</v>
      </c>
      <c r="B182" s="8">
        <v>45052.876319814815</v>
      </c>
      <c r="C182" s="9" t="s">
        <v>37</v>
      </c>
      <c r="D182" s="10">
        <f t="shared" si="109"/>
        <v>1</v>
      </c>
      <c r="E182" s="10">
        <f t="shared" si="110"/>
        <v>1</v>
      </c>
      <c r="F182" s="10" t="s">
        <v>19</v>
      </c>
      <c r="G182" s="10">
        <f t="shared" si="111"/>
        <v>3</v>
      </c>
      <c r="H182" s="10" t="s">
        <v>20</v>
      </c>
      <c r="I182" s="10">
        <f t="shared" si="112"/>
        <v>1</v>
      </c>
      <c r="J182" s="10" t="s">
        <v>21</v>
      </c>
      <c r="K182" s="10">
        <f t="shared" si="113"/>
        <v>1</v>
      </c>
      <c r="L182" s="10" t="s">
        <v>22</v>
      </c>
      <c r="M182" s="11">
        <f t="shared" si="114"/>
        <v>1</v>
      </c>
      <c r="N182" s="10" t="s">
        <v>43</v>
      </c>
      <c r="O182" s="11">
        <f t="shared" si="115"/>
        <v>2</v>
      </c>
      <c r="P182" s="9" t="s">
        <v>30</v>
      </c>
      <c r="Q182" s="10" t="s">
        <v>31</v>
      </c>
      <c r="R182" s="12">
        <f t="shared" si="116"/>
        <v>9</v>
      </c>
      <c r="S182" s="10" t="s">
        <v>25</v>
      </c>
      <c r="T182" s="10" t="s">
        <v>197</v>
      </c>
      <c r="U182" s="11">
        <f t="shared" si="67"/>
        <v>0.45</v>
      </c>
      <c r="V182" s="7">
        <v>3.0</v>
      </c>
      <c r="W182" s="13">
        <f t="shared" si="68"/>
        <v>2</v>
      </c>
      <c r="X182" s="10" t="s">
        <v>27</v>
      </c>
      <c r="Y182" s="11">
        <f t="shared" si="69"/>
        <v>2</v>
      </c>
      <c r="Z182" s="11" t="s">
        <v>28</v>
      </c>
      <c r="AA182" s="14">
        <f t="shared" si="70"/>
        <v>3</v>
      </c>
      <c r="AB182" s="14">
        <f t="shared" si="99"/>
        <v>2.5</v>
      </c>
      <c r="AC182" s="15">
        <f t="shared" si="100"/>
        <v>6.95</v>
      </c>
    </row>
    <row r="183" ht="15.75" customHeight="1">
      <c r="A183" s="7">
        <v>182.0</v>
      </c>
      <c r="B183" s="8">
        <v>45052.8822905787</v>
      </c>
      <c r="C183" s="9" t="s">
        <v>18</v>
      </c>
      <c r="D183" s="10"/>
      <c r="E183" s="10"/>
      <c r="F183" s="10" t="s">
        <v>19</v>
      </c>
      <c r="G183" s="10"/>
      <c r="H183" s="10" t="s">
        <v>20</v>
      </c>
      <c r="I183" s="10"/>
      <c r="J183" s="10" t="s">
        <v>91</v>
      </c>
      <c r="K183" s="10"/>
      <c r="L183" s="10" t="s">
        <v>22</v>
      </c>
      <c r="M183" s="11"/>
      <c r="N183" s="11" t="s">
        <v>23</v>
      </c>
      <c r="O183" s="11"/>
      <c r="P183" s="10"/>
      <c r="Q183" s="10"/>
      <c r="R183" s="12"/>
      <c r="S183" s="10" t="s">
        <v>98</v>
      </c>
      <c r="T183" s="10" t="s">
        <v>198</v>
      </c>
      <c r="U183" s="11">
        <f t="shared" si="67"/>
        <v>0.45</v>
      </c>
      <c r="V183" s="13">
        <v>3.0</v>
      </c>
      <c r="W183" s="13">
        <f t="shared" si="68"/>
        <v>2</v>
      </c>
      <c r="X183" s="10" t="s">
        <v>27</v>
      </c>
      <c r="Y183" s="11">
        <f t="shared" si="69"/>
        <v>2</v>
      </c>
      <c r="Z183" s="11" t="s">
        <v>46</v>
      </c>
      <c r="AA183" s="14">
        <f t="shared" si="70"/>
        <v>1</v>
      </c>
      <c r="AB183" s="14">
        <f t="shared" si="99"/>
        <v>1</v>
      </c>
      <c r="AC183" s="15">
        <f t="shared" si="100"/>
        <v>5.45</v>
      </c>
    </row>
    <row r="184" ht="15.75" customHeight="1">
      <c r="A184" s="7">
        <v>183.0</v>
      </c>
      <c r="B184" s="8">
        <v>45052.882727696764</v>
      </c>
      <c r="C184" s="9" t="s">
        <v>37</v>
      </c>
      <c r="D184" s="10">
        <f t="shared" ref="D184:D200" si="117">IF(C184="I don't drink coffee", 1, IF(C184="1-2 cups", 2, IF(C184="3-4 cups", 3, IF(C184="More than 4 cups", 4))))</f>
        <v>1</v>
      </c>
      <c r="E184" s="10">
        <f t="shared" ref="E184:E200" si="118">1+((D184-1)*(5-1))/(4-1)</f>
        <v>1</v>
      </c>
      <c r="F184" s="10" t="s">
        <v>19</v>
      </c>
      <c r="G184" s="10">
        <f t="shared" ref="G184:G200" si="119">IF(F184="Less than 1 liter", 1, IF(F184="1-2 liters", 2, IF(F184="2-3 liters", 3, IF(F184="3-4 liters", 4, IF(F184="More than 4 liters", 5, "Not Specified")))))</f>
        <v>3</v>
      </c>
      <c r="H184" s="10" t="s">
        <v>20</v>
      </c>
      <c r="I184" s="10">
        <f t="shared" ref="I184:I200" si="120">IF(H184="I don't drink spirits",1,IF(H184="Less than 2 shots",2,IF(H184="2-4 shots",3,IF(H184="5-7 shots",4,IF(H184="More than 7 shots",5,"Not Specified")))))</f>
        <v>1</v>
      </c>
      <c r="J184" s="10" t="s">
        <v>21</v>
      </c>
      <c r="K184" s="10">
        <f t="shared" ref="K184:K200" si="121">IF(J184="I don't drink wine",1,IF(J184="1-2 glasses",2,IF(J184="3-4 glasses",3,IF(J184="5-6 glasses",4,IF(J184="More than 6 glasses",5,"Not Specified")))))</f>
        <v>1</v>
      </c>
      <c r="L184" s="10" t="s">
        <v>22</v>
      </c>
      <c r="M184" s="11">
        <f t="shared" ref="M184:M200" si="122">IF(L184="I don't drink beer", 1, IF(L184="1-2 beers", 2, IF(L184="3-4 beers", 3, IF(L184="5-6 liters", 4, IF(L184="More than 6 beers", 5, "Not Specified")))))</f>
        <v>1</v>
      </c>
      <c r="N184" s="11" t="s">
        <v>23</v>
      </c>
      <c r="O184" s="11">
        <f t="shared" ref="O184:O200" si="123">IF(N184="I don't drink energy drinks", 1, IF(N184="1-2 energy drinks", 2, IF(N184="3-4 energy drinks", 3, IF(N184="5-6 energy drinks", 4, IF(N184="More than 6 energy drinks", 5, "Not Specified")))))</f>
        <v>1</v>
      </c>
      <c r="P184" s="14"/>
      <c r="Q184" s="10" t="s">
        <v>24</v>
      </c>
      <c r="R184" s="12">
        <f t="shared" ref="R184:R200" si="124">SUM(E184,G184,I184,K184,M184,O184)</f>
        <v>8</v>
      </c>
      <c r="S184" s="10" t="s">
        <v>32</v>
      </c>
      <c r="T184" s="10" t="s">
        <v>133</v>
      </c>
      <c r="U184" s="11">
        <f t="shared" si="67"/>
        <v>0.6</v>
      </c>
      <c r="V184" s="18">
        <v>3.0</v>
      </c>
      <c r="W184" s="13">
        <f t="shared" si="68"/>
        <v>2</v>
      </c>
      <c r="X184" s="16" t="s">
        <v>27</v>
      </c>
      <c r="Y184" s="11">
        <f t="shared" si="69"/>
        <v>2</v>
      </c>
      <c r="Z184" s="17" t="s">
        <v>46</v>
      </c>
      <c r="AA184" s="14">
        <f t="shared" si="70"/>
        <v>1</v>
      </c>
      <c r="AB184" s="14">
        <f t="shared" si="99"/>
        <v>1</v>
      </c>
      <c r="AC184" s="15">
        <f t="shared" si="100"/>
        <v>5.6</v>
      </c>
    </row>
    <row r="185" ht="15.75" customHeight="1">
      <c r="A185" s="7">
        <v>184.0</v>
      </c>
      <c r="B185" s="8">
        <v>45052.94254228009</v>
      </c>
      <c r="C185" s="9" t="s">
        <v>18</v>
      </c>
      <c r="D185" s="10">
        <f t="shared" si="117"/>
        <v>2</v>
      </c>
      <c r="E185" s="10">
        <f t="shared" si="118"/>
        <v>2.333333333</v>
      </c>
      <c r="F185" s="10" t="s">
        <v>95</v>
      </c>
      <c r="G185" s="10">
        <f t="shared" si="119"/>
        <v>4</v>
      </c>
      <c r="H185" s="10" t="s">
        <v>20</v>
      </c>
      <c r="I185" s="10">
        <f t="shared" si="120"/>
        <v>1</v>
      </c>
      <c r="J185" s="10" t="s">
        <v>21</v>
      </c>
      <c r="K185" s="10">
        <f t="shared" si="121"/>
        <v>1</v>
      </c>
      <c r="L185" s="10" t="s">
        <v>22</v>
      </c>
      <c r="M185" s="11">
        <f t="shared" si="122"/>
        <v>1</v>
      </c>
      <c r="N185" s="10" t="s">
        <v>29</v>
      </c>
      <c r="O185" s="11">
        <f t="shared" si="123"/>
        <v>3</v>
      </c>
      <c r="P185" s="9" t="s">
        <v>70</v>
      </c>
      <c r="Q185" s="10" t="s">
        <v>71</v>
      </c>
      <c r="R185" s="12">
        <f t="shared" si="124"/>
        <v>12.33333333</v>
      </c>
      <c r="S185" s="10" t="s">
        <v>25</v>
      </c>
      <c r="T185" s="10" t="s">
        <v>199</v>
      </c>
      <c r="U185" s="11">
        <f t="shared" si="67"/>
        <v>0.65</v>
      </c>
      <c r="V185" s="7">
        <v>4.0</v>
      </c>
      <c r="W185" s="13">
        <f t="shared" si="68"/>
        <v>3</v>
      </c>
      <c r="X185" s="10" t="s">
        <v>45</v>
      </c>
      <c r="Y185" s="11">
        <f t="shared" si="69"/>
        <v>1</v>
      </c>
      <c r="Z185" s="11" t="s">
        <v>28</v>
      </c>
      <c r="AA185" s="14">
        <f t="shared" si="70"/>
        <v>3</v>
      </c>
      <c r="AB185" s="14">
        <f t="shared" si="99"/>
        <v>2.5</v>
      </c>
      <c r="AC185" s="15">
        <f t="shared" si="100"/>
        <v>7.15</v>
      </c>
    </row>
    <row r="186" ht="15.75" customHeight="1">
      <c r="A186" s="7">
        <v>185.0</v>
      </c>
      <c r="B186" s="8">
        <v>45053.11505978009</v>
      </c>
      <c r="C186" s="9" t="s">
        <v>18</v>
      </c>
      <c r="D186" s="10">
        <f t="shared" si="117"/>
        <v>2</v>
      </c>
      <c r="E186" s="10">
        <f t="shared" si="118"/>
        <v>2.333333333</v>
      </c>
      <c r="F186" s="10" t="s">
        <v>19</v>
      </c>
      <c r="G186" s="10">
        <f t="shared" si="119"/>
        <v>3</v>
      </c>
      <c r="H186" s="10" t="s">
        <v>69</v>
      </c>
      <c r="I186" s="10">
        <f t="shared" si="120"/>
        <v>2</v>
      </c>
      <c r="J186" s="10" t="s">
        <v>21</v>
      </c>
      <c r="K186" s="10">
        <f t="shared" si="121"/>
        <v>1</v>
      </c>
      <c r="L186" s="10" t="s">
        <v>22</v>
      </c>
      <c r="M186" s="11">
        <f t="shared" si="122"/>
        <v>1</v>
      </c>
      <c r="N186" s="11" t="s">
        <v>23</v>
      </c>
      <c r="O186" s="11">
        <f t="shared" si="123"/>
        <v>1</v>
      </c>
      <c r="P186" s="9"/>
      <c r="Q186" s="10" t="s">
        <v>24</v>
      </c>
      <c r="R186" s="12">
        <f t="shared" si="124"/>
        <v>10.33333333</v>
      </c>
      <c r="S186" s="10" t="s">
        <v>25</v>
      </c>
      <c r="T186" s="10" t="s">
        <v>200</v>
      </c>
      <c r="U186" s="11">
        <f t="shared" si="67"/>
        <v>0.45</v>
      </c>
      <c r="V186" s="7">
        <v>3.0</v>
      </c>
      <c r="W186" s="13">
        <f t="shared" si="68"/>
        <v>2</v>
      </c>
      <c r="X186" s="10" t="s">
        <v>27</v>
      </c>
      <c r="Y186" s="11">
        <f t="shared" si="69"/>
        <v>2</v>
      </c>
      <c r="Z186" s="11" t="s">
        <v>115</v>
      </c>
      <c r="AA186" s="14">
        <f t="shared" si="70"/>
        <v>2</v>
      </c>
      <c r="AB186" s="14">
        <f t="shared" si="99"/>
        <v>1.75</v>
      </c>
      <c r="AC186" s="15">
        <f t="shared" si="100"/>
        <v>6.2</v>
      </c>
    </row>
    <row r="187" ht="15.75" customHeight="1">
      <c r="A187" s="7">
        <v>186.0</v>
      </c>
      <c r="B187" s="8">
        <v>45053.22544530092</v>
      </c>
      <c r="C187" s="9" t="s">
        <v>81</v>
      </c>
      <c r="D187" s="10">
        <f t="shared" si="117"/>
        <v>4</v>
      </c>
      <c r="E187" s="10">
        <f t="shared" si="118"/>
        <v>5</v>
      </c>
      <c r="F187" s="10" t="s">
        <v>19</v>
      </c>
      <c r="G187" s="10">
        <f t="shared" si="119"/>
        <v>3</v>
      </c>
      <c r="H187" s="10" t="s">
        <v>201</v>
      </c>
      <c r="I187" s="10">
        <f t="shared" si="120"/>
        <v>4</v>
      </c>
      <c r="J187" s="10" t="s">
        <v>21</v>
      </c>
      <c r="K187" s="10">
        <f t="shared" si="121"/>
        <v>1</v>
      </c>
      <c r="L187" s="10" t="s">
        <v>22</v>
      </c>
      <c r="M187" s="11">
        <f t="shared" si="122"/>
        <v>1</v>
      </c>
      <c r="N187" s="10" t="s">
        <v>29</v>
      </c>
      <c r="O187" s="11">
        <f t="shared" si="123"/>
        <v>3</v>
      </c>
      <c r="P187" s="9" t="s">
        <v>187</v>
      </c>
      <c r="Q187" s="10" t="s">
        <v>31</v>
      </c>
      <c r="R187" s="12">
        <f t="shared" si="124"/>
        <v>17</v>
      </c>
      <c r="S187" s="10" t="s">
        <v>25</v>
      </c>
      <c r="T187" s="10" t="s">
        <v>167</v>
      </c>
      <c r="U187" s="11">
        <f t="shared" si="67"/>
        <v>0.8</v>
      </c>
      <c r="V187" s="9" t="s">
        <v>34</v>
      </c>
      <c r="W187" s="13">
        <f t="shared" si="68"/>
        <v>1</v>
      </c>
      <c r="X187" s="10" t="s">
        <v>45</v>
      </c>
      <c r="Y187" s="11">
        <f t="shared" si="69"/>
        <v>1</v>
      </c>
      <c r="Z187" s="11" t="s">
        <v>28</v>
      </c>
      <c r="AA187" s="14">
        <f t="shared" si="70"/>
        <v>3</v>
      </c>
      <c r="AB187" s="14">
        <f t="shared" si="99"/>
        <v>2.5</v>
      </c>
      <c r="AC187" s="15">
        <f t="shared" si="100"/>
        <v>5.3</v>
      </c>
    </row>
    <row r="188" ht="15.75" customHeight="1">
      <c r="A188" s="7">
        <v>187.0</v>
      </c>
      <c r="B188" s="8">
        <v>45053.39903890046</v>
      </c>
      <c r="C188" s="9" t="s">
        <v>35</v>
      </c>
      <c r="D188" s="10">
        <f t="shared" si="117"/>
        <v>3</v>
      </c>
      <c r="E188" s="10">
        <f t="shared" si="118"/>
        <v>3.666666667</v>
      </c>
      <c r="F188" s="10" t="s">
        <v>19</v>
      </c>
      <c r="G188" s="10">
        <f t="shared" si="119"/>
        <v>3</v>
      </c>
      <c r="H188" s="10" t="s">
        <v>20</v>
      </c>
      <c r="I188" s="10">
        <f t="shared" si="120"/>
        <v>1</v>
      </c>
      <c r="J188" s="10" t="s">
        <v>21</v>
      </c>
      <c r="K188" s="10">
        <f t="shared" si="121"/>
        <v>1</v>
      </c>
      <c r="L188" s="10" t="s">
        <v>22</v>
      </c>
      <c r="M188" s="11">
        <f t="shared" si="122"/>
        <v>1</v>
      </c>
      <c r="N188" s="11" t="s">
        <v>23</v>
      </c>
      <c r="O188" s="11">
        <f t="shared" si="123"/>
        <v>1</v>
      </c>
      <c r="P188" s="9"/>
      <c r="Q188" s="10" t="s">
        <v>24</v>
      </c>
      <c r="R188" s="12">
        <f t="shared" si="124"/>
        <v>10.66666667</v>
      </c>
      <c r="S188" s="10" t="s">
        <v>25</v>
      </c>
      <c r="T188" s="10" t="s">
        <v>180</v>
      </c>
      <c r="U188" s="11">
        <f t="shared" si="67"/>
        <v>0.55</v>
      </c>
      <c r="V188" s="7">
        <v>3.0</v>
      </c>
      <c r="W188" s="13">
        <f t="shared" si="68"/>
        <v>2</v>
      </c>
      <c r="X188" s="10" t="s">
        <v>27</v>
      </c>
      <c r="Y188" s="11">
        <f t="shared" si="69"/>
        <v>2</v>
      </c>
      <c r="Z188" s="11" t="s">
        <v>42</v>
      </c>
      <c r="AA188" s="14">
        <f t="shared" si="70"/>
        <v>4</v>
      </c>
      <c r="AB188" s="14">
        <f t="shared" si="99"/>
        <v>3.25</v>
      </c>
      <c r="AC188" s="15">
        <f t="shared" si="100"/>
        <v>7.8</v>
      </c>
    </row>
    <row r="189" ht="15.75" customHeight="1">
      <c r="A189" s="7">
        <v>188.0</v>
      </c>
      <c r="B189" s="8">
        <v>45053.51744520833</v>
      </c>
      <c r="C189" s="9" t="s">
        <v>37</v>
      </c>
      <c r="D189" s="10">
        <f t="shared" si="117"/>
        <v>1</v>
      </c>
      <c r="E189" s="10">
        <f t="shared" si="118"/>
        <v>1</v>
      </c>
      <c r="F189" s="10" t="s">
        <v>19</v>
      </c>
      <c r="G189" s="10">
        <f t="shared" si="119"/>
        <v>3</v>
      </c>
      <c r="H189" s="10" t="s">
        <v>20</v>
      </c>
      <c r="I189" s="10">
        <f t="shared" si="120"/>
        <v>1</v>
      </c>
      <c r="J189" s="10" t="s">
        <v>21</v>
      </c>
      <c r="K189" s="10">
        <f t="shared" si="121"/>
        <v>1</v>
      </c>
      <c r="L189" s="10" t="s">
        <v>22</v>
      </c>
      <c r="M189" s="11">
        <f t="shared" si="122"/>
        <v>1</v>
      </c>
      <c r="N189" s="11" t="s">
        <v>23</v>
      </c>
      <c r="O189" s="11">
        <f t="shared" si="123"/>
        <v>1</v>
      </c>
      <c r="P189" s="9"/>
      <c r="Q189" s="10" t="s">
        <v>24</v>
      </c>
      <c r="R189" s="12">
        <f t="shared" si="124"/>
        <v>8</v>
      </c>
      <c r="S189" s="10" t="s">
        <v>25</v>
      </c>
      <c r="T189" s="10" t="s">
        <v>202</v>
      </c>
      <c r="U189" s="11">
        <f t="shared" si="67"/>
        <v>0.9</v>
      </c>
      <c r="V189" s="7">
        <v>3.0</v>
      </c>
      <c r="W189" s="13">
        <f t="shared" si="68"/>
        <v>2</v>
      </c>
      <c r="X189" s="10" t="s">
        <v>27</v>
      </c>
      <c r="Y189" s="11">
        <f t="shared" si="69"/>
        <v>2</v>
      </c>
      <c r="Z189" s="11" t="s">
        <v>56</v>
      </c>
      <c r="AA189" s="14">
        <f t="shared" si="70"/>
        <v>5</v>
      </c>
      <c r="AB189" s="14">
        <f t="shared" si="99"/>
        <v>4</v>
      </c>
      <c r="AC189" s="15">
        <f t="shared" si="100"/>
        <v>8.9</v>
      </c>
    </row>
    <row r="190" ht="15.75" customHeight="1">
      <c r="A190" s="7">
        <v>189.0</v>
      </c>
      <c r="B190" s="8">
        <v>45053.818906388886</v>
      </c>
      <c r="C190" s="9" t="s">
        <v>18</v>
      </c>
      <c r="D190" s="10">
        <f t="shared" si="117"/>
        <v>2</v>
      </c>
      <c r="E190" s="10">
        <f t="shared" si="118"/>
        <v>2.333333333</v>
      </c>
      <c r="F190" s="10" t="s">
        <v>47</v>
      </c>
      <c r="G190" s="10">
        <f t="shared" si="119"/>
        <v>1</v>
      </c>
      <c r="H190" s="10" t="s">
        <v>20</v>
      </c>
      <c r="I190" s="10">
        <f t="shared" si="120"/>
        <v>1</v>
      </c>
      <c r="J190" s="10" t="s">
        <v>21</v>
      </c>
      <c r="K190" s="10">
        <f t="shared" si="121"/>
        <v>1</v>
      </c>
      <c r="L190" s="10" t="s">
        <v>22</v>
      </c>
      <c r="M190" s="11">
        <f t="shared" si="122"/>
        <v>1</v>
      </c>
      <c r="N190" s="10" t="s">
        <v>43</v>
      </c>
      <c r="O190" s="11">
        <f t="shared" si="123"/>
        <v>2</v>
      </c>
      <c r="P190" s="9" t="s">
        <v>30</v>
      </c>
      <c r="Q190" s="10" t="s">
        <v>31</v>
      </c>
      <c r="R190" s="12">
        <f t="shared" si="124"/>
        <v>8.333333333</v>
      </c>
      <c r="S190" s="10" t="s">
        <v>25</v>
      </c>
      <c r="T190" s="10" t="s">
        <v>192</v>
      </c>
      <c r="U190" s="11">
        <f t="shared" si="67"/>
        <v>0.45</v>
      </c>
      <c r="V190" s="7">
        <v>3.0</v>
      </c>
      <c r="W190" s="13">
        <f t="shared" si="68"/>
        <v>2</v>
      </c>
      <c r="X190" s="10" t="s">
        <v>45</v>
      </c>
      <c r="Y190" s="11">
        <f t="shared" si="69"/>
        <v>1</v>
      </c>
      <c r="Z190" s="11" t="s">
        <v>28</v>
      </c>
      <c r="AA190" s="14">
        <f t="shared" si="70"/>
        <v>3</v>
      </c>
      <c r="AB190" s="14">
        <f t="shared" si="99"/>
        <v>2.5</v>
      </c>
      <c r="AC190" s="15">
        <f t="shared" si="100"/>
        <v>5.95</v>
      </c>
    </row>
    <row r="191" ht="15.75" customHeight="1">
      <c r="A191" s="7">
        <v>190.0</v>
      </c>
      <c r="B191" s="8">
        <v>45055.63774679398</v>
      </c>
      <c r="C191" s="9" t="s">
        <v>37</v>
      </c>
      <c r="D191" s="10">
        <f t="shared" si="117"/>
        <v>1</v>
      </c>
      <c r="E191" s="10">
        <f t="shared" si="118"/>
        <v>1</v>
      </c>
      <c r="F191" s="10" t="s">
        <v>47</v>
      </c>
      <c r="G191" s="10">
        <f t="shared" si="119"/>
        <v>1</v>
      </c>
      <c r="H191" s="10" t="s">
        <v>20</v>
      </c>
      <c r="I191" s="10">
        <f t="shared" si="120"/>
        <v>1</v>
      </c>
      <c r="J191" s="10" t="s">
        <v>21</v>
      </c>
      <c r="K191" s="10">
        <f t="shared" si="121"/>
        <v>1</v>
      </c>
      <c r="L191" s="10" t="s">
        <v>22</v>
      </c>
      <c r="M191" s="11">
        <f t="shared" si="122"/>
        <v>1</v>
      </c>
      <c r="N191" s="10" t="s">
        <v>29</v>
      </c>
      <c r="O191" s="11">
        <f t="shared" si="123"/>
        <v>3</v>
      </c>
      <c r="P191" s="9" t="s">
        <v>203</v>
      </c>
      <c r="Q191" s="10" t="s">
        <v>24</v>
      </c>
      <c r="R191" s="12">
        <f t="shared" si="124"/>
        <v>8</v>
      </c>
      <c r="S191" s="10" t="s">
        <v>25</v>
      </c>
      <c r="T191" s="10" t="s">
        <v>173</v>
      </c>
      <c r="U191" s="11">
        <f t="shared" si="67"/>
        <v>0.7</v>
      </c>
      <c r="V191" s="7">
        <v>3.0</v>
      </c>
      <c r="W191" s="13">
        <f t="shared" si="68"/>
        <v>2</v>
      </c>
      <c r="X191" s="10" t="s">
        <v>59</v>
      </c>
      <c r="Y191" s="11">
        <f t="shared" si="69"/>
        <v>4</v>
      </c>
      <c r="Z191" s="11" t="s">
        <v>42</v>
      </c>
      <c r="AA191" s="14">
        <f t="shared" si="70"/>
        <v>4</v>
      </c>
      <c r="AB191" s="14">
        <f t="shared" si="99"/>
        <v>3.25</v>
      </c>
      <c r="AC191" s="15">
        <f t="shared" si="100"/>
        <v>9.95</v>
      </c>
    </row>
    <row r="192" ht="15.75" customHeight="1">
      <c r="A192" s="7">
        <v>191.0</v>
      </c>
      <c r="B192" s="8">
        <v>45055.77021195602</v>
      </c>
      <c r="C192" s="9" t="s">
        <v>37</v>
      </c>
      <c r="D192" s="10">
        <f t="shared" si="117"/>
        <v>1</v>
      </c>
      <c r="E192" s="10">
        <f t="shared" si="118"/>
        <v>1</v>
      </c>
      <c r="F192" s="10" t="s">
        <v>47</v>
      </c>
      <c r="G192" s="10">
        <f t="shared" si="119"/>
        <v>1</v>
      </c>
      <c r="H192" s="10" t="s">
        <v>20</v>
      </c>
      <c r="I192" s="10">
        <f t="shared" si="120"/>
        <v>1</v>
      </c>
      <c r="J192" s="10" t="s">
        <v>21</v>
      </c>
      <c r="K192" s="10">
        <f t="shared" si="121"/>
        <v>1</v>
      </c>
      <c r="L192" s="10" t="s">
        <v>22</v>
      </c>
      <c r="M192" s="11">
        <f t="shared" si="122"/>
        <v>1</v>
      </c>
      <c r="N192" s="11" t="s">
        <v>23</v>
      </c>
      <c r="O192" s="11">
        <f t="shared" si="123"/>
        <v>1</v>
      </c>
      <c r="P192" s="9"/>
      <c r="Q192" s="10" t="s">
        <v>24</v>
      </c>
      <c r="R192" s="12">
        <f t="shared" si="124"/>
        <v>6</v>
      </c>
      <c r="S192" s="10" t="s">
        <v>25</v>
      </c>
      <c r="T192" s="10" t="s">
        <v>204</v>
      </c>
      <c r="U192" s="11">
        <f t="shared" si="67"/>
        <v>0.55</v>
      </c>
      <c r="V192" s="7">
        <v>3.0</v>
      </c>
      <c r="W192" s="13">
        <f t="shared" si="68"/>
        <v>2</v>
      </c>
      <c r="X192" s="10" t="s">
        <v>73</v>
      </c>
      <c r="Y192" s="11">
        <f t="shared" si="69"/>
        <v>3</v>
      </c>
      <c r="Z192" s="11" t="s">
        <v>42</v>
      </c>
      <c r="AA192" s="14">
        <f t="shared" si="70"/>
        <v>4</v>
      </c>
      <c r="AB192" s="14">
        <f t="shared" si="99"/>
        <v>3.25</v>
      </c>
      <c r="AC192" s="15">
        <f t="shared" si="100"/>
        <v>8.8</v>
      </c>
    </row>
    <row r="193" ht="15.75" customHeight="1">
      <c r="A193" s="7">
        <v>192.0</v>
      </c>
      <c r="B193" s="8">
        <v>45055.78224461805</v>
      </c>
      <c r="C193" s="9" t="s">
        <v>18</v>
      </c>
      <c r="D193" s="10">
        <f t="shared" si="117"/>
        <v>2</v>
      </c>
      <c r="E193" s="10">
        <f t="shared" si="118"/>
        <v>2.333333333</v>
      </c>
      <c r="F193" s="10" t="s">
        <v>47</v>
      </c>
      <c r="G193" s="10">
        <f t="shared" si="119"/>
        <v>1</v>
      </c>
      <c r="H193" s="10" t="s">
        <v>20</v>
      </c>
      <c r="I193" s="10">
        <f t="shared" si="120"/>
        <v>1</v>
      </c>
      <c r="J193" s="10" t="s">
        <v>21</v>
      </c>
      <c r="K193" s="10">
        <f t="shared" si="121"/>
        <v>1</v>
      </c>
      <c r="L193" s="10" t="s">
        <v>22</v>
      </c>
      <c r="M193" s="11">
        <f t="shared" si="122"/>
        <v>1</v>
      </c>
      <c r="N193" s="10" t="s">
        <v>43</v>
      </c>
      <c r="O193" s="11">
        <f t="shared" si="123"/>
        <v>2</v>
      </c>
      <c r="P193" s="9" t="s">
        <v>70</v>
      </c>
      <c r="Q193" s="10" t="s">
        <v>71</v>
      </c>
      <c r="R193" s="12">
        <f t="shared" si="124"/>
        <v>8.333333333</v>
      </c>
      <c r="S193" s="10" t="s">
        <v>25</v>
      </c>
      <c r="T193" s="10" t="s">
        <v>205</v>
      </c>
      <c r="U193" s="11">
        <f t="shared" si="67"/>
        <v>0.6</v>
      </c>
      <c r="V193" s="9" t="s">
        <v>34</v>
      </c>
      <c r="W193" s="13">
        <f t="shared" si="68"/>
        <v>1</v>
      </c>
      <c r="X193" s="10" t="s">
        <v>45</v>
      </c>
      <c r="Y193" s="11">
        <f t="shared" si="69"/>
        <v>1</v>
      </c>
      <c r="Z193" s="11" t="s">
        <v>28</v>
      </c>
      <c r="AA193" s="14">
        <f t="shared" si="70"/>
        <v>3</v>
      </c>
      <c r="AB193" s="14">
        <f t="shared" si="99"/>
        <v>2.5</v>
      </c>
      <c r="AC193" s="15">
        <f t="shared" si="100"/>
        <v>5.1</v>
      </c>
    </row>
    <row r="194" ht="15.75" customHeight="1">
      <c r="A194" s="7">
        <v>193.0</v>
      </c>
      <c r="B194" s="8">
        <v>45056.56950869213</v>
      </c>
      <c r="C194" s="9" t="s">
        <v>18</v>
      </c>
      <c r="D194" s="10">
        <f t="shared" si="117"/>
        <v>2</v>
      </c>
      <c r="E194" s="10">
        <f t="shared" si="118"/>
        <v>2.333333333</v>
      </c>
      <c r="F194" s="10" t="s">
        <v>38</v>
      </c>
      <c r="G194" s="10">
        <f t="shared" si="119"/>
        <v>2</v>
      </c>
      <c r="H194" s="10" t="s">
        <v>20</v>
      </c>
      <c r="I194" s="10">
        <f t="shared" si="120"/>
        <v>1</v>
      </c>
      <c r="J194" s="10" t="s">
        <v>21</v>
      </c>
      <c r="K194" s="10">
        <f t="shared" si="121"/>
        <v>1</v>
      </c>
      <c r="L194" s="10" t="s">
        <v>22</v>
      </c>
      <c r="M194" s="11">
        <f t="shared" si="122"/>
        <v>1</v>
      </c>
      <c r="N194" s="10" t="s">
        <v>43</v>
      </c>
      <c r="O194" s="11">
        <f t="shared" si="123"/>
        <v>2</v>
      </c>
      <c r="P194" s="9" t="s">
        <v>70</v>
      </c>
      <c r="Q194" s="10" t="s">
        <v>71</v>
      </c>
      <c r="R194" s="12">
        <f t="shared" si="124"/>
        <v>9.333333333</v>
      </c>
      <c r="S194" s="10" t="s">
        <v>32</v>
      </c>
      <c r="T194" s="10" t="s">
        <v>167</v>
      </c>
      <c r="U194" s="11">
        <f t="shared" si="67"/>
        <v>0.8</v>
      </c>
      <c r="V194" s="7">
        <v>4.0</v>
      </c>
      <c r="W194" s="13">
        <f t="shared" si="68"/>
        <v>3</v>
      </c>
      <c r="X194" s="10" t="s">
        <v>73</v>
      </c>
      <c r="Y194" s="11">
        <f t="shared" si="69"/>
        <v>3</v>
      </c>
      <c r="Z194" s="11" t="s">
        <v>28</v>
      </c>
      <c r="AA194" s="14">
        <f t="shared" si="70"/>
        <v>3</v>
      </c>
      <c r="AB194" s="14">
        <f t="shared" si="99"/>
        <v>2.5</v>
      </c>
      <c r="AC194" s="15">
        <f t="shared" si="100"/>
        <v>9.3</v>
      </c>
    </row>
    <row r="195" ht="15.75" customHeight="1">
      <c r="A195" s="7">
        <v>194.0</v>
      </c>
      <c r="B195" s="8">
        <v>45056.65562100694</v>
      </c>
      <c r="C195" s="9" t="s">
        <v>18</v>
      </c>
      <c r="D195" s="10">
        <f t="shared" si="117"/>
        <v>2</v>
      </c>
      <c r="E195" s="10">
        <f t="shared" si="118"/>
        <v>2.333333333</v>
      </c>
      <c r="F195" s="10" t="s">
        <v>47</v>
      </c>
      <c r="G195" s="10">
        <f t="shared" si="119"/>
        <v>1</v>
      </c>
      <c r="H195" s="10" t="s">
        <v>20</v>
      </c>
      <c r="I195" s="10">
        <f t="shared" si="120"/>
        <v>1</v>
      </c>
      <c r="J195" s="10" t="s">
        <v>21</v>
      </c>
      <c r="K195" s="10">
        <f t="shared" si="121"/>
        <v>1</v>
      </c>
      <c r="L195" s="10" t="s">
        <v>22</v>
      </c>
      <c r="M195" s="11">
        <f t="shared" si="122"/>
        <v>1</v>
      </c>
      <c r="N195" s="10" t="s">
        <v>43</v>
      </c>
      <c r="O195" s="11">
        <f t="shared" si="123"/>
        <v>2</v>
      </c>
      <c r="P195" s="9" t="s">
        <v>70</v>
      </c>
      <c r="Q195" s="10" t="s">
        <v>71</v>
      </c>
      <c r="R195" s="12">
        <f t="shared" si="124"/>
        <v>8.333333333</v>
      </c>
      <c r="S195" s="10" t="s">
        <v>25</v>
      </c>
      <c r="T195" s="10" t="s">
        <v>109</v>
      </c>
      <c r="U195" s="11">
        <f t="shared" si="67"/>
        <v>0.65</v>
      </c>
      <c r="V195" s="9" t="s">
        <v>34</v>
      </c>
      <c r="W195" s="13">
        <f t="shared" si="68"/>
        <v>1</v>
      </c>
      <c r="X195" s="10" t="s">
        <v>27</v>
      </c>
      <c r="Y195" s="11">
        <f t="shared" si="69"/>
        <v>2</v>
      </c>
      <c r="Z195" s="11" t="s">
        <v>28</v>
      </c>
      <c r="AA195" s="14">
        <f t="shared" si="70"/>
        <v>3</v>
      </c>
      <c r="AB195" s="14">
        <f t="shared" si="99"/>
        <v>2.5</v>
      </c>
      <c r="AC195" s="15">
        <f t="shared" si="100"/>
        <v>6.15</v>
      </c>
    </row>
    <row r="196" ht="15.75" customHeight="1">
      <c r="A196" s="7">
        <v>195.0</v>
      </c>
      <c r="B196" s="8">
        <v>45056.70492746528</v>
      </c>
      <c r="C196" s="9" t="s">
        <v>37</v>
      </c>
      <c r="D196" s="10">
        <f t="shared" si="117"/>
        <v>1</v>
      </c>
      <c r="E196" s="10">
        <f t="shared" si="118"/>
        <v>1</v>
      </c>
      <c r="F196" s="10" t="s">
        <v>38</v>
      </c>
      <c r="G196" s="10">
        <f t="shared" si="119"/>
        <v>2</v>
      </c>
      <c r="H196" s="10" t="s">
        <v>20</v>
      </c>
      <c r="I196" s="10">
        <f t="shared" si="120"/>
        <v>1</v>
      </c>
      <c r="J196" s="10" t="s">
        <v>21</v>
      </c>
      <c r="K196" s="10">
        <f t="shared" si="121"/>
        <v>1</v>
      </c>
      <c r="L196" s="10" t="s">
        <v>39</v>
      </c>
      <c r="M196" s="11">
        <f t="shared" si="122"/>
        <v>2</v>
      </c>
      <c r="N196" s="10" t="s">
        <v>43</v>
      </c>
      <c r="O196" s="11">
        <f t="shared" si="123"/>
        <v>2</v>
      </c>
      <c r="P196" s="9" t="s">
        <v>193</v>
      </c>
      <c r="Q196" s="10" t="s">
        <v>31</v>
      </c>
      <c r="R196" s="12">
        <f t="shared" si="124"/>
        <v>9</v>
      </c>
      <c r="S196" s="10" t="s">
        <v>25</v>
      </c>
      <c r="T196" s="10" t="s">
        <v>138</v>
      </c>
      <c r="U196" s="11">
        <f t="shared" si="67"/>
        <v>0.05</v>
      </c>
      <c r="V196" s="9" t="s">
        <v>93</v>
      </c>
      <c r="W196" s="13">
        <f t="shared" si="68"/>
        <v>5</v>
      </c>
      <c r="X196" s="10" t="s">
        <v>59</v>
      </c>
      <c r="Y196" s="11">
        <f t="shared" si="69"/>
        <v>4</v>
      </c>
      <c r="Z196" s="11" t="s">
        <v>46</v>
      </c>
      <c r="AA196" s="14">
        <f t="shared" si="70"/>
        <v>1</v>
      </c>
      <c r="AB196" s="14">
        <f t="shared" si="99"/>
        <v>1</v>
      </c>
      <c r="AC196" s="15">
        <f t="shared" si="100"/>
        <v>10.05</v>
      </c>
    </row>
    <row r="197" ht="15.75" customHeight="1">
      <c r="A197" s="7">
        <v>196.0</v>
      </c>
      <c r="B197" s="8">
        <v>45056.71354550926</v>
      </c>
      <c r="C197" s="9" t="s">
        <v>37</v>
      </c>
      <c r="D197" s="10">
        <f t="shared" si="117"/>
        <v>1</v>
      </c>
      <c r="E197" s="10">
        <f t="shared" si="118"/>
        <v>1</v>
      </c>
      <c r="F197" s="10" t="s">
        <v>19</v>
      </c>
      <c r="G197" s="10">
        <f t="shared" si="119"/>
        <v>3</v>
      </c>
      <c r="H197" s="10" t="s">
        <v>20</v>
      </c>
      <c r="I197" s="10">
        <f t="shared" si="120"/>
        <v>1</v>
      </c>
      <c r="J197" s="10" t="s">
        <v>21</v>
      </c>
      <c r="K197" s="10">
        <f t="shared" si="121"/>
        <v>1</v>
      </c>
      <c r="L197" s="10" t="s">
        <v>22</v>
      </c>
      <c r="M197" s="11">
        <f t="shared" si="122"/>
        <v>1</v>
      </c>
      <c r="N197" s="10" t="s">
        <v>43</v>
      </c>
      <c r="O197" s="11">
        <f t="shared" si="123"/>
        <v>2</v>
      </c>
      <c r="P197" s="9" t="s">
        <v>206</v>
      </c>
      <c r="Q197" s="10" t="s">
        <v>24</v>
      </c>
      <c r="R197" s="12">
        <f t="shared" si="124"/>
        <v>9</v>
      </c>
      <c r="S197" s="10" t="s">
        <v>25</v>
      </c>
      <c r="T197" s="10" t="s">
        <v>194</v>
      </c>
      <c r="U197" s="11">
        <f t="shared" si="67"/>
        <v>0.65</v>
      </c>
      <c r="V197" s="7">
        <v>3.0</v>
      </c>
      <c r="W197" s="13">
        <f t="shared" si="68"/>
        <v>2</v>
      </c>
      <c r="X197" s="10" t="s">
        <v>27</v>
      </c>
      <c r="Y197" s="11">
        <f t="shared" si="69"/>
        <v>2</v>
      </c>
      <c r="Z197" s="11" t="s">
        <v>46</v>
      </c>
      <c r="AA197" s="14">
        <f t="shared" si="70"/>
        <v>1</v>
      </c>
      <c r="AB197" s="14">
        <f t="shared" si="99"/>
        <v>1</v>
      </c>
      <c r="AC197" s="15">
        <f t="shared" si="100"/>
        <v>5.65</v>
      </c>
    </row>
    <row r="198" ht="15.75" customHeight="1">
      <c r="A198" s="7">
        <v>197.0</v>
      </c>
      <c r="B198" s="8">
        <v>45056.90805806713</v>
      </c>
      <c r="C198" s="9" t="s">
        <v>18</v>
      </c>
      <c r="D198" s="10">
        <f t="shared" si="117"/>
        <v>2</v>
      </c>
      <c r="E198" s="10">
        <f t="shared" si="118"/>
        <v>2.333333333</v>
      </c>
      <c r="F198" s="10" t="s">
        <v>38</v>
      </c>
      <c r="G198" s="10">
        <f t="shared" si="119"/>
        <v>2</v>
      </c>
      <c r="H198" s="10" t="s">
        <v>20</v>
      </c>
      <c r="I198" s="10">
        <f t="shared" si="120"/>
        <v>1</v>
      </c>
      <c r="J198" s="10" t="s">
        <v>21</v>
      </c>
      <c r="K198" s="10">
        <f t="shared" si="121"/>
        <v>1</v>
      </c>
      <c r="L198" s="10" t="s">
        <v>22</v>
      </c>
      <c r="M198" s="11">
        <f t="shared" si="122"/>
        <v>1</v>
      </c>
      <c r="N198" s="10" t="s">
        <v>43</v>
      </c>
      <c r="O198" s="11">
        <f t="shared" si="123"/>
        <v>2</v>
      </c>
      <c r="P198" s="9" t="s">
        <v>30</v>
      </c>
      <c r="Q198" s="10" t="s">
        <v>31</v>
      </c>
      <c r="R198" s="12">
        <f t="shared" si="124"/>
        <v>9.333333333</v>
      </c>
      <c r="S198" s="10" t="s">
        <v>88</v>
      </c>
      <c r="T198" s="10" t="s">
        <v>188</v>
      </c>
      <c r="U198" s="11">
        <f t="shared" si="67"/>
        <v>0.8</v>
      </c>
      <c r="V198" s="7">
        <v>4.0</v>
      </c>
      <c r="W198" s="13">
        <f t="shared" si="68"/>
        <v>3</v>
      </c>
      <c r="X198" s="10" t="s">
        <v>27</v>
      </c>
      <c r="Y198" s="11">
        <f t="shared" si="69"/>
        <v>2</v>
      </c>
      <c r="Z198" s="11" t="s">
        <v>28</v>
      </c>
      <c r="AA198" s="14">
        <f t="shared" si="70"/>
        <v>3</v>
      </c>
      <c r="AB198" s="14">
        <f t="shared" si="99"/>
        <v>2.5</v>
      </c>
      <c r="AC198" s="15">
        <f t="shared" si="100"/>
        <v>8.3</v>
      </c>
    </row>
    <row r="199" ht="15.75" customHeight="1">
      <c r="A199" s="7">
        <v>198.0</v>
      </c>
      <c r="B199" s="8">
        <v>45060.966924085646</v>
      </c>
      <c r="C199" s="9" t="s">
        <v>18</v>
      </c>
      <c r="D199" s="10">
        <f t="shared" si="117"/>
        <v>2</v>
      </c>
      <c r="E199" s="10">
        <f t="shared" si="118"/>
        <v>2.333333333</v>
      </c>
      <c r="F199" s="10" t="s">
        <v>38</v>
      </c>
      <c r="G199" s="10">
        <f t="shared" si="119"/>
        <v>2</v>
      </c>
      <c r="H199" s="10" t="s">
        <v>69</v>
      </c>
      <c r="I199" s="10">
        <f t="shared" si="120"/>
        <v>2</v>
      </c>
      <c r="J199" s="10" t="s">
        <v>21</v>
      </c>
      <c r="K199" s="10">
        <f t="shared" si="121"/>
        <v>1</v>
      </c>
      <c r="L199" s="10" t="s">
        <v>39</v>
      </c>
      <c r="M199" s="11">
        <f t="shared" si="122"/>
        <v>2</v>
      </c>
      <c r="N199" s="10" t="s">
        <v>43</v>
      </c>
      <c r="O199" s="11">
        <f t="shared" si="123"/>
        <v>2</v>
      </c>
      <c r="P199" s="9" t="s">
        <v>30</v>
      </c>
      <c r="Q199" s="10" t="s">
        <v>31</v>
      </c>
      <c r="R199" s="12">
        <f t="shared" si="124"/>
        <v>11.33333333</v>
      </c>
      <c r="S199" s="10" t="s">
        <v>25</v>
      </c>
      <c r="T199" s="10" t="s">
        <v>167</v>
      </c>
      <c r="U199" s="11">
        <f t="shared" si="67"/>
        <v>0.8</v>
      </c>
      <c r="V199" s="7">
        <v>3.0</v>
      </c>
      <c r="W199" s="13">
        <f t="shared" si="68"/>
        <v>2</v>
      </c>
      <c r="X199" s="10" t="s">
        <v>45</v>
      </c>
      <c r="Y199" s="11">
        <f t="shared" si="69"/>
        <v>1</v>
      </c>
      <c r="Z199" s="11" t="s">
        <v>46</v>
      </c>
      <c r="AA199" s="14">
        <f t="shared" si="70"/>
        <v>1</v>
      </c>
      <c r="AB199" s="14">
        <f t="shared" si="99"/>
        <v>1</v>
      </c>
      <c r="AC199" s="15">
        <f t="shared" si="100"/>
        <v>4.8</v>
      </c>
    </row>
    <row r="200" ht="15.75" customHeight="1">
      <c r="A200" s="7">
        <v>199.0</v>
      </c>
      <c r="B200" s="8">
        <v>45062.42269762731</v>
      </c>
      <c r="C200" s="9" t="s">
        <v>18</v>
      </c>
      <c r="D200" s="10">
        <f t="shared" si="117"/>
        <v>2</v>
      </c>
      <c r="E200" s="10">
        <f t="shared" si="118"/>
        <v>2.333333333</v>
      </c>
      <c r="F200" s="10" t="s">
        <v>38</v>
      </c>
      <c r="G200" s="10">
        <f t="shared" si="119"/>
        <v>2</v>
      </c>
      <c r="H200" s="10" t="s">
        <v>20</v>
      </c>
      <c r="I200" s="10">
        <f t="shared" si="120"/>
        <v>1</v>
      </c>
      <c r="J200" s="10" t="s">
        <v>48</v>
      </c>
      <c r="K200" s="10">
        <f t="shared" si="121"/>
        <v>2</v>
      </c>
      <c r="L200" s="10" t="s">
        <v>39</v>
      </c>
      <c r="M200" s="11">
        <f t="shared" si="122"/>
        <v>2</v>
      </c>
      <c r="N200" s="11" t="s">
        <v>23</v>
      </c>
      <c r="O200" s="11">
        <f t="shared" si="123"/>
        <v>1</v>
      </c>
      <c r="P200" s="9"/>
      <c r="Q200" s="10" t="s">
        <v>24</v>
      </c>
      <c r="R200" s="12">
        <f t="shared" si="124"/>
        <v>10.33333333</v>
      </c>
      <c r="S200" s="10" t="s">
        <v>25</v>
      </c>
      <c r="T200" s="10" t="s">
        <v>92</v>
      </c>
      <c r="U200" s="11">
        <f t="shared" si="67"/>
        <v>0.45</v>
      </c>
      <c r="V200" s="7">
        <v>4.0</v>
      </c>
      <c r="W200" s="13">
        <f t="shared" si="68"/>
        <v>3</v>
      </c>
      <c r="X200" s="10" t="s">
        <v>73</v>
      </c>
      <c r="Y200" s="11">
        <f t="shared" si="69"/>
        <v>3</v>
      </c>
      <c r="Z200" s="11" t="s">
        <v>28</v>
      </c>
      <c r="AA200" s="14">
        <f t="shared" si="70"/>
        <v>3</v>
      </c>
      <c r="AB200" s="14">
        <f t="shared" si="99"/>
        <v>2.5</v>
      </c>
      <c r="AC200" s="15">
        <f t="shared" si="100"/>
        <v>8.95</v>
      </c>
    </row>
    <row r="201" ht="15.75" customHeight="1">
      <c r="A201" s="19"/>
      <c r="B201" s="20"/>
      <c r="P201" s="21"/>
      <c r="R201" s="22"/>
      <c r="V201" s="23"/>
      <c r="W201" s="24"/>
      <c r="X201" s="24"/>
      <c r="Y201" s="24"/>
      <c r="Z201" s="24"/>
      <c r="AA201" s="25"/>
      <c r="AB201" s="25"/>
      <c r="AC201" s="15"/>
    </row>
    <row r="202" ht="15.75" customHeight="1">
      <c r="A202" s="19"/>
      <c r="B202" s="20"/>
      <c r="P202" s="21"/>
      <c r="R202" s="22"/>
      <c r="V202" s="23"/>
      <c r="W202" s="24"/>
      <c r="X202" s="24"/>
      <c r="Y202" s="24"/>
      <c r="Z202" s="24"/>
      <c r="AA202" s="25"/>
      <c r="AB202" s="25"/>
      <c r="AC202" s="15"/>
    </row>
    <row r="203" ht="15.75" customHeight="1">
      <c r="A203" s="19"/>
      <c r="B203" s="20"/>
      <c r="P203" s="21"/>
      <c r="R203" s="22"/>
      <c r="V203" s="23"/>
      <c r="W203" s="24"/>
      <c r="X203" s="24"/>
      <c r="Y203" s="24"/>
      <c r="Z203" s="24"/>
      <c r="AA203" s="25"/>
      <c r="AB203" s="25"/>
      <c r="AC203" s="15"/>
    </row>
    <row r="204" ht="15.75" customHeight="1">
      <c r="A204" s="19"/>
      <c r="B204" s="20"/>
      <c r="P204" s="21"/>
      <c r="R204" s="22"/>
      <c r="V204" s="23"/>
      <c r="W204" s="24"/>
      <c r="X204" s="24"/>
      <c r="Y204" s="24"/>
      <c r="Z204" s="24"/>
      <c r="AA204" s="25"/>
      <c r="AB204" s="25"/>
      <c r="AC204" s="15"/>
    </row>
    <row r="205" ht="15.75" customHeight="1">
      <c r="A205" s="19"/>
      <c r="B205" s="20"/>
      <c r="P205" s="21"/>
      <c r="R205" s="22"/>
      <c r="V205" s="23"/>
      <c r="W205" s="24"/>
      <c r="X205" s="24"/>
      <c r="Y205" s="24"/>
      <c r="Z205" s="24"/>
      <c r="AA205" s="25"/>
      <c r="AB205" s="25"/>
      <c r="AC205" s="15"/>
    </row>
    <row r="206" ht="15.75" customHeight="1">
      <c r="A206" s="19"/>
      <c r="B206" s="20"/>
      <c r="P206" s="21"/>
      <c r="R206" s="22"/>
      <c r="V206" s="23"/>
      <c r="W206" s="24"/>
      <c r="X206" s="24"/>
      <c r="Y206" s="24"/>
      <c r="Z206" s="24"/>
      <c r="AA206" s="25"/>
      <c r="AB206" s="25"/>
      <c r="AC206" s="15"/>
    </row>
    <row r="207" ht="15.75" customHeight="1">
      <c r="A207" s="19"/>
      <c r="B207" s="20"/>
      <c r="P207" s="21"/>
      <c r="R207" s="22"/>
      <c r="V207" s="23"/>
      <c r="W207" s="24"/>
      <c r="X207" s="24"/>
      <c r="Y207" s="24"/>
      <c r="Z207" s="24"/>
      <c r="AA207" s="25"/>
      <c r="AB207" s="25"/>
      <c r="AC207" s="15"/>
    </row>
    <row r="208" ht="15.75" customHeight="1">
      <c r="A208" s="19"/>
      <c r="B208" s="20"/>
      <c r="P208" s="21"/>
      <c r="R208" s="22"/>
      <c r="V208" s="23"/>
      <c r="W208" s="24"/>
      <c r="X208" s="24"/>
      <c r="Y208" s="24"/>
      <c r="Z208" s="24"/>
      <c r="AA208" s="25"/>
      <c r="AB208" s="25"/>
      <c r="AC208" s="15"/>
    </row>
    <row r="209" ht="15.75" customHeight="1">
      <c r="A209" s="19"/>
      <c r="B209" s="20"/>
      <c r="P209" s="21"/>
      <c r="R209" s="22"/>
      <c r="V209" s="23"/>
      <c r="W209" s="24"/>
      <c r="X209" s="24"/>
      <c r="Y209" s="24"/>
      <c r="Z209" s="24"/>
      <c r="AA209" s="25"/>
      <c r="AB209" s="25"/>
      <c r="AC209" s="15"/>
    </row>
    <row r="210" ht="15.75" customHeight="1">
      <c r="A210" s="19"/>
      <c r="B210" s="20"/>
      <c r="P210" s="21"/>
      <c r="R210" s="22"/>
      <c r="V210" s="23"/>
      <c r="W210" s="24"/>
      <c r="X210" s="24"/>
      <c r="Y210" s="24"/>
      <c r="Z210" s="24"/>
      <c r="AA210" s="25"/>
      <c r="AB210" s="25"/>
      <c r="AC210" s="15"/>
    </row>
    <row r="211" ht="15.75" customHeight="1">
      <c r="A211" s="19"/>
      <c r="B211" s="20"/>
      <c r="P211" s="21"/>
      <c r="R211" s="22"/>
      <c r="V211" s="23"/>
      <c r="W211" s="24"/>
      <c r="X211" s="24"/>
      <c r="Y211" s="24"/>
      <c r="Z211" s="24"/>
      <c r="AA211" s="25"/>
      <c r="AB211" s="25"/>
      <c r="AC211" s="15"/>
    </row>
    <row r="212" ht="15.75" customHeight="1">
      <c r="A212" s="19"/>
      <c r="B212" s="20"/>
      <c r="P212" s="21"/>
      <c r="R212" s="22"/>
      <c r="V212" s="23"/>
      <c r="W212" s="24"/>
      <c r="X212" s="24"/>
      <c r="Y212" s="24"/>
      <c r="Z212" s="24"/>
      <c r="AA212" s="25"/>
      <c r="AB212" s="25"/>
      <c r="AC212" s="15"/>
    </row>
    <row r="213" ht="15.75" customHeight="1">
      <c r="A213" s="19"/>
      <c r="B213" s="20"/>
      <c r="P213" s="21"/>
      <c r="R213" s="22"/>
      <c r="V213" s="23"/>
      <c r="W213" s="24"/>
      <c r="X213" s="24"/>
      <c r="Y213" s="24"/>
      <c r="Z213" s="24"/>
      <c r="AA213" s="25"/>
      <c r="AB213" s="25"/>
      <c r="AC213" s="15"/>
    </row>
    <row r="214" ht="15.75" customHeight="1">
      <c r="A214" s="19"/>
      <c r="B214" s="20"/>
      <c r="P214" s="21"/>
      <c r="R214" s="22"/>
      <c r="V214" s="23"/>
      <c r="W214" s="24"/>
      <c r="X214" s="24"/>
      <c r="Y214" s="24"/>
      <c r="Z214" s="24"/>
      <c r="AA214" s="25"/>
      <c r="AB214" s="25"/>
      <c r="AC214" s="15"/>
    </row>
    <row r="215" ht="15.75" customHeight="1">
      <c r="A215" s="19"/>
      <c r="B215" s="20"/>
      <c r="P215" s="21"/>
      <c r="R215" s="22"/>
      <c r="V215" s="23"/>
      <c r="W215" s="24"/>
      <c r="X215" s="24"/>
      <c r="Y215" s="24"/>
      <c r="Z215" s="24"/>
      <c r="AA215" s="25"/>
      <c r="AB215" s="25"/>
      <c r="AC215" s="15"/>
    </row>
    <row r="216" ht="15.75" customHeight="1">
      <c r="A216" s="19"/>
      <c r="B216" s="20"/>
      <c r="P216" s="21"/>
      <c r="R216" s="22"/>
      <c r="V216" s="23"/>
      <c r="W216" s="24"/>
      <c r="X216" s="24"/>
      <c r="Y216" s="24"/>
      <c r="Z216" s="24"/>
      <c r="AA216" s="25"/>
      <c r="AB216" s="25"/>
      <c r="AC216" s="15"/>
    </row>
    <row r="217" ht="15.75" customHeight="1">
      <c r="A217" s="19"/>
      <c r="B217" s="20"/>
      <c r="P217" s="21"/>
      <c r="R217" s="22"/>
      <c r="V217" s="23"/>
      <c r="W217" s="24"/>
      <c r="X217" s="24"/>
      <c r="Y217" s="24"/>
      <c r="Z217" s="24"/>
      <c r="AA217" s="25"/>
      <c r="AB217" s="25"/>
      <c r="AC217" s="15"/>
    </row>
    <row r="218" ht="15.75" customHeight="1">
      <c r="A218" s="19"/>
      <c r="B218" s="20"/>
      <c r="P218" s="21"/>
      <c r="R218" s="22"/>
      <c r="V218" s="23"/>
      <c r="W218" s="24"/>
      <c r="X218" s="24"/>
      <c r="Y218" s="24"/>
      <c r="Z218" s="24"/>
      <c r="AA218" s="25"/>
      <c r="AB218" s="25"/>
      <c r="AC218" s="15"/>
    </row>
    <row r="219" ht="15.75" customHeight="1">
      <c r="A219" s="19"/>
      <c r="B219" s="20"/>
      <c r="P219" s="21"/>
      <c r="R219" s="22"/>
      <c r="V219" s="23"/>
      <c r="W219" s="24"/>
      <c r="X219" s="24"/>
      <c r="Y219" s="24"/>
      <c r="Z219" s="24"/>
      <c r="AA219" s="25"/>
      <c r="AB219" s="25"/>
      <c r="AC219" s="15"/>
    </row>
    <row r="220" ht="15.75" customHeight="1">
      <c r="A220" s="19"/>
      <c r="B220" s="20"/>
      <c r="P220" s="21"/>
      <c r="R220" s="22"/>
      <c r="V220" s="23"/>
      <c r="W220" s="24"/>
      <c r="X220" s="24"/>
      <c r="Y220" s="24"/>
      <c r="Z220" s="24"/>
      <c r="AA220" s="25"/>
      <c r="AB220" s="25"/>
      <c r="AC220" s="15"/>
    </row>
    <row r="221" ht="15.75" customHeight="1">
      <c r="A221" s="19"/>
      <c r="B221" s="20"/>
      <c r="P221" s="21"/>
      <c r="R221" s="22"/>
      <c r="V221" s="23"/>
      <c r="W221" s="24"/>
      <c r="X221" s="24"/>
      <c r="Y221" s="24"/>
      <c r="Z221" s="24"/>
      <c r="AA221" s="25"/>
      <c r="AB221" s="25"/>
      <c r="AC221" s="15"/>
    </row>
    <row r="222" ht="15.75" customHeight="1">
      <c r="A222" s="19"/>
      <c r="B222" s="20"/>
      <c r="P222" s="21"/>
      <c r="R222" s="22"/>
      <c r="V222" s="23"/>
      <c r="W222" s="24"/>
      <c r="X222" s="24"/>
      <c r="Y222" s="24"/>
      <c r="Z222" s="24"/>
      <c r="AA222" s="25"/>
      <c r="AB222" s="25"/>
      <c r="AC222" s="15"/>
    </row>
    <row r="223" ht="15.75" customHeight="1">
      <c r="A223" s="19"/>
      <c r="B223" s="20"/>
      <c r="P223" s="21"/>
      <c r="R223" s="22"/>
      <c r="V223" s="23"/>
      <c r="W223" s="24"/>
      <c r="X223" s="24"/>
      <c r="Y223" s="24"/>
      <c r="Z223" s="24"/>
      <c r="AA223" s="25"/>
      <c r="AB223" s="25"/>
      <c r="AC223" s="15"/>
    </row>
    <row r="224" ht="15.75" customHeight="1">
      <c r="A224" s="19"/>
      <c r="B224" s="20"/>
      <c r="P224" s="21"/>
      <c r="R224" s="22"/>
      <c r="V224" s="23"/>
      <c r="W224" s="24"/>
      <c r="X224" s="24"/>
      <c r="Y224" s="24"/>
      <c r="Z224" s="24"/>
      <c r="AA224" s="25"/>
      <c r="AB224" s="25"/>
      <c r="AC224" s="15"/>
    </row>
    <row r="225" ht="15.75" customHeight="1">
      <c r="A225" s="19"/>
      <c r="B225" s="20"/>
      <c r="P225" s="21"/>
      <c r="R225" s="22"/>
      <c r="V225" s="23"/>
      <c r="W225" s="24"/>
      <c r="X225" s="24"/>
      <c r="Y225" s="24"/>
      <c r="Z225" s="24"/>
      <c r="AA225" s="25"/>
      <c r="AB225" s="25"/>
      <c r="AC225" s="15"/>
    </row>
    <row r="226" ht="15.75" customHeight="1">
      <c r="A226" s="19"/>
      <c r="B226" s="20"/>
      <c r="P226" s="21"/>
      <c r="R226" s="22"/>
      <c r="V226" s="23"/>
      <c r="W226" s="24"/>
      <c r="X226" s="24"/>
      <c r="Y226" s="24"/>
      <c r="Z226" s="24"/>
      <c r="AA226" s="25"/>
      <c r="AB226" s="25"/>
      <c r="AC226" s="15"/>
    </row>
    <row r="227" ht="15.75" customHeight="1">
      <c r="A227" s="19"/>
      <c r="B227" s="20"/>
      <c r="P227" s="21"/>
      <c r="R227" s="22"/>
      <c r="V227" s="23"/>
      <c r="W227" s="24"/>
      <c r="X227" s="24"/>
      <c r="Y227" s="24"/>
      <c r="Z227" s="24"/>
      <c r="AA227" s="25"/>
      <c r="AB227" s="25"/>
      <c r="AC227" s="15"/>
    </row>
    <row r="228" ht="15.75" customHeight="1">
      <c r="A228" s="19"/>
      <c r="B228" s="20"/>
      <c r="P228" s="21"/>
      <c r="R228" s="22"/>
      <c r="V228" s="23"/>
      <c r="W228" s="24"/>
      <c r="X228" s="24"/>
      <c r="Y228" s="24"/>
      <c r="Z228" s="24"/>
      <c r="AA228" s="25"/>
      <c r="AB228" s="25"/>
      <c r="AC228" s="15"/>
    </row>
    <row r="229" ht="15.75" customHeight="1">
      <c r="A229" s="19"/>
      <c r="B229" s="20"/>
      <c r="P229" s="21"/>
      <c r="R229" s="22"/>
      <c r="V229" s="23"/>
      <c r="W229" s="24"/>
      <c r="X229" s="24"/>
      <c r="Y229" s="24"/>
      <c r="Z229" s="24"/>
      <c r="AA229" s="25"/>
      <c r="AB229" s="25"/>
      <c r="AC229" s="15"/>
    </row>
    <row r="230" ht="15.75" customHeight="1">
      <c r="A230" s="19"/>
      <c r="B230" s="20"/>
      <c r="P230" s="21"/>
      <c r="R230" s="22"/>
      <c r="V230" s="23"/>
      <c r="W230" s="24"/>
      <c r="X230" s="24"/>
      <c r="Y230" s="24"/>
      <c r="Z230" s="24"/>
      <c r="AA230" s="25"/>
      <c r="AB230" s="25"/>
      <c r="AC230" s="15"/>
    </row>
    <row r="231" ht="15.75" customHeight="1">
      <c r="A231" s="19"/>
      <c r="B231" s="20"/>
      <c r="P231" s="21"/>
      <c r="R231" s="22"/>
      <c r="V231" s="23"/>
      <c r="W231" s="24"/>
      <c r="X231" s="24"/>
      <c r="Y231" s="24"/>
      <c r="Z231" s="24"/>
      <c r="AA231" s="25"/>
      <c r="AB231" s="25"/>
      <c r="AC231" s="15"/>
    </row>
    <row r="232" ht="15.75" customHeight="1">
      <c r="A232" s="19"/>
      <c r="B232" s="20"/>
      <c r="P232" s="21"/>
      <c r="R232" s="22"/>
      <c r="V232" s="23"/>
      <c r="W232" s="24"/>
      <c r="X232" s="24"/>
      <c r="Y232" s="24"/>
      <c r="Z232" s="24"/>
      <c r="AA232" s="25"/>
      <c r="AB232" s="25"/>
      <c r="AC232" s="15"/>
    </row>
    <row r="233" ht="15.75" customHeight="1">
      <c r="A233" s="19"/>
      <c r="B233" s="20"/>
      <c r="P233" s="21"/>
      <c r="R233" s="22"/>
      <c r="V233" s="23"/>
      <c r="W233" s="24"/>
      <c r="X233" s="24"/>
      <c r="Y233" s="24"/>
      <c r="Z233" s="24"/>
      <c r="AA233" s="25"/>
      <c r="AB233" s="25"/>
      <c r="AC233" s="15"/>
    </row>
    <row r="234" ht="15.75" customHeight="1">
      <c r="A234" s="19"/>
      <c r="B234" s="20"/>
      <c r="P234" s="21"/>
      <c r="R234" s="22"/>
      <c r="V234" s="23"/>
      <c r="W234" s="24"/>
      <c r="X234" s="24"/>
      <c r="Y234" s="24"/>
      <c r="Z234" s="24"/>
      <c r="AA234" s="25"/>
      <c r="AB234" s="25"/>
      <c r="AC234" s="15"/>
    </row>
    <row r="235" ht="15.75" customHeight="1">
      <c r="A235" s="19"/>
      <c r="B235" s="20"/>
      <c r="P235" s="21"/>
      <c r="R235" s="22"/>
      <c r="V235" s="23"/>
      <c r="W235" s="24"/>
      <c r="X235" s="24"/>
      <c r="Y235" s="24"/>
      <c r="Z235" s="24"/>
      <c r="AA235" s="25"/>
      <c r="AB235" s="25"/>
      <c r="AC235" s="15"/>
    </row>
    <row r="236" ht="15.75" customHeight="1">
      <c r="A236" s="19"/>
      <c r="B236" s="20"/>
      <c r="P236" s="21"/>
      <c r="R236" s="22"/>
      <c r="V236" s="23"/>
      <c r="W236" s="24"/>
      <c r="X236" s="24"/>
      <c r="Y236" s="24"/>
      <c r="Z236" s="24"/>
      <c r="AA236" s="25"/>
      <c r="AB236" s="25"/>
      <c r="AC236" s="15"/>
    </row>
    <row r="237" ht="15.75" customHeight="1">
      <c r="A237" s="19"/>
      <c r="B237" s="20"/>
      <c r="P237" s="21"/>
      <c r="R237" s="22"/>
      <c r="V237" s="23"/>
      <c r="W237" s="24"/>
      <c r="X237" s="24"/>
      <c r="Y237" s="24"/>
      <c r="Z237" s="24"/>
      <c r="AA237" s="25"/>
      <c r="AB237" s="25"/>
      <c r="AC237" s="15"/>
    </row>
    <row r="238" ht="15.75" customHeight="1">
      <c r="A238" s="19"/>
      <c r="B238" s="20"/>
      <c r="P238" s="21"/>
      <c r="R238" s="22"/>
      <c r="V238" s="23"/>
      <c r="W238" s="24"/>
      <c r="X238" s="24"/>
      <c r="Y238" s="24"/>
      <c r="Z238" s="24"/>
      <c r="AA238" s="25"/>
      <c r="AB238" s="25"/>
      <c r="AC238" s="15"/>
    </row>
    <row r="239" ht="15.75" customHeight="1">
      <c r="A239" s="19"/>
      <c r="B239" s="20"/>
      <c r="P239" s="21"/>
      <c r="R239" s="22"/>
      <c r="V239" s="23"/>
      <c r="W239" s="24"/>
      <c r="X239" s="24"/>
      <c r="Y239" s="24"/>
      <c r="Z239" s="24"/>
      <c r="AA239" s="25"/>
      <c r="AB239" s="25"/>
      <c r="AC239" s="15"/>
    </row>
    <row r="240" ht="15.75" customHeight="1">
      <c r="A240" s="19"/>
      <c r="B240" s="20"/>
      <c r="P240" s="21"/>
      <c r="R240" s="22"/>
      <c r="V240" s="23"/>
      <c r="W240" s="24"/>
      <c r="X240" s="24"/>
      <c r="Y240" s="24"/>
      <c r="Z240" s="24"/>
      <c r="AA240" s="25"/>
      <c r="AB240" s="25"/>
      <c r="AC240" s="15"/>
    </row>
    <row r="241" ht="15.75" customHeight="1">
      <c r="A241" s="19"/>
      <c r="B241" s="20"/>
      <c r="P241" s="21"/>
      <c r="R241" s="22"/>
      <c r="V241" s="23"/>
      <c r="W241" s="24"/>
      <c r="X241" s="24"/>
      <c r="Y241" s="24"/>
      <c r="Z241" s="24"/>
      <c r="AA241" s="25"/>
      <c r="AB241" s="25"/>
      <c r="AC241" s="15"/>
    </row>
    <row r="242" ht="15.75" customHeight="1">
      <c r="A242" s="19"/>
      <c r="B242" s="20"/>
      <c r="P242" s="21"/>
      <c r="R242" s="22"/>
      <c r="V242" s="23"/>
      <c r="W242" s="24"/>
      <c r="X242" s="24"/>
      <c r="Y242" s="24"/>
      <c r="Z242" s="24"/>
      <c r="AA242" s="25"/>
      <c r="AB242" s="25"/>
      <c r="AC242" s="15"/>
    </row>
    <row r="243" ht="15.75" customHeight="1">
      <c r="A243" s="19"/>
      <c r="B243" s="20"/>
      <c r="P243" s="21"/>
      <c r="R243" s="22"/>
      <c r="V243" s="23"/>
      <c r="W243" s="24"/>
      <c r="X243" s="24"/>
      <c r="Y243" s="24"/>
      <c r="Z243" s="24"/>
      <c r="AA243" s="25"/>
      <c r="AB243" s="25"/>
      <c r="AC243" s="15"/>
    </row>
    <row r="244" ht="15.75" customHeight="1">
      <c r="A244" s="19"/>
      <c r="B244" s="20"/>
      <c r="P244" s="21"/>
      <c r="R244" s="22"/>
      <c r="V244" s="23"/>
      <c r="W244" s="24"/>
      <c r="X244" s="24"/>
      <c r="Y244" s="24"/>
      <c r="Z244" s="24"/>
      <c r="AA244" s="25"/>
      <c r="AB244" s="25"/>
      <c r="AC244" s="15"/>
    </row>
    <row r="245" ht="15.75" customHeight="1">
      <c r="A245" s="19"/>
      <c r="B245" s="20"/>
      <c r="P245" s="21"/>
      <c r="R245" s="22"/>
      <c r="V245" s="23"/>
      <c r="W245" s="24"/>
      <c r="X245" s="24"/>
      <c r="Y245" s="24"/>
      <c r="Z245" s="24"/>
      <c r="AA245" s="25"/>
      <c r="AB245" s="25"/>
      <c r="AC245" s="15"/>
    </row>
    <row r="246" ht="15.75" customHeight="1">
      <c r="A246" s="19"/>
      <c r="B246" s="20"/>
      <c r="P246" s="21"/>
      <c r="R246" s="22"/>
      <c r="V246" s="23"/>
      <c r="W246" s="24"/>
      <c r="X246" s="24"/>
      <c r="Y246" s="24"/>
      <c r="Z246" s="24"/>
      <c r="AA246" s="25"/>
      <c r="AB246" s="25"/>
      <c r="AC246" s="15"/>
    </row>
    <row r="247" ht="15.75" customHeight="1">
      <c r="A247" s="19"/>
      <c r="B247" s="20"/>
      <c r="P247" s="21"/>
      <c r="R247" s="22"/>
      <c r="V247" s="23"/>
      <c r="W247" s="24"/>
      <c r="X247" s="24"/>
      <c r="Y247" s="24"/>
      <c r="Z247" s="24"/>
      <c r="AA247" s="25"/>
      <c r="AB247" s="25"/>
      <c r="AC247" s="15"/>
    </row>
    <row r="248" ht="15.75" customHeight="1">
      <c r="A248" s="19"/>
      <c r="B248" s="20"/>
      <c r="P248" s="21"/>
      <c r="R248" s="22"/>
      <c r="V248" s="23"/>
      <c r="W248" s="24"/>
      <c r="X248" s="24"/>
      <c r="Y248" s="24"/>
      <c r="Z248" s="24"/>
      <c r="AA248" s="25"/>
      <c r="AB248" s="25"/>
      <c r="AC248" s="15"/>
    </row>
    <row r="249" ht="15.75" customHeight="1">
      <c r="A249" s="19"/>
      <c r="B249" s="20"/>
      <c r="P249" s="21"/>
      <c r="R249" s="22"/>
      <c r="V249" s="23"/>
      <c r="W249" s="24"/>
      <c r="X249" s="24"/>
      <c r="Y249" s="24"/>
      <c r="Z249" s="24"/>
      <c r="AA249" s="25"/>
      <c r="AB249" s="25"/>
      <c r="AC249" s="15"/>
    </row>
    <row r="250" ht="15.75" customHeight="1">
      <c r="A250" s="19"/>
      <c r="B250" s="20"/>
      <c r="P250" s="21"/>
      <c r="R250" s="22"/>
      <c r="V250" s="23"/>
      <c r="W250" s="24"/>
      <c r="X250" s="24"/>
      <c r="Y250" s="24"/>
      <c r="Z250" s="24"/>
      <c r="AA250" s="25"/>
      <c r="AB250" s="25"/>
      <c r="AC250" s="15"/>
    </row>
    <row r="251" ht="15.75" customHeight="1">
      <c r="A251" s="19"/>
      <c r="B251" s="20"/>
      <c r="P251" s="21"/>
      <c r="R251" s="22"/>
      <c r="V251" s="23"/>
      <c r="W251" s="24"/>
      <c r="X251" s="24"/>
      <c r="Y251" s="24"/>
      <c r="Z251" s="24"/>
      <c r="AA251" s="25"/>
      <c r="AB251" s="25"/>
      <c r="AC251" s="15"/>
    </row>
    <row r="252" ht="15.75" customHeight="1">
      <c r="A252" s="19"/>
      <c r="B252" s="20"/>
      <c r="P252" s="21"/>
      <c r="R252" s="22"/>
      <c r="V252" s="23"/>
      <c r="W252" s="24"/>
      <c r="X252" s="24"/>
      <c r="Y252" s="24"/>
      <c r="Z252" s="24"/>
      <c r="AA252" s="25"/>
      <c r="AB252" s="25"/>
      <c r="AC252" s="15"/>
    </row>
    <row r="253" ht="15.75" customHeight="1">
      <c r="A253" s="19"/>
      <c r="B253" s="20"/>
      <c r="P253" s="21"/>
      <c r="R253" s="22"/>
      <c r="V253" s="23"/>
      <c r="W253" s="24"/>
      <c r="X253" s="24"/>
      <c r="Y253" s="24"/>
      <c r="Z253" s="24"/>
      <c r="AA253" s="25"/>
      <c r="AB253" s="25"/>
      <c r="AC253" s="15"/>
    </row>
    <row r="254" ht="15.75" customHeight="1">
      <c r="A254" s="19"/>
      <c r="B254" s="20"/>
      <c r="P254" s="21"/>
      <c r="R254" s="22"/>
      <c r="V254" s="23"/>
      <c r="W254" s="24"/>
      <c r="X254" s="24"/>
      <c r="Y254" s="24"/>
      <c r="Z254" s="24"/>
      <c r="AA254" s="25"/>
      <c r="AB254" s="25"/>
      <c r="AC254" s="15"/>
    </row>
    <row r="255" ht="15.75" customHeight="1">
      <c r="A255" s="19"/>
      <c r="B255" s="20"/>
      <c r="P255" s="21"/>
      <c r="R255" s="22"/>
      <c r="V255" s="23"/>
      <c r="W255" s="24"/>
      <c r="X255" s="24"/>
      <c r="Y255" s="24"/>
      <c r="Z255" s="24"/>
      <c r="AA255" s="25"/>
      <c r="AB255" s="25"/>
      <c r="AC255" s="15"/>
    </row>
    <row r="256" ht="15.75" customHeight="1">
      <c r="A256" s="19"/>
      <c r="B256" s="20"/>
      <c r="P256" s="21"/>
      <c r="R256" s="22"/>
      <c r="V256" s="23"/>
      <c r="W256" s="24"/>
      <c r="X256" s="24"/>
      <c r="Y256" s="24"/>
      <c r="Z256" s="24"/>
      <c r="AA256" s="25"/>
      <c r="AB256" s="25"/>
      <c r="AC256" s="15"/>
    </row>
    <row r="257" ht="15.75" customHeight="1">
      <c r="A257" s="19"/>
      <c r="B257" s="20"/>
      <c r="P257" s="21"/>
      <c r="R257" s="22"/>
      <c r="V257" s="23"/>
      <c r="W257" s="24"/>
      <c r="X257" s="24"/>
      <c r="Y257" s="24"/>
      <c r="Z257" s="24"/>
      <c r="AA257" s="25"/>
      <c r="AB257" s="25"/>
      <c r="AC257" s="15"/>
    </row>
    <row r="258" ht="15.75" customHeight="1">
      <c r="A258" s="19"/>
      <c r="B258" s="20"/>
      <c r="P258" s="21"/>
      <c r="R258" s="22"/>
      <c r="V258" s="23"/>
      <c r="W258" s="24"/>
      <c r="X258" s="24"/>
      <c r="Y258" s="24"/>
      <c r="Z258" s="24"/>
      <c r="AA258" s="25"/>
      <c r="AB258" s="25"/>
      <c r="AC258" s="15"/>
    </row>
    <row r="259" ht="15.75" customHeight="1">
      <c r="A259" s="19"/>
      <c r="B259" s="20"/>
      <c r="P259" s="21"/>
      <c r="R259" s="22"/>
      <c r="V259" s="23"/>
      <c r="W259" s="24"/>
      <c r="X259" s="24"/>
      <c r="Y259" s="24"/>
      <c r="Z259" s="24"/>
      <c r="AA259" s="25"/>
      <c r="AB259" s="25"/>
      <c r="AC259" s="15"/>
    </row>
    <row r="260" ht="15.75" customHeight="1">
      <c r="A260" s="19"/>
      <c r="B260" s="20"/>
      <c r="P260" s="21"/>
      <c r="R260" s="22"/>
      <c r="V260" s="23"/>
      <c r="W260" s="24"/>
      <c r="X260" s="24"/>
      <c r="Y260" s="24"/>
      <c r="Z260" s="24"/>
      <c r="AA260" s="25"/>
      <c r="AB260" s="25"/>
      <c r="AC260" s="15"/>
    </row>
    <row r="261" ht="15.75" customHeight="1">
      <c r="A261" s="19"/>
      <c r="B261" s="20"/>
      <c r="P261" s="21"/>
      <c r="R261" s="22"/>
      <c r="V261" s="23"/>
      <c r="W261" s="24"/>
      <c r="X261" s="24"/>
      <c r="Y261" s="24"/>
      <c r="Z261" s="24"/>
      <c r="AA261" s="25"/>
      <c r="AB261" s="25"/>
      <c r="AC261" s="15"/>
    </row>
    <row r="262" ht="15.75" customHeight="1">
      <c r="A262" s="19"/>
      <c r="B262" s="20"/>
      <c r="P262" s="21"/>
      <c r="R262" s="22"/>
      <c r="V262" s="23"/>
      <c r="W262" s="24"/>
      <c r="X262" s="24"/>
      <c r="Y262" s="24"/>
      <c r="Z262" s="24"/>
      <c r="AA262" s="25"/>
      <c r="AB262" s="25"/>
      <c r="AC262" s="15"/>
    </row>
    <row r="263" ht="15.75" customHeight="1">
      <c r="A263" s="19"/>
      <c r="B263" s="20"/>
      <c r="P263" s="21"/>
      <c r="R263" s="22"/>
      <c r="V263" s="23"/>
      <c r="W263" s="24"/>
      <c r="X263" s="24"/>
      <c r="Y263" s="24"/>
      <c r="Z263" s="24"/>
      <c r="AA263" s="25"/>
      <c r="AB263" s="25"/>
      <c r="AC263" s="15"/>
    </row>
    <row r="264" ht="15.75" customHeight="1">
      <c r="A264" s="19"/>
      <c r="B264" s="20"/>
      <c r="P264" s="21"/>
      <c r="R264" s="22"/>
      <c r="V264" s="23"/>
      <c r="W264" s="24"/>
      <c r="X264" s="24"/>
      <c r="Y264" s="24"/>
      <c r="Z264" s="24"/>
      <c r="AA264" s="25"/>
      <c r="AB264" s="25"/>
      <c r="AC264" s="15"/>
    </row>
    <row r="265" ht="15.75" customHeight="1">
      <c r="A265" s="19"/>
      <c r="B265" s="20"/>
      <c r="P265" s="21"/>
      <c r="R265" s="22"/>
      <c r="V265" s="23"/>
      <c r="W265" s="24"/>
      <c r="X265" s="24"/>
      <c r="Y265" s="24"/>
      <c r="Z265" s="24"/>
      <c r="AA265" s="25"/>
      <c r="AB265" s="25"/>
      <c r="AC265" s="15"/>
    </row>
    <row r="266" ht="15.75" customHeight="1">
      <c r="A266" s="19"/>
      <c r="B266" s="20"/>
      <c r="P266" s="21"/>
      <c r="R266" s="22"/>
      <c r="V266" s="23"/>
      <c r="W266" s="24"/>
      <c r="X266" s="24"/>
      <c r="Y266" s="24"/>
      <c r="Z266" s="24"/>
      <c r="AA266" s="25"/>
      <c r="AB266" s="25"/>
      <c r="AC266" s="15"/>
    </row>
    <row r="267" ht="15.75" customHeight="1">
      <c r="A267" s="19"/>
      <c r="B267" s="20"/>
      <c r="P267" s="21"/>
      <c r="R267" s="22"/>
      <c r="V267" s="23"/>
      <c r="W267" s="24"/>
      <c r="X267" s="24"/>
      <c r="Y267" s="24"/>
      <c r="Z267" s="24"/>
      <c r="AA267" s="25"/>
      <c r="AB267" s="25"/>
      <c r="AC267" s="15"/>
    </row>
    <row r="268" ht="15.75" customHeight="1">
      <c r="A268" s="19"/>
      <c r="B268" s="20"/>
      <c r="P268" s="21"/>
      <c r="R268" s="22"/>
      <c r="V268" s="23"/>
      <c r="W268" s="24"/>
      <c r="X268" s="24"/>
      <c r="Y268" s="24"/>
      <c r="Z268" s="24"/>
      <c r="AA268" s="25"/>
      <c r="AB268" s="25"/>
      <c r="AC268" s="15"/>
    </row>
    <row r="269" ht="15.75" customHeight="1">
      <c r="A269" s="19"/>
      <c r="B269" s="20"/>
      <c r="P269" s="21"/>
      <c r="R269" s="22"/>
      <c r="V269" s="23"/>
      <c r="W269" s="24"/>
      <c r="X269" s="24"/>
      <c r="Y269" s="24"/>
      <c r="Z269" s="24"/>
      <c r="AA269" s="25"/>
      <c r="AB269" s="25"/>
      <c r="AC269" s="15"/>
    </row>
    <row r="270" ht="15.75" customHeight="1">
      <c r="A270" s="19"/>
      <c r="B270" s="20"/>
      <c r="P270" s="21"/>
      <c r="R270" s="22"/>
      <c r="V270" s="23"/>
      <c r="W270" s="24"/>
      <c r="X270" s="24"/>
      <c r="Y270" s="24"/>
      <c r="Z270" s="24"/>
      <c r="AA270" s="25"/>
      <c r="AB270" s="25"/>
      <c r="AC270" s="15"/>
    </row>
    <row r="271" ht="15.75" customHeight="1">
      <c r="A271" s="19"/>
      <c r="B271" s="20"/>
      <c r="P271" s="21"/>
      <c r="R271" s="22"/>
      <c r="V271" s="23"/>
      <c r="W271" s="24"/>
      <c r="X271" s="24"/>
      <c r="Y271" s="24"/>
      <c r="Z271" s="24"/>
      <c r="AA271" s="25"/>
      <c r="AB271" s="25"/>
      <c r="AC271" s="15"/>
    </row>
    <row r="272" ht="15.75" customHeight="1">
      <c r="A272" s="19"/>
      <c r="B272" s="20"/>
      <c r="P272" s="21"/>
      <c r="R272" s="22"/>
      <c r="V272" s="23"/>
      <c r="W272" s="24"/>
      <c r="X272" s="24"/>
      <c r="Y272" s="24"/>
      <c r="Z272" s="24"/>
      <c r="AA272" s="25"/>
      <c r="AB272" s="25"/>
      <c r="AC272" s="15"/>
    </row>
    <row r="273" ht="15.75" customHeight="1">
      <c r="A273" s="19"/>
      <c r="B273" s="20"/>
      <c r="P273" s="21"/>
      <c r="R273" s="22"/>
      <c r="V273" s="23"/>
      <c r="W273" s="24"/>
      <c r="X273" s="24"/>
      <c r="Y273" s="24"/>
      <c r="Z273" s="24"/>
      <c r="AA273" s="25"/>
      <c r="AB273" s="25"/>
      <c r="AC273" s="15"/>
    </row>
    <row r="274" ht="15.75" customHeight="1">
      <c r="A274" s="19"/>
      <c r="B274" s="20"/>
      <c r="P274" s="21"/>
      <c r="R274" s="22"/>
      <c r="V274" s="23"/>
      <c r="W274" s="24"/>
      <c r="X274" s="24"/>
      <c r="Y274" s="24"/>
      <c r="Z274" s="24"/>
      <c r="AA274" s="25"/>
      <c r="AB274" s="25"/>
      <c r="AC274" s="15"/>
    </row>
    <row r="275" ht="15.75" customHeight="1">
      <c r="A275" s="19"/>
      <c r="B275" s="20"/>
      <c r="P275" s="21"/>
      <c r="R275" s="22"/>
      <c r="V275" s="23"/>
      <c r="W275" s="24"/>
      <c r="X275" s="24"/>
      <c r="Y275" s="24"/>
      <c r="Z275" s="24"/>
      <c r="AA275" s="25"/>
      <c r="AB275" s="25"/>
      <c r="AC275" s="15"/>
    </row>
    <row r="276" ht="15.75" customHeight="1">
      <c r="A276" s="19"/>
      <c r="B276" s="20"/>
      <c r="P276" s="21"/>
      <c r="R276" s="22"/>
      <c r="V276" s="23"/>
      <c r="W276" s="24"/>
      <c r="X276" s="24"/>
      <c r="Y276" s="24"/>
      <c r="Z276" s="24"/>
      <c r="AA276" s="25"/>
      <c r="AB276" s="25"/>
      <c r="AC276" s="15"/>
    </row>
    <row r="277" ht="15.75" customHeight="1">
      <c r="A277" s="19"/>
      <c r="B277" s="20"/>
      <c r="P277" s="21"/>
      <c r="R277" s="22"/>
      <c r="V277" s="23"/>
      <c r="W277" s="24"/>
      <c r="X277" s="24"/>
      <c r="Y277" s="24"/>
      <c r="Z277" s="24"/>
      <c r="AA277" s="25"/>
      <c r="AB277" s="25"/>
      <c r="AC277" s="15"/>
    </row>
    <row r="278" ht="15.75" customHeight="1">
      <c r="A278" s="19"/>
      <c r="B278" s="20"/>
      <c r="P278" s="21"/>
      <c r="R278" s="22"/>
      <c r="V278" s="23"/>
      <c r="W278" s="24"/>
      <c r="X278" s="24"/>
      <c r="Y278" s="24"/>
      <c r="Z278" s="24"/>
      <c r="AA278" s="25"/>
      <c r="AB278" s="25"/>
      <c r="AC278" s="15"/>
    </row>
    <row r="279" ht="15.75" customHeight="1">
      <c r="A279" s="19"/>
      <c r="B279" s="20"/>
      <c r="P279" s="21"/>
      <c r="R279" s="22"/>
      <c r="V279" s="23"/>
      <c r="W279" s="24"/>
      <c r="X279" s="24"/>
      <c r="Y279" s="24"/>
      <c r="Z279" s="24"/>
      <c r="AA279" s="25"/>
      <c r="AB279" s="25"/>
      <c r="AC279" s="15"/>
    </row>
    <row r="280" ht="15.75" customHeight="1">
      <c r="A280" s="19"/>
      <c r="B280" s="20"/>
      <c r="P280" s="21"/>
      <c r="R280" s="22"/>
      <c r="V280" s="23"/>
      <c r="W280" s="24"/>
      <c r="X280" s="24"/>
      <c r="Y280" s="24"/>
      <c r="Z280" s="24"/>
      <c r="AA280" s="25"/>
      <c r="AB280" s="25"/>
      <c r="AC280" s="15"/>
    </row>
    <row r="281" ht="15.75" customHeight="1">
      <c r="A281" s="19"/>
      <c r="B281" s="20"/>
      <c r="P281" s="21"/>
      <c r="R281" s="22"/>
      <c r="V281" s="23"/>
      <c r="W281" s="24"/>
      <c r="X281" s="24"/>
      <c r="Y281" s="24"/>
      <c r="Z281" s="24"/>
      <c r="AA281" s="25"/>
      <c r="AB281" s="25"/>
      <c r="AC281" s="15"/>
    </row>
    <row r="282" ht="15.75" customHeight="1">
      <c r="A282" s="19"/>
      <c r="B282" s="20"/>
      <c r="P282" s="21"/>
      <c r="R282" s="22"/>
      <c r="V282" s="23"/>
      <c r="W282" s="24"/>
      <c r="X282" s="24"/>
      <c r="Y282" s="24"/>
      <c r="Z282" s="24"/>
      <c r="AA282" s="25"/>
      <c r="AB282" s="25"/>
      <c r="AC282" s="15"/>
    </row>
    <row r="283" ht="15.75" customHeight="1">
      <c r="A283" s="19"/>
      <c r="B283" s="20"/>
      <c r="P283" s="21"/>
      <c r="R283" s="22"/>
      <c r="V283" s="23"/>
      <c r="W283" s="24"/>
      <c r="X283" s="24"/>
      <c r="Y283" s="24"/>
      <c r="Z283" s="24"/>
      <c r="AA283" s="25"/>
      <c r="AB283" s="25"/>
      <c r="AC283" s="15"/>
    </row>
    <row r="284" ht="15.75" customHeight="1">
      <c r="A284" s="19"/>
      <c r="B284" s="20"/>
      <c r="P284" s="21"/>
      <c r="R284" s="22"/>
      <c r="V284" s="23"/>
      <c r="W284" s="24"/>
      <c r="X284" s="24"/>
      <c r="Y284" s="24"/>
      <c r="Z284" s="24"/>
      <c r="AA284" s="25"/>
      <c r="AB284" s="25"/>
      <c r="AC284" s="15"/>
    </row>
    <row r="285" ht="15.75" customHeight="1">
      <c r="A285" s="19"/>
      <c r="B285" s="20"/>
      <c r="P285" s="21"/>
      <c r="R285" s="22"/>
      <c r="V285" s="23"/>
      <c r="W285" s="24"/>
      <c r="X285" s="24"/>
      <c r="Y285" s="24"/>
      <c r="Z285" s="24"/>
      <c r="AA285" s="25"/>
      <c r="AB285" s="25"/>
      <c r="AC285" s="15"/>
    </row>
    <row r="286" ht="15.75" customHeight="1">
      <c r="A286" s="19"/>
      <c r="B286" s="20"/>
      <c r="P286" s="21"/>
      <c r="R286" s="22"/>
      <c r="V286" s="23"/>
      <c r="W286" s="24"/>
      <c r="X286" s="24"/>
      <c r="Y286" s="24"/>
      <c r="Z286" s="24"/>
      <c r="AA286" s="25"/>
      <c r="AB286" s="25"/>
      <c r="AC286" s="15"/>
    </row>
    <row r="287" ht="15.75" customHeight="1">
      <c r="A287" s="19"/>
      <c r="B287" s="20"/>
      <c r="P287" s="21"/>
      <c r="R287" s="22"/>
      <c r="V287" s="23"/>
      <c r="W287" s="24"/>
      <c r="X287" s="24"/>
      <c r="Y287" s="24"/>
      <c r="Z287" s="24"/>
      <c r="AA287" s="25"/>
      <c r="AB287" s="25"/>
      <c r="AC287" s="15"/>
    </row>
    <row r="288" ht="15.75" customHeight="1">
      <c r="A288" s="19"/>
      <c r="B288" s="20"/>
      <c r="P288" s="21"/>
      <c r="R288" s="22"/>
      <c r="V288" s="23"/>
      <c r="W288" s="24"/>
      <c r="X288" s="24"/>
      <c r="Y288" s="24"/>
      <c r="Z288" s="24"/>
      <c r="AA288" s="25"/>
      <c r="AB288" s="25"/>
      <c r="AC288" s="15"/>
    </row>
    <row r="289" ht="15.75" customHeight="1">
      <c r="A289" s="19"/>
      <c r="B289" s="20"/>
      <c r="P289" s="21"/>
      <c r="R289" s="22"/>
      <c r="V289" s="23"/>
      <c r="W289" s="24"/>
      <c r="X289" s="24"/>
      <c r="Y289" s="24"/>
      <c r="Z289" s="24"/>
      <c r="AA289" s="25"/>
      <c r="AB289" s="25"/>
      <c r="AC289" s="15"/>
    </row>
    <row r="290" ht="15.75" customHeight="1">
      <c r="A290" s="19"/>
      <c r="B290" s="20"/>
      <c r="P290" s="21"/>
      <c r="R290" s="22"/>
      <c r="V290" s="23"/>
      <c r="W290" s="24"/>
      <c r="X290" s="24"/>
      <c r="Y290" s="24"/>
      <c r="Z290" s="24"/>
      <c r="AA290" s="25"/>
      <c r="AB290" s="25"/>
      <c r="AC290" s="15"/>
    </row>
    <row r="291" ht="15.75" customHeight="1">
      <c r="A291" s="19"/>
      <c r="B291" s="20"/>
      <c r="P291" s="21"/>
      <c r="R291" s="22"/>
      <c r="V291" s="23"/>
      <c r="W291" s="24"/>
      <c r="X291" s="24"/>
      <c r="Y291" s="24"/>
      <c r="Z291" s="24"/>
      <c r="AA291" s="25"/>
      <c r="AB291" s="25"/>
      <c r="AC291" s="15"/>
    </row>
    <row r="292" ht="15.75" customHeight="1">
      <c r="A292" s="19"/>
      <c r="B292" s="20"/>
      <c r="P292" s="21"/>
      <c r="R292" s="22"/>
      <c r="V292" s="23"/>
      <c r="W292" s="24"/>
      <c r="X292" s="24"/>
      <c r="Y292" s="24"/>
      <c r="Z292" s="24"/>
      <c r="AA292" s="25"/>
      <c r="AB292" s="25"/>
      <c r="AC292" s="15"/>
    </row>
    <row r="293" ht="15.75" customHeight="1">
      <c r="A293" s="19"/>
      <c r="B293" s="20"/>
      <c r="P293" s="21"/>
      <c r="R293" s="22"/>
      <c r="V293" s="23"/>
      <c r="W293" s="24"/>
      <c r="X293" s="24"/>
      <c r="Y293" s="24"/>
      <c r="Z293" s="24"/>
      <c r="AA293" s="25"/>
      <c r="AB293" s="25"/>
      <c r="AC293" s="15"/>
    </row>
    <row r="294" ht="15.75" customHeight="1">
      <c r="A294" s="19"/>
      <c r="B294" s="20"/>
      <c r="P294" s="21"/>
      <c r="R294" s="22"/>
      <c r="V294" s="23"/>
      <c r="W294" s="24"/>
      <c r="X294" s="24"/>
      <c r="Y294" s="24"/>
      <c r="Z294" s="24"/>
      <c r="AA294" s="25"/>
      <c r="AB294" s="25"/>
      <c r="AC294" s="15"/>
    </row>
    <row r="295" ht="15.75" customHeight="1">
      <c r="A295" s="19"/>
      <c r="B295" s="20"/>
      <c r="P295" s="21"/>
      <c r="R295" s="22"/>
      <c r="V295" s="23"/>
      <c r="W295" s="24"/>
      <c r="X295" s="24"/>
      <c r="Y295" s="24"/>
      <c r="Z295" s="24"/>
      <c r="AA295" s="25"/>
      <c r="AB295" s="25"/>
      <c r="AC295" s="15"/>
    </row>
    <row r="296" ht="15.75" customHeight="1">
      <c r="A296" s="19"/>
      <c r="B296" s="20"/>
      <c r="P296" s="21"/>
      <c r="R296" s="22"/>
      <c r="V296" s="23"/>
      <c r="W296" s="24"/>
      <c r="X296" s="24"/>
      <c r="Y296" s="24"/>
      <c r="Z296" s="24"/>
      <c r="AA296" s="25"/>
      <c r="AB296" s="25"/>
      <c r="AC296" s="15"/>
    </row>
    <row r="297" ht="15.75" customHeight="1">
      <c r="A297" s="19"/>
      <c r="B297" s="20"/>
      <c r="P297" s="21"/>
      <c r="R297" s="22"/>
      <c r="V297" s="23"/>
      <c r="W297" s="24"/>
      <c r="X297" s="24"/>
      <c r="Y297" s="24"/>
      <c r="Z297" s="24"/>
      <c r="AA297" s="25"/>
      <c r="AB297" s="25"/>
      <c r="AC297" s="15"/>
    </row>
    <row r="298" ht="15.75" customHeight="1">
      <c r="A298" s="19"/>
      <c r="B298" s="20"/>
      <c r="P298" s="21"/>
      <c r="R298" s="22"/>
      <c r="V298" s="23"/>
      <c r="W298" s="24"/>
      <c r="X298" s="24"/>
      <c r="Y298" s="24"/>
      <c r="Z298" s="24"/>
      <c r="AA298" s="25"/>
      <c r="AB298" s="25"/>
      <c r="AC298" s="15"/>
    </row>
    <row r="299" ht="15.75" customHeight="1">
      <c r="A299" s="19"/>
      <c r="B299" s="20"/>
      <c r="P299" s="21"/>
      <c r="R299" s="22"/>
      <c r="V299" s="23"/>
      <c r="W299" s="24"/>
      <c r="X299" s="24"/>
      <c r="Y299" s="24"/>
      <c r="Z299" s="24"/>
      <c r="AA299" s="25"/>
      <c r="AB299" s="25"/>
      <c r="AC299" s="15"/>
    </row>
    <row r="300" ht="15.75" customHeight="1">
      <c r="A300" s="19"/>
      <c r="B300" s="20"/>
      <c r="P300" s="21"/>
      <c r="R300" s="22"/>
      <c r="V300" s="23"/>
      <c r="W300" s="24"/>
      <c r="X300" s="24"/>
      <c r="Y300" s="24"/>
      <c r="Z300" s="24"/>
      <c r="AA300" s="25"/>
      <c r="AB300" s="25"/>
      <c r="AC300" s="15"/>
    </row>
    <row r="301" ht="15.75" customHeight="1">
      <c r="A301" s="19"/>
      <c r="B301" s="20"/>
      <c r="P301" s="21"/>
      <c r="R301" s="22"/>
      <c r="V301" s="23"/>
      <c r="W301" s="24"/>
      <c r="X301" s="24"/>
      <c r="Y301" s="24"/>
      <c r="Z301" s="24"/>
      <c r="AA301" s="25"/>
      <c r="AB301" s="25"/>
      <c r="AC301" s="15"/>
    </row>
    <row r="302" ht="15.75" customHeight="1">
      <c r="A302" s="19"/>
      <c r="B302" s="20"/>
      <c r="P302" s="21"/>
      <c r="R302" s="22"/>
      <c r="V302" s="23"/>
      <c r="W302" s="24"/>
      <c r="X302" s="24"/>
      <c r="Y302" s="24"/>
      <c r="Z302" s="24"/>
      <c r="AA302" s="25"/>
      <c r="AB302" s="25"/>
      <c r="AC302" s="15"/>
    </row>
    <row r="303" ht="15.75" customHeight="1">
      <c r="A303" s="19"/>
      <c r="B303" s="20"/>
      <c r="P303" s="21"/>
      <c r="R303" s="22"/>
      <c r="V303" s="23"/>
      <c r="W303" s="24"/>
      <c r="X303" s="24"/>
      <c r="Y303" s="24"/>
      <c r="Z303" s="24"/>
      <c r="AA303" s="25"/>
      <c r="AB303" s="25"/>
      <c r="AC303" s="15"/>
    </row>
    <row r="304" ht="15.75" customHeight="1">
      <c r="A304" s="19"/>
      <c r="B304" s="20"/>
      <c r="P304" s="21"/>
      <c r="R304" s="22"/>
      <c r="V304" s="23"/>
      <c r="W304" s="24"/>
      <c r="X304" s="24"/>
      <c r="Y304" s="24"/>
      <c r="Z304" s="24"/>
      <c r="AA304" s="25"/>
      <c r="AB304" s="25"/>
      <c r="AC304" s="15"/>
    </row>
    <row r="305" ht="15.75" customHeight="1">
      <c r="A305" s="19"/>
      <c r="B305" s="20"/>
      <c r="P305" s="21"/>
      <c r="R305" s="22"/>
      <c r="V305" s="23"/>
      <c r="W305" s="24"/>
      <c r="X305" s="24"/>
      <c r="Y305" s="24"/>
      <c r="Z305" s="24"/>
      <c r="AA305" s="25"/>
      <c r="AB305" s="25"/>
      <c r="AC305" s="15"/>
    </row>
    <row r="306" ht="15.75" customHeight="1">
      <c r="A306" s="19"/>
      <c r="B306" s="20"/>
      <c r="P306" s="21"/>
      <c r="R306" s="22"/>
      <c r="V306" s="23"/>
      <c r="W306" s="24"/>
      <c r="X306" s="24"/>
      <c r="Y306" s="24"/>
      <c r="Z306" s="24"/>
      <c r="AA306" s="25"/>
      <c r="AB306" s="25"/>
      <c r="AC306" s="15"/>
    </row>
    <row r="307" ht="15.75" customHeight="1">
      <c r="A307" s="19"/>
      <c r="B307" s="20"/>
      <c r="P307" s="21"/>
      <c r="R307" s="22"/>
      <c r="V307" s="23"/>
      <c r="W307" s="24"/>
      <c r="X307" s="24"/>
      <c r="Y307" s="24"/>
      <c r="Z307" s="24"/>
      <c r="AA307" s="25"/>
      <c r="AB307" s="25"/>
      <c r="AC307" s="15"/>
    </row>
    <row r="308" ht="15.75" customHeight="1">
      <c r="A308" s="19"/>
      <c r="B308" s="20"/>
      <c r="P308" s="21"/>
      <c r="R308" s="22"/>
      <c r="V308" s="23"/>
      <c r="W308" s="24"/>
      <c r="X308" s="24"/>
      <c r="Y308" s="24"/>
      <c r="Z308" s="24"/>
      <c r="AA308" s="25"/>
      <c r="AB308" s="25"/>
      <c r="AC308" s="15"/>
    </row>
    <row r="309" ht="15.75" customHeight="1">
      <c r="A309" s="19"/>
      <c r="B309" s="20"/>
      <c r="P309" s="21"/>
      <c r="R309" s="22"/>
      <c r="V309" s="23"/>
      <c r="W309" s="24"/>
      <c r="X309" s="24"/>
      <c r="Y309" s="24"/>
      <c r="Z309" s="24"/>
      <c r="AA309" s="25"/>
      <c r="AB309" s="25"/>
      <c r="AC309" s="15"/>
    </row>
    <row r="310" ht="15.75" customHeight="1">
      <c r="A310" s="19"/>
      <c r="B310" s="20"/>
      <c r="P310" s="21"/>
      <c r="R310" s="22"/>
      <c r="V310" s="23"/>
      <c r="W310" s="24"/>
      <c r="X310" s="24"/>
      <c r="Y310" s="24"/>
      <c r="Z310" s="24"/>
      <c r="AA310" s="25"/>
      <c r="AB310" s="25"/>
      <c r="AC310" s="15"/>
    </row>
    <row r="311" ht="15.75" customHeight="1">
      <c r="A311" s="19"/>
      <c r="B311" s="20"/>
      <c r="P311" s="21"/>
      <c r="R311" s="22"/>
      <c r="V311" s="23"/>
      <c r="W311" s="24"/>
      <c r="X311" s="24"/>
      <c r="Y311" s="24"/>
      <c r="Z311" s="24"/>
      <c r="AA311" s="25"/>
      <c r="AB311" s="25"/>
      <c r="AC311" s="15"/>
    </row>
    <row r="312" ht="15.75" customHeight="1">
      <c r="A312" s="19"/>
      <c r="B312" s="20"/>
      <c r="P312" s="21"/>
      <c r="R312" s="22"/>
      <c r="V312" s="23"/>
      <c r="W312" s="24"/>
      <c r="X312" s="24"/>
      <c r="Y312" s="24"/>
      <c r="Z312" s="24"/>
      <c r="AA312" s="25"/>
      <c r="AB312" s="25"/>
      <c r="AC312" s="15"/>
    </row>
    <row r="313" ht="15.75" customHeight="1">
      <c r="A313" s="19"/>
      <c r="B313" s="20"/>
      <c r="P313" s="21"/>
      <c r="R313" s="22"/>
      <c r="V313" s="23"/>
      <c r="W313" s="24"/>
      <c r="X313" s="24"/>
      <c r="Y313" s="24"/>
      <c r="Z313" s="24"/>
      <c r="AA313" s="25"/>
      <c r="AB313" s="25"/>
      <c r="AC313" s="15"/>
    </row>
    <row r="314" ht="15.75" customHeight="1">
      <c r="A314" s="19"/>
      <c r="B314" s="20"/>
      <c r="P314" s="21"/>
      <c r="R314" s="22"/>
      <c r="V314" s="23"/>
      <c r="W314" s="24"/>
      <c r="X314" s="24"/>
      <c r="Y314" s="24"/>
      <c r="Z314" s="24"/>
      <c r="AA314" s="25"/>
      <c r="AB314" s="25"/>
      <c r="AC314" s="15"/>
    </row>
    <row r="315" ht="15.75" customHeight="1">
      <c r="A315" s="19"/>
      <c r="B315" s="20"/>
      <c r="P315" s="21"/>
      <c r="R315" s="22"/>
      <c r="V315" s="23"/>
      <c r="W315" s="24"/>
      <c r="X315" s="24"/>
      <c r="Y315" s="24"/>
      <c r="Z315" s="24"/>
      <c r="AA315" s="25"/>
      <c r="AB315" s="25"/>
      <c r="AC315" s="15"/>
    </row>
    <row r="316" ht="15.75" customHeight="1">
      <c r="A316" s="19"/>
      <c r="B316" s="20"/>
      <c r="P316" s="21"/>
      <c r="R316" s="22"/>
      <c r="V316" s="23"/>
      <c r="W316" s="24"/>
      <c r="X316" s="24"/>
      <c r="Y316" s="24"/>
      <c r="Z316" s="24"/>
      <c r="AA316" s="25"/>
      <c r="AB316" s="25"/>
      <c r="AC316" s="15"/>
    </row>
    <row r="317" ht="15.75" customHeight="1">
      <c r="A317" s="19"/>
      <c r="B317" s="20"/>
      <c r="P317" s="21"/>
      <c r="R317" s="22"/>
      <c r="V317" s="23"/>
      <c r="W317" s="24"/>
      <c r="X317" s="24"/>
      <c r="Y317" s="24"/>
      <c r="Z317" s="24"/>
      <c r="AA317" s="25"/>
      <c r="AB317" s="25"/>
      <c r="AC317" s="15"/>
    </row>
    <row r="318" ht="15.75" customHeight="1">
      <c r="A318" s="19"/>
      <c r="B318" s="20"/>
      <c r="P318" s="21"/>
      <c r="R318" s="22"/>
      <c r="V318" s="23"/>
      <c r="W318" s="24"/>
      <c r="X318" s="24"/>
      <c r="Y318" s="24"/>
      <c r="Z318" s="24"/>
      <c r="AA318" s="25"/>
      <c r="AB318" s="25"/>
      <c r="AC318" s="15"/>
    </row>
    <row r="319" ht="15.75" customHeight="1">
      <c r="A319" s="19"/>
      <c r="B319" s="20"/>
      <c r="P319" s="21"/>
      <c r="R319" s="22"/>
      <c r="V319" s="23"/>
      <c r="W319" s="24"/>
      <c r="X319" s="24"/>
      <c r="Y319" s="24"/>
      <c r="Z319" s="24"/>
      <c r="AA319" s="25"/>
      <c r="AB319" s="25"/>
      <c r="AC319" s="15"/>
    </row>
    <row r="320" ht="15.75" customHeight="1">
      <c r="A320" s="19"/>
      <c r="B320" s="20"/>
      <c r="P320" s="21"/>
      <c r="R320" s="22"/>
      <c r="V320" s="23"/>
      <c r="W320" s="24"/>
      <c r="X320" s="24"/>
      <c r="Y320" s="24"/>
      <c r="Z320" s="24"/>
      <c r="AA320" s="25"/>
      <c r="AB320" s="25"/>
      <c r="AC320" s="15"/>
    </row>
    <row r="321" ht="15.75" customHeight="1">
      <c r="A321" s="19"/>
      <c r="B321" s="20"/>
      <c r="P321" s="21"/>
      <c r="R321" s="22"/>
      <c r="V321" s="23"/>
      <c r="W321" s="24"/>
      <c r="X321" s="24"/>
      <c r="Y321" s="24"/>
      <c r="Z321" s="24"/>
      <c r="AA321" s="25"/>
      <c r="AB321" s="25"/>
      <c r="AC321" s="15"/>
    </row>
    <row r="322" ht="15.75" customHeight="1">
      <c r="A322" s="19"/>
      <c r="B322" s="20"/>
      <c r="P322" s="21"/>
      <c r="R322" s="22"/>
      <c r="V322" s="23"/>
      <c r="W322" s="24"/>
      <c r="X322" s="24"/>
      <c r="Y322" s="24"/>
      <c r="Z322" s="24"/>
      <c r="AA322" s="25"/>
      <c r="AB322" s="25"/>
      <c r="AC322" s="15"/>
    </row>
    <row r="323" ht="15.75" customHeight="1">
      <c r="A323" s="19"/>
      <c r="B323" s="20"/>
      <c r="P323" s="21"/>
      <c r="R323" s="22"/>
      <c r="V323" s="23"/>
      <c r="W323" s="24"/>
      <c r="X323" s="24"/>
      <c r="Y323" s="24"/>
      <c r="Z323" s="24"/>
      <c r="AA323" s="25"/>
      <c r="AB323" s="25"/>
      <c r="AC323" s="15"/>
    </row>
    <row r="324" ht="15.75" customHeight="1">
      <c r="A324" s="19"/>
      <c r="B324" s="20"/>
      <c r="P324" s="21"/>
      <c r="R324" s="22"/>
      <c r="V324" s="23"/>
      <c r="W324" s="24"/>
      <c r="X324" s="24"/>
      <c r="Y324" s="24"/>
      <c r="Z324" s="24"/>
      <c r="AA324" s="25"/>
      <c r="AB324" s="25"/>
      <c r="AC324" s="15"/>
    </row>
    <row r="325" ht="15.75" customHeight="1">
      <c r="A325" s="19"/>
      <c r="B325" s="20"/>
      <c r="P325" s="21"/>
      <c r="R325" s="22"/>
      <c r="V325" s="23"/>
      <c r="W325" s="24"/>
      <c r="X325" s="24"/>
      <c r="Y325" s="24"/>
      <c r="Z325" s="24"/>
      <c r="AA325" s="25"/>
      <c r="AB325" s="25"/>
      <c r="AC325" s="15"/>
    </row>
    <row r="326" ht="15.75" customHeight="1">
      <c r="A326" s="19"/>
      <c r="B326" s="20"/>
      <c r="P326" s="21"/>
      <c r="R326" s="22"/>
      <c r="V326" s="23"/>
      <c r="W326" s="24"/>
      <c r="X326" s="24"/>
      <c r="Y326" s="24"/>
      <c r="Z326" s="24"/>
      <c r="AA326" s="25"/>
      <c r="AB326" s="25"/>
      <c r="AC326" s="15"/>
    </row>
    <row r="327" ht="15.75" customHeight="1">
      <c r="A327" s="19"/>
      <c r="B327" s="20"/>
      <c r="P327" s="21"/>
      <c r="R327" s="22"/>
      <c r="V327" s="23"/>
      <c r="W327" s="24"/>
      <c r="X327" s="24"/>
      <c r="Y327" s="24"/>
      <c r="Z327" s="24"/>
      <c r="AA327" s="25"/>
      <c r="AB327" s="25"/>
      <c r="AC327" s="15"/>
    </row>
    <row r="328" ht="15.75" customHeight="1">
      <c r="A328" s="19"/>
      <c r="B328" s="20"/>
      <c r="P328" s="21"/>
      <c r="R328" s="22"/>
      <c r="V328" s="23"/>
      <c r="W328" s="24"/>
      <c r="X328" s="24"/>
      <c r="Y328" s="24"/>
      <c r="Z328" s="24"/>
      <c r="AA328" s="25"/>
      <c r="AB328" s="25"/>
      <c r="AC328" s="15"/>
    </row>
    <row r="329" ht="15.75" customHeight="1">
      <c r="A329" s="19"/>
      <c r="B329" s="20"/>
      <c r="P329" s="21"/>
      <c r="R329" s="22"/>
      <c r="V329" s="23"/>
      <c r="W329" s="24"/>
      <c r="X329" s="24"/>
      <c r="Y329" s="24"/>
      <c r="Z329" s="24"/>
      <c r="AA329" s="25"/>
      <c r="AB329" s="25"/>
      <c r="AC329" s="15"/>
    </row>
    <row r="330" ht="15.75" customHeight="1">
      <c r="A330" s="19"/>
      <c r="B330" s="20"/>
      <c r="P330" s="21"/>
      <c r="R330" s="22"/>
      <c r="V330" s="23"/>
      <c r="W330" s="24"/>
      <c r="X330" s="24"/>
      <c r="Y330" s="24"/>
      <c r="Z330" s="24"/>
      <c r="AA330" s="25"/>
      <c r="AB330" s="25"/>
      <c r="AC330" s="15"/>
    </row>
    <row r="331" ht="15.75" customHeight="1">
      <c r="A331" s="19"/>
      <c r="B331" s="20"/>
      <c r="P331" s="21"/>
      <c r="R331" s="22"/>
      <c r="V331" s="23"/>
      <c r="W331" s="24"/>
      <c r="X331" s="24"/>
      <c r="Y331" s="24"/>
      <c r="Z331" s="24"/>
      <c r="AA331" s="25"/>
      <c r="AB331" s="25"/>
      <c r="AC331" s="15"/>
    </row>
    <row r="332" ht="15.75" customHeight="1">
      <c r="A332" s="19"/>
      <c r="B332" s="20"/>
      <c r="P332" s="21"/>
      <c r="R332" s="22"/>
      <c r="V332" s="23"/>
      <c r="W332" s="24"/>
      <c r="X332" s="24"/>
      <c r="Y332" s="24"/>
      <c r="Z332" s="24"/>
      <c r="AA332" s="25"/>
      <c r="AB332" s="25"/>
      <c r="AC332" s="15"/>
    </row>
    <row r="333" ht="15.75" customHeight="1">
      <c r="A333" s="19"/>
      <c r="B333" s="20"/>
      <c r="P333" s="21"/>
      <c r="R333" s="22"/>
      <c r="V333" s="23"/>
      <c r="W333" s="24"/>
      <c r="X333" s="24"/>
      <c r="Y333" s="24"/>
      <c r="Z333" s="24"/>
      <c r="AA333" s="25"/>
      <c r="AB333" s="25"/>
      <c r="AC333" s="15"/>
    </row>
    <row r="334" ht="15.75" customHeight="1">
      <c r="A334" s="19"/>
      <c r="B334" s="20"/>
      <c r="P334" s="21"/>
      <c r="R334" s="22"/>
      <c r="V334" s="23"/>
      <c r="W334" s="24"/>
      <c r="X334" s="24"/>
      <c r="Y334" s="24"/>
      <c r="Z334" s="24"/>
      <c r="AA334" s="25"/>
      <c r="AB334" s="25"/>
      <c r="AC334" s="15"/>
    </row>
    <row r="335" ht="15.75" customHeight="1">
      <c r="A335" s="19"/>
      <c r="B335" s="20"/>
      <c r="P335" s="21"/>
      <c r="R335" s="22"/>
      <c r="V335" s="23"/>
      <c r="W335" s="24"/>
      <c r="X335" s="24"/>
      <c r="Y335" s="24"/>
      <c r="Z335" s="24"/>
      <c r="AA335" s="25"/>
      <c r="AB335" s="25"/>
      <c r="AC335" s="15"/>
    </row>
    <row r="336" ht="15.75" customHeight="1">
      <c r="A336" s="19"/>
      <c r="B336" s="20"/>
      <c r="P336" s="21"/>
      <c r="R336" s="22"/>
      <c r="V336" s="23"/>
      <c r="W336" s="24"/>
      <c r="X336" s="24"/>
      <c r="Y336" s="24"/>
      <c r="Z336" s="24"/>
      <c r="AA336" s="25"/>
      <c r="AB336" s="25"/>
      <c r="AC336" s="15"/>
    </row>
    <row r="337" ht="15.75" customHeight="1">
      <c r="A337" s="19"/>
      <c r="B337" s="20"/>
      <c r="P337" s="21"/>
      <c r="R337" s="22"/>
      <c r="V337" s="23"/>
      <c r="W337" s="24"/>
      <c r="X337" s="24"/>
      <c r="Y337" s="24"/>
      <c r="Z337" s="24"/>
      <c r="AA337" s="25"/>
      <c r="AB337" s="25"/>
      <c r="AC337" s="15"/>
    </row>
    <row r="338" ht="15.75" customHeight="1">
      <c r="A338" s="19"/>
      <c r="B338" s="20"/>
      <c r="P338" s="21"/>
      <c r="R338" s="22"/>
      <c r="V338" s="23"/>
      <c r="W338" s="24"/>
      <c r="X338" s="24"/>
      <c r="Y338" s="24"/>
      <c r="Z338" s="24"/>
      <c r="AA338" s="25"/>
      <c r="AB338" s="25"/>
      <c r="AC338" s="15"/>
    </row>
    <row r="339" ht="15.75" customHeight="1">
      <c r="A339" s="19"/>
      <c r="B339" s="20"/>
      <c r="P339" s="21"/>
      <c r="R339" s="22"/>
      <c r="V339" s="23"/>
      <c r="W339" s="24"/>
      <c r="X339" s="24"/>
      <c r="Y339" s="24"/>
      <c r="Z339" s="24"/>
      <c r="AA339" s="25"/>
      <c r="AB339" s="25"/>
      <c r="AC339" s="15"/>
    </row>
    <row r="340" ht="15.75" customHeight="1">
      <c r="A340" s="19"/>
      <c r="B340" s="20"/>
      <c r="P340" s="21"/>
      <c r="R340" s="22"/>
      <c r="V340" s="23"/>
      <c r="W340" s="24"/>
      <c r="X340" s="24"/>
      <c r="Y340" s="24"/>
      <c r="Z340" s="24"/>
      <c r="AA340" s="25"/>
      <c r="AB340" s="25"/>
      <c r="AC340" s="15"/>
    </row>
    <row r="341" ht="15.75" customHeight="1">
      <c r="A341" s="19"/>
      <c r="B341" s="20"/>
      <c r="P341" s="21"/>
      <c r="R341" s="22"/>
      <c r="V341" s="23"/>
      <c r="W341" s="24"/>
      <c r="X341" s="24"/>
      <c r="Y341" s="24"/>
      <c r="Z341" s="24"/>
      <c r="AA341" s="25"/>
      <c r="AB341" s="25"/>
      <c r="AC341" s="15"/>
    </row>
    <row r="342" ht="15.75" customHeight="1">
      <c r="A342" s="19"/>
      <c r="B342" s="20"/>
      <c r="P342" s="21"/>
      <c r="R342" s="22"/>
      <c r="V342" s="23"/>
      <c r="W342" s="24"/>
      <c r="X342" s="24"/>
      <c r="Y342" s="24"/>
      <c r="Z342" s="24"/>
      <c r="AA342" s="25"/>
      <c r="AB342" s="25"/>
      <c r="AC342" s="15"/>
    </row>
    <row r="343" ht="15.75" customHeight="1">
      <c r="A343" s="19"/>
      <c r="B343" s="20"/>
      <c r="P343" s="21"/>
      <c r="R343" s="22"/>
      <c r="V343" s="23"/>
      <c r="W343" s="24"/>
      <c r="X343" s="24"/>
      <c r="Y343" s="24"/>
      <c r="Z343" s="24"/>
      <c r="AA343" s="25"/>
      <c r="AB343" s="25"/>
      <c r="AC343" s="15"/>
    </row>
    <row r="344" ht="15.75" customHeight="1">
      <c r="A344" s="19"/>
      <c r="B344" s="20"/>
      <c r="P344" s="21"/>
      <c r="R344" s="22"/>
      <c r="V344" s="23"/>
      <c r="W344" s="24"/>
      <c r="X344" s="24"/>
      <c r="Y344" s="24"/>
      <c r="Z344" s="24"/>
      <c r="AA344" s="25"/>
      <c r="AB344" s="25"/>
      <c r="AC344" s="15"/>
    </row>
    <row r="345" ht="15.75" customHeight="1">
      <c r="A345" s="19"/>
      <c r="B345" s="20"/>
      <c r="P345" s="21"/>
      <c r="R345" s="22"/>
      <c r="V345" s="23"/>
      <c r="W345" s="24"/>
      <c r="X345" s="24"/>
      <c r="Y345" s="24"/>
      <c r="Z345" s="24"/>
      <c r="AA345" s="25"/>
      <c r="AB345" s="25"/>
      <c r="AC345" s="15"/>
    </row>
    <row r="346" ht="15.75" customHeight="1">
      <c r="A346" s="19"/>
      <c r="B346" s="20"/>
      <c r="P346" s="21"/>
      <c r="R346" s="22"/>
      <c r="V346" s="23"/>
      <c r="W346" s="24"/>
      <c r="X346" s="24"/>
      <c r="Y346" s="24"/>
      <c r="Z346" s="24"/>
      <c r="AA346" s="25"/>
      <c r="AB346" s="25"/>
      <c r="AC346" s="15"/>
    </row>
    <row r="347" ht="15.75" customHeight="1">
      <c r="A347" s="19"/>
      <c r="B347" s="20"/>
      <c r="P347" s="21"/>
      <c r="R347" s="22"/>
      <c r="V347" s="23"/>
      <c r="W347" s="24"/>
      <c r="X347" s="24"/>
      <c r="Y347" s="24"/>
      <c r="Z347" s="24"/>
      <c r="AA347" s="25"/>
      <c r="AB347" s="25"/>
      <c r="AC347" s="15"/>
    </row>
    <row r="348" ht="15.75" customHeight="1">
      <c r="A348" s="19"/>
      <c r="B348" s="20"/>
      <c r="P348" s="21"/>
      <c r="R348" s="22"/>
      <c r="V348" s="23"/>
      <c r="W348" s="24"/>
      <c r="X348" s="24"/>
      <c r="Y348" s="24"/>
      <c r="Z348" s="24"/>
      <c r="AA348" s="25"/>
      <c r="AB348" s="25"/>
      <c r="AC348" s="15"/>
    </row>
    <row r="349" ht="15.75" customHeight="1">
      <c r="A349" s="19"/>
      <c r="B349" s="20"/>
      <c r="P349" s="21"/>
      <c r="R349" s="22"/>
      <c r="V349" s="23"/>
      <c r="W349" s="24"/>
      <c r="X349" s="24"/>
      <c r="Y349" s="24"/>
      <c r="Z349" s="24"/>
      <c r="AA349" s="25"/>
      <c r="AB349" s="25"/>
      <c r="AC349" s="15"/>
    </row>
    <row r="350" ht="15.75" customHeight="1">
      <c r="A350" s="19"/>
      <c r="B350" s="20"/>
      <c r="P350" s="21"/>
      <c r="R350" s="22"/>
      <c r="V350" s="23"/>
      <c r="W350" s="24"/>
      <c r="X350" s="24"/>
      <c r="Y350" s="24"/>
      <c r="Z350" s="24"/>
      <c r="AA350" s="25"/>
      <c r="AB350" s="25"/>
      <c r="AC350" s="15"/>
    </row>
    <row r="351" ht="15.75" customHeight="1">
      <c r="A351" s="19"/>
      <c r="B351" s="20"/>
      <c r="P351" s="21"/>
      <c r="R351" s="22"/>
      <c r="V351" s="23"/>
      <c r="W351" s="24"/>
      <c r="X351" s="24"/>
      <c r="Y351" s="24"/>
      <c r="Z351" s="24"/>
      <c r="AA351" s="25"/>
      <c r="AB351" s="25"/>
      <c r="AC351" s="15"/>
    </row>
    <row r="352" ht="15.75" customHeight="1">
      <c r="A352" s="19"/>
      <c r="B352" s="20"/>
      <c r="P352" s="21"/>
      <c r="R352" s="22"/>
      <c r="V352" s="23"/>
      <c r="W352" s="24"/>
      <c r="X352" s="24"/>
      <c r="Y352" s="24"/>
      <c r="Z352" s="24"/>
      <c r="AA352" s="25"/>
      <c r="AB352" s="25"/>
      <c r="AC352" s="15"/>
    </row>
    <row r="353" ht="15.75" customHeight="1">
      <c r="A353" s="19"/>
      <c r="B353" s="20"/>
      <c r="P353" s="21"/>
      <c r="R353" s="22"/>
      <c r="V353" s="23"/>
      <c r="W353" s="24"/>
      <c r="X353" s="24"/>
      <c r="Y353" s="24"/>
      <c r="Z353" s="24"/>
      <c r="AA353" s="25"/>
      <c r="AB353" s="25"/>
      <c r="AC353" s="15"/>
    </row>
    <row r="354" ht="15.75" customHeight="1">
      <c r="A354" s="19"/>
      <c r="B354" s="20"/>
      <c r="P354" s="21"/>
      <c r="R354" s="22"/>
      <c r="V354" s="23"/>
      <c r="W354" s="24"/>
      <c r="X354" s="24"/>
      <c r="Y354" s="24"/>
      <c r="Z354" s="24"/>
      <c r="AA354" s="25"/>
      <c r="AB354" s="25"/>
      <c r="AC354" s="15"/>
    </row>
    <row r="355" ht="15.75" customHeight="1">
      <c r="A355" s="19"/>
      <c r="B355" s="20"/>
      <c r="P355" s="21"/>
      <c r="R355" s="22"/>
      <c r="V355" s="23"/>
      <c r="W355" s="24"/>
      <c r="X355" s="24"/>
      <c r="Y355" s="24"/>
      <c r="Z355" s="24"/>
      <c r="AA355" s="25"/>
      <c r="AB355" s="25"/>
      <c r="AC355" s="15"/>
    </row>
    <row r="356" ht="15.75" customHeight="1">
      <c r="A356" s="19"/>
      <c r="B356" s="20"/>
      <c r="P356" s="21"/>
      <c r="R356" s="22"/>
      <c r="V356" s="23"/>
      <c r="W356" s="24"/>
      <c r="X356" s="24"/>
      <c r="Y356" s="24"/>
      <c r="Z356" s="24"/>
      <c r="AA356" s="25"/>
      <c r="AB356" s="25"/>
      <c r="AC356" s="15"/>
    </row>
    <row r="357" ht="15.75" customHeight="1">
      <c r="A357" s="19"/>
      <c r="B357" s="20"/>
      <c r="P357" s="21"/>
      <c r="R357" s="22"/>
      <c r="V357" s="23"/>
      <c r="W357" s="24"/>
      <c r="X357" s="24"/>
      <c r="Y357" s="24"/>
      <c r="Z357" s="24"/>
      <c r="AA357" s="25"/>
      <c r="AB357" s="25"/>
      <c r="AC357" s="15"/>
    </row>
    <row r="358" ht="15.75" customHeight="1">
      <c r="A358" s="19"/>
      <c r="B358" s="20"/>
      <c r="P358" s="21"/>
      <c r="R358" s="22"/>
      <c r="V358" s="23"/>
      <c r="W358" s="24"/>
      <c r="X358" s="24"/>
      <c r="Y358" s="24"/>
      <c r="Z358" s="24"/>
      <c r="AA358" s="25"/>
      <c r="AB358" s="25"/>
      <c r="AC358" s="15"/>
    </row>
    <row r="359" ht="15.75" customHeight="1">
      <c r="A359" s="19"/>
      <c r="B359" s="20"/>
      <c r="P359" s="21"/>
      <c r="R359" s="22"/>
      <c r="V359" s="23"/>
      <c r="W359" s="24"/>
      <c r="X359" s="24"/>
      <c r="Y359" s="24"/>
      <c r="Z359" s="24"/>
      <c r="AA359" s="25"/>
      <c r="AB359" s="25"/>
      <c r="AC359" s="15"/>
    </row>
    <row r="360" ht="15.75" customHeight="1">
      <c r="A360" s="19"/>
      <c r="B360" s="20"/>
      <c r="P360" s="21"/>
      <c r="R360" s="22"/>
      <c r="V360" s="23"/>
      <c r="W360" s="24"/>
      <c r="X360" s="24"/>
      <c r="Y360" s="24"/>
      <c r="Z360" s="24"/>
      <c r="AA360" s="25"/>
      <c r="AB360" s="25"/>
      <c r="AC360" s="15"/>
    </row>
    <row r="361" ht="15.75" customHeight="1">
      <c r="A361" s="19"/>
      <c r="B361" s="20"/>
      <c r="P361" s="21"/>
      <c r="R361" s="22"/>
      <c r="V361" s="23"/>
      <c r="W361" s="24"/>
      <c r="X361" s="24"/>
      <c r="Y361" s="24"/>
      <c r="Z361" s="24"/>
      <c r="AA361" s="25"/>
      <c r="AB361" s="25"/>
      <c r="AC361" s="15"/>
    </row>
    <row r="362" ht="15.75" customHeight="1">
      <c r="A362" s="19"/>
      <c r="B362" s="20"/>
      <c r="P362" s="21"/>
      <c r="R362" s="22"/>
      <c r="V362" s="23"/>
      <c r="W362" s="24"/>
      <c r="X362" s="24"/>
      <c r="Y362" s="24"/>
      <c r="Z362" s="24"/>
      <c r="AA362" s="25"/>
      <c r="AB362" s="25"/>
      <c r="AC362" s="15"/>
    </row>
    <row r="363" ht="15.75" customHeight="1">
      <c r="A363" s="19"/>
      <c r="B363" s="20"/>
      <c r="P363" s="21"/>
      <c r="R363" s="22"/>
      <c r="V363" s="23"/>
      <c r="W363" s="24"/>
      <c r="X363" s="24"/>
      <c r="Y363" s="24"/>
      <c r="Z363" s="24"/>
      <c r="AA363" s="25"/>
      <c r="AB363" s="25"/>
      <c r="AC363" s="15"/>
    </row>
    <row r="364" ht="15.75" customHeight="1">
      <c r="A364" s="19"/>
      <c r="B364" s="20"/>
      <c r="P364" s="21"/>
      <c r="R364" s="22"/>
      <c r="V364" s="23"/>
      <c r="W364" s="24"/>
      <c r="X364" s="24"/>
      <c r="Y364" s="24"/>
      <c r="Z364" s="24"/>
      <c r="AA364" s="25"/>
      <c r="AB364" s="25"/>
      <c r="AC364" s="15"/>
    </row>
    <row r="365" ht="15.75" customHeight="1">
      <c r="A365" s="19"/>
      <c r="B365" s="20"/>
      <c r="P365" s="21"/>
      <c r="R365" s="22"/>
      <c r="V365" s="23"/>
      <c r="W365" s="24"/>
      <c r="X365" s="24"/>
      <c r="Y365" s="24"/>
      <c r="Z365" s="24"/>
      <c r="AA365" s="25"/>
      <c r="AB365" s="25"/>
      <c r="AC365" s="15"/>
    </row>
    <row r="366" ht="15.75" customHeight="1">
      <c r="A366" s="19"/>
      <c r="B366" s="20"/>
      <c r="P366" s="21"/>
      <c r="R366" s="22"/>
      <c r="V366" s="23"/>
      <c r="W366" s="24"/>
      <c r="X366" s="24"/>
      <c r="Y366" s="24"/>
      <c r="Z366" s="24"/>
      <c r="AA366" s="25"/>
      <c r="AB366" s="25"/>
      <c r="AC366" s="15"/>
    </row>
    <row r="367" ht="15.75" customHeight="1">
      <c r="A367" s="19"/>
      <c r="B367" s="20"/>
      <c r="P367" s="21"/>
      <c r="R367" s="22"/>
      <c r="V367" s="23"/>
      <c r="W367" s="24"/>
      <c r="X367" s="24"/>
      <c r="Y367" s="24"/>
      <c r="Z367" s="24"/>
      <c r="AA367" s="25"/>
      <c r="AB367" s="25"/>
      <c r="AC367" s="15"/>
    </row>
    <row r="368" ht="15.75" customHeight="1">
      <c r="A368" s="19"/>
      <c r="B368" s="20"/>
      <c r="P368" s="21"/>
      <c r="R368" s="22"/>
      <c r="V368" s="23"/>
      <c r="W368" s="24"/>
      <c r="X368" s="24"/>
      <c r="Y368" s="24"/>
      <c r="Z368" s="24"/>
      <c r="AA368" s="25"/>
      <c r="AB368" s="25"/>
      <c r="AC368" s="15"/>
    </row>
    <row r="369" ht="15.75" customHeight="1">
      <c r="A369" s="19"/>
      <c r="B369" s="20"/>
      <c r="P369" s="21"/>
      <c r="R369" s="22"/>
      <c r="V369" s="23"/>
      <c r="W369" s="24"/>
      <c r="X369" s="24"/>
      <c r="Y369" s="24"/>
      <c r="Z369" s="24"/>
      <c r="AA369" s="25"/>
      <c r="AB369" s="25"/>
      <c r="AC369" s="15"/>
    </row>
    <row r="370" ht="15.75" customHeight="1">
      <c r="A370" s="19"/>
      <c r="B370" s="20"/>
      <c r="P370" s="21"/>
      <c r="R370" s="22"/>
      <c r="V370" s="23"/>
      <c r="W370" s="24"/>
      <c r="X370" s="24"/>
      <c r="Y370" s="24"/>
      <c r="Z370" s="24"/>
      <c r="AA370" s="25"/>
      <c r="AB370" s="25"/>
      <c r="AC370" s="15"/>
    </row>
    <row r="371" ht="15.75" customHeight="1">
      <c r="A371" s="19"/>
      <c r="B371" s="20"/>
      <c r="P371" s="21"/>
      <c r="R371" s="22"/>
      <c r="V371" s="23"/>
      <c r="W371" s="24"/>
      <c r="X371" s="24"/>
      <c r="Y371" s="24"/>
      <c r="Z371" s="24"/>
      <c r="AA371" s="25"/>
      <c r="AB371" s="25"/>
      <c r="AC371" s="15"/>
    </row>
    <row r="372" ht="15.75" customHeight="1">
      <c r="A372" s="19"/>
      <c r="B372" s="20"/>
      <c r="P372" s="21"/>
      <c r="R372" s="22"/>
      <c r="V372" s="23"/>
      <c r="W372" s="24"/>
      <c r="X372" s="24"/>
      <c r="Y372" s="24"/>
      <c r="Z372" s="24"/>
      <c r="AA372" s="25"/>
      <c r="AB372" s="25"/>
      <c r="AC372" s="15"/>
    </row>
    <row r="373" ht="15.75" customHeight="1">
      <c r="A373" s="19"/>
      <c r="B373" s="20"/>
      <c r="P373" s="21"/>
      <c r="R373" s="22"/>
      <c r="V373" s="23"/>
      <c r="W373" s="24"/>
      <c r="X373" s="24"/>
      <c r="Y373" s="24"/>
      <c r="Z373" s="24"/>
      <c r="AA373" s="25"/>
      <c r="AB373" s="25"/>
      <c r="AC373" s="15"/>
    </row>
    <row r="374" ht="15.75" customHeight="1">
      <c r="A374" s="19"/>
      <c r="B374" s="20"/>
      <c r="P374" s="21"/>
      <c r="R374" s="22"/>
      <c r="V374" s="23"/>
      <c r="W374" s="24"/>
      <c r="X374" s="24"/>
      <c r="Y374" s="24"/>
      <c r="Z374" s="24"/>
      <c r="AA374" s="25"/>
      <c r="AB374" s="25"/>
      <c r="AC374" s="15"/>
    </row>
    <row r="375" ht="15.75" customHeight="1">
      <c r="A375" s="19"/>
      <c r="B375" s="20"/>
      <c r="P375" s="21"/>
      <c r="R375" s="22"/>
      <c r="V375" s="23"/>
      <c r="W375" s="24"/>
      <c r="X375" s="24"/>
      <c r="Y375" s="24"/>
      <c r="Z375" s="24"/>
      <c r="AA375" s="25"/>
      <c r="AB375" s="25"/>
      <c r="AC375" s="15"/>
    </row>
    <row r="376" ht="15.75" customHeight="1">
      <c r="A376" s="19"/>
      <c r="B376" s="20"/>
      <c r="P376" s="21"/>
      <c r="R376" s="22"/>
      <c r="V376" s="23"/>
      <c r="W376" s="24"/>
      <c r="X376" s="24"/>
      <c r="Y376" s="24"/>
      <c r="Z376" s="24"/>
      <c r="AA376" s="25"/>
      <c r="AB376" s="25"/>
      <c r="AC376" s="15"/>
    </row>
    <row r="377" ht="15.75" customHeight="1">
      <c r="A377" s="19"/>
      <c r="B377" s="20"/>
      <c r="P377" s="21"/>
      <c r="R377" s="22"/>
      <c r="V377" s="23"/>
      <c r="W377" s="24"/>
      <c r="X377" s="24"/>
      <c r="Y377" s="24"/>
      <c r="Z377" s="24"/>
      <c r="AA377" s="25"/>
      <c r="AB377" s="25"/>
      <c r="AC377" s="15"/>
    </row>
    <row r="378" ht="15.75" customHeight="1">
      <c r="A378" s="19"/>
      <c r="B378" s="20"/>
      <c r="P378" s="21"/>
      <c r="R378" s="22"/>
      <c r="V378" s="23"/>
      <c r="W378" s="24"/>
      <c r="X378" s="24"/>
      <c r="Y378" s="24"/>
      <c r="Z378" s="24"/>
      <c r="AA378" s="25"/>
      <c r="AB378" s="25"/>
      <c r="AC378" s="15"/>
    </row>
    <row r="379" ht="15.75" customHeight="1">
      <c r="A379" s="19"/>
      <c r="B379" s="20"/>
      <c r="P379" s="21"/>
      <c r="R379" s="22"/>
      <c r="V379" s="23"/>
      <c r="W379" s="24"/>
      <c r="X379" s="24"/>
      <c r="Y379" s="24"/>
      <c r="Z379" s="24"/>
      <c r="AA379" s="25"/>
      <c r="AB379" s="25"/>
      <c r="AC379" s="15"/>
    </row>
    <row r="380" ht="15.75" customHeight="1">
      <c r="A380" s="19"/>
      <c r="B380" s="20"/>
      <c r="P380" s="21"/>
      <c r="R380" s="22"/>
      <c r="V380" s="23"/>
      <c r="W380" s="24"/>
      <c r="X380" s="24"/>
      <c r="Y380" s="24"/>
      <c r="Z380" s="24"/>
      <c r="AA380" s="25"/>
      <c r="AB380" s="25"/>
      <c r="AC380" s="15"/>
    </row>
    <row r="381" ht="15.75" customHeight="1">
      <c r="A381" s="19"/>
      <c r="B381" s="20"/>
      <c r="P381" s="21"/>
      <c r="R381" s="22"/>
      <c r="V381" s="23"/>
      <c r="W381" s="24"/>
      <c r="X381" s="24"/>
      <c r="Y381" s="24"/>
      <c r="Z381" s="24"/>
      <c r="AA381" s="25"/>
      <c r="AB381" s="25"/>
      <c r="AC381" s="15"/>
    </row>
    <row r="382" ht="15.75" customHeight="1">
      <c r="A382" s="19"/>
      <c r="B382" s="20"/>
      <c r="P382" s="21"/>
      <c r="R382" s="22"/>
      <c r="V382" s="23"/>
      <c r="W382" s="24"/>
      <c r="X382" s="24"/>
      <c r="Y382" s="24"/>
      <c r="Z382" s="24"/>
      <c r="AA382" s="25"/>
      <c r="AB382" s="25"/>
      <c r="AC382" s="15"/>
    </row>
    <row r="383" ht="15.75" customHeight="1">
      <c r="A383" s="19"/>
      <c r="B383" s="20"/>
      <c r="P383" s="21"/>
      <c r="R383" s="22"/>
      <c r="V383" s="23"/>
      <c r="W383" s="24"/>
      <c r="X383" s="24"/>
      <c r="Y383" s="24"/>
      <c r="Z383" s="24"/>
      <c r="AA383" s="25"/>
      <c r="AB383" s="25"/>
      <c r="AC383" s="15"/>
    </row>
    <row r="384" ht="15.75" customHeight="1">
      <c r="A384" s="19"/>
      <c r="B384" s="20"/>
      <c r="P384" s="21"/>
      <c r="R384" s="22"/>
      <c r="V384" s="23"/>
      <c r="W384" s="24"/>
      <c r="X384" s="24"/>
      <c r="Y384" s="24"/>
      <c r="Z384" s="24"/>
      <c r="AA384" s="25"/>
      <c r="AB384" s="25"/>
      <c r="AC384" s="15"/>
    </row>
    <row r="385" ht="15.75" customHeight="1">
      <c r="A385" s="19"/>
      <c r="B385" s="20"/>
      <c r="P385" s="21"/>
      <c r="R385" s="22"/>
      <c r="V385" s="23"/>
      <c r="W385" s="24"/>
      <c r="X385" s="24"/>
      <c r="Y385" s="24"/>
      <c r="Z385" s="24"/>
      <c r="AA385" s="25"/>
      <c r="AB385" s="25"/>
      <c r="AC385" s="15"/>
    </row>
    <row r="386" ht="15.75" customHeight="1">
      <c r="A386" s="19"/>
      <c r="B386" s="20"/>
      <c r="P386" s="21"/>
      <c r="R386" s="22"/>
      <c r="V386" s="23"/>
      <c r="W386" s="24"/>
      <c r="X386" s="24"/>
      <c r="Y386" s="24"/>
      <c r="Z386" s="24"/>
      <c r="AA386" s="25"/>
      <c r="AB386" s="25"/>
      <c r="AC386" s="15"/>
    </row>
    <row r="387" ht="15.75" customHeight="1">
      <c r="A387" s="19"/>
      <c r="B387" s="20"/>
      <c r="P387" s="21"/>
      <c r="R387" s="22"/>
      <c r="V387" s="23"/>
      <c r="W387" s="24"/>
      <c r="X387" s="24"/>
      <c r="Y387" s="24"/>
      <c r="Z387" s="24"/>
      <c r="AA387" s="25"/>
      <c r="AB387" s="25"/>
      <c r="AC387" s="15"/>
    </row>
    <row r="388" ht="15.75" customHeight="1">
      <c r="A388" s="19"/>
      <c r="B388" s="20"/>
      <c r="P388" s="21"/>
      <c r="R388" s="22"/>
      <c r="V388" s="23"/>
      <c r="W388" s="24"/>
      <c r="X388" s="24"/>
      <c r="Y388" s="24"/>
      <c r="Z388" s="24"/>
      <c r="AA388" s="25"/>
      <c r="AB388" s="25"/>
      <c r="AC388" s="15"/>
    </row>
    <row r="389" ht="15.75" customHeight="1">
      <c r="A389" s="19"/>
      <c r="B389" s="20"/>
      <c r="P389" s="21"/>
      <c r="R389" s="22"/>
      <c r="V389" s="23"/>
      <c r="W389" s="24"/>
      <c r="X389" s="24"/>
      <c r="Y389" s="24"/>
      <c r="Z389" s="24"/>
      <c r="AA389" s="25"/>
      <c r="AB389" s="25"/>
      <c r="AC389" s="15"/>
    </row>
    <row r="390" ht="15.75" customHeight="1">
      <c r="A390" s="19"/>
      <c r="B390" s="20"/>
      <c r="P390" s="21"/>
      <c r="R390" s="22"/>
      <c r="V390" s="23"/>
      <c r="W390" s="24"/>
      <c r="X390" s="24"/>
      <c r="Y390" s="24"/>
      <c r="Z390" s="24"/>
      <c r="AA390" s="25"/>
      <c r="AB390" s="25"/>
      <c r="AC390" s="15"/>
    </row>
    <row r="391" ht="15.75" customHeight="1">
      <c r="A391" s="19"/>
      <c r="B391" s="20"/>
      <c r="P391" s="21"/>
      <c r="R391" s="22"/>
      <c r="V391" s="23"/>
      <c r="W391" s="24"/>
      <c r="X391" s="24"/>
      <c r="Y391" s="24"/>
      <c r="Z391" s="24"/>
      <c r="AA391" s="25"/>
      <c r="AB391" s="25"/>
      <c r="AC391" s="15"/>
    </row>
    <row r="392" ht="15.75" customHeight="1">
      <c r="A392" s="19"/>
      <c r="B392" s="20"/>
      <c r="P392" s="21"/>
      <c r="R392" s="22"/>
      <c r="V392" s="23"/>
      <c r="W392" s="24"/>
      <c r="X392" s="24"/>
      <c r="Y392" s="24"/>
      <c r="Z392" s="24"/>
      <c r="AA392" s="25"/>
      <c r="AB392" s="25"/>
      <c r="AC392" s="15"/>
    </row>
    <row r="393" ht="15.75" customHeight="1">
      <c r="A393" s="19"/>
      <c r="B393" s="20"/>
      <c r="P393" s="21"/>
      <c r="R393" s="22"/>
      <c r="V393" s="23"/>
      <c r="W393" s="24"/>
      <c r="X393" s="24"/>
      <c r="Y393" s="24"/>
      <c r="Z393" s="24"/>
      <c r="AA393" s="25"/>
      <c r="AB393" s="25"/>
      <c r="AC393" s="15"/>
    </row>
    <row r="394" ht="15.75" customHeight="1">
      <c r="A394" s="19"/>
      <c r="B394" s="20"/>
      <c r="P394" s="21"/>
      <c r="R394" s="22"/>
      <c r="V394" s="23"/>
      <c r="W394" s="24"/>
      <c r="X394" s="24"/>
      <c r="Y394" s="24"/>
      <c r="Z394" s="24"/>
      <c r="AA394" s="25"/>
      <c r="AB394" s="25"/>
      <c r="AC394" s="15"/>
    </row>
    <row r="395" ht="15.75" customHeight="1">
      <c r="A395" s="19"/>
      <c r="B395" s="20"/>
      <c r="P395" s="21"/>
      <c r="R395" s="22"/>
      <c r="V395" s="23"/>
      <c r="W395" s="24"/>
      <c r="X395" s="24"/>
      <c r="Y395" s="24"/>
      <c r="Z395" s="24"/>
      <c r="AA395" s="25"/>
      <c r="AB395" s="25"/>
      <c r="AC395" s="15"/>
    </row>
    <row r="396" ht="15.75" customHeight="1">
      <c r="A396" s="19"/>
      <c r="B396" s="20"/>
      <c r="P396" s="21"/>
      <c r="R396" s="22"/>
      <c r="V396" s="23"/>
      <c r="W396" s="24"/>
      <c r="X396" s="24"/>
      <c r="Y396" s="24"/>
      <c r="Z396" s="24"/>
      <c r="AA396" s="25"/>
      <c r="AB396" s="25"/>
      <c r="AC396" s="15"/>
    </row>
    <row r="397" ht="15.75" customHeight="1">
      <c r="A397" s="19"/>
      <c r="B397" s="20"/>
      <c r="P397" s="21"/>
      <c r="R397" s="22"/>
      <c r="V397" s="23"/>
      <c r="W397" s="24"/>
      <c r="X397" s="24"/>
      <c r="Y397" s="24"/>
      <c r="Z397" s="24"/>
      <c r="AA397" s="25"/>
      <c r="AB397" s="25"/>
      <c r="AC397" s="15"/>
    </row>
    <row r="398" ht="15.75" customHeight="1">
      <c r="A398" s="19"/>
      <c r="B398" s="20"/>
      <c r="P398" s="21"/>
      <c r="R398" s="22"/>
      <c r="V398" s="23"/>
      <c r="W398" s="24"/>
      <c r="X398" s="24"/>
      <c r="Y398" s="24"/>
      <c r="Z398" s="24"/>
      <c r="AA398" s="25"/>
      <c r="AB398" s="25"/>
      <c r="AC398" s="15"/>
    </row>
    <row r="399" ht="15.75" customHeight="1">
      <c r="A399" s="19"/>
      <c r="B399" s="20"/>
      <c r="P399" s="21"/>
      <c r="R399" s="22"/>
      <c r="V399" s="23"/>
      <c r="W399" s="24"/>
      <c r="X399" s="24"/>
      <c r="Y399" s="24"/>
      <c r="Z399" s="24"/>
      <c r="AA399" s="25"/>
      <c r="AB399" s="25"/>
      <c r="AC399" s="15"/>
    </row>
    <row r="400" ht="15.75" customHeight="1">
      <c r="A400" s="19"/>
      <c r="B400" s="20"/>
      <c r="P400" s="21"/>
      <c r="R400" s="22"/>
      <c r="V400" s="23"/>
      <c r="W400" s="24"/>
      <c r="X400" s="24"/>
      <c r="Y400" s="24"/>
      <c r="Z400" s="24"/>
      <c r="AA400" s="25"/>
      <c r="AB400" s="25"/>
      <c r="AC400" s="15"/>
    </row>
    <row r="401" ht="15.75" customHeight="1">
      <c r="P401" s="21"/>
      <c r="R401" s="22"/>
      <c r="V401" s="23"/>
      <c r="W401" s="24"/>
      <c r="X401" s="24"/>
      <c r="Y401" s="24"/>
      <c r="Z401" s="24"/>
      <c r="AA401" s="25"/>
      <c r="AB401" s="25"/>
      <c r="AC401" s="15"/>
    </row>
    <row r="402" ht="15.75" customHeight="1">
      <c r="P402" s="21"/>
      <c r="R402" s="22"/>
      <c r="V402" s="23"/>
      <c r="W402" s="24"/>
      <c r="X402" s="24"/>
      <c r="Y402" s="24"/>
      <c r="Z402" s="24"/>
      <c r="AA402" s="25"/>
      <c r="AB402" s="25"/>
      <c r="AC402" s="15"/>
    </row>
    <row r="403" ht="15.75" customHeight="1">
      <c r="P403" s="21"/>
      <c r="R403" s="22"/>
      <c r="V403" s="23"/>
      <c r="W403" s="24"/>
      <c r="X403" s="24"/>
      <c r="Y403" s="24"/>
      <c r="Z403" s="24"/>
      <c r="AA403" s="25"/>
      <c r="AB403" s="25"/>
      <c r="AC403" s="15"/>
    </row>
    <row r="404" ht="15.75" customHeight="1">
      <c r="P404" s="21"/>
      <c r="R404" s="22"/>
      <c r="V404" s="23"/>
      <c r="W404" s="24"/>
      <c r="X404" s="24"/>
      <c r="Y404" s="24"/>
      <c r="Z404" s="24"/>
      <c r="AA404" s="25"/>
      <c r="AB404" s="25"/>
      <c r="AC404" s="15"/>
    </row>
    <row r="405" ht="15.75" customHeight="1">
      <c r="P405" s="21"/>
      <c r="R405" s="22"/>
      <c r="V405" s="23"/>
      <c r="W405" s="24"/>
      <c r="X405" s="24"/>
      <c r="Y405" s="24"/>
      <c r="Z405" s="24"/>
      <c r="AA405" s="25"/>
      <c r="AB405" s="25"/>
      <c r="AC405" s="15"/>
    </row>
    <row r="406" ht="15.75" customHeight="1">
      <c r="P406" s="21"/>
      <c r="R406" s="22"/>
      <c r="V406" s="23"/>
      <c r="W406" s="24"/>
      <c r="X406" s="24"/>
      <c r="Y406" s="24"/>
      <c r="Z406" s="24"/>
      <c r="AA406" s="25"/>
      <c r="AB406" s="25"/>
      <c r="AC406" s="15"/>
    </row>
    <row r="407" ht="15.75" customHeight="1">
      <c r="P407" s="21"/>
      <c r="R407" s="22"/>
      <c r="V407" s="23"/>
      <c r="W407" s="24"/>
      <c r="X407" s="24"/>
      <c r="Y407" s="24"/>
      <c r="Z407" s="24"/>
      <c r="AA407" s="25"/>
      <c r="AB407" s="25"/>
      <c r="AC407" s="15"/>
    </row>
    <row r="408" ht="15.75" customHeight="1">
      <c r="P408" s="21"/>
      <c r="R408" s="22"/>
      <c r="V408" s="23"/>
      <c r="W408" s="24"/>
      <c r="X408" s="24"/>
      <c r="Y408" s="24"/>
      <c r="Z408" s="24"/>
      <c r="AA408" s="25"/>
      <c r="AB408" s="25"/>
      <c r="AC408" s="15"/>
    </row>
    <row r="409" ht="15.75" customHeight="1">
      <c r="P409" s="21"/>
      <c r="R409" s="22"/>
      <c r="V409" s="23"/>
      <c r="W409" s="24"/>
      <c r="X409" s="24"/>
      <c r="Y409" s="24"/>
      <c r="Z409" s="24"/>
      <c r="AA409" s="25"/>
      <c r="AB409" s="25"/>
      <c r="AC409" s="15"/>
    </row>
    <row r="410" ht="15.75" customHeight="1">
      <c r="P410" s="21"/>
      <c r="R410" s="22"/>
      <c r="V410" s="23"/>
      <c r="W410" s="24"/>
      <c r="X410" s="24"/>
      <c r="Y410" s="24"/>
      <c r="Z410" s="24"/>
      <c r="AA410" s="25"/>
      <c r="AB410" s="25"/>
      <c r="AC410" s="15"/>
    </row>
    <row r="411" ht="15.75" customHeight="1">
      <c r="P411" s="21"/>
      <c r="R411" s="22"/>
      <c r="V411" s="23"/>
      <c r="W411" s="24"/>
      <c r="X411" s="24"/>
      <c r="Y411" s="24"/>
      <c r="Z411" s="24"/>
      <c r="AA411" s="25"/>
      <c r="AB411" s="25"/>
      <c r="AC411" s="15"/>
    </row>
    <row r="412" ht="15.75" customHeight="1">
      <c r="P412" s="21"/>
      <c r="R412" s="22"/>
      <c r="V412" s="23"/>
      <c r="W412" s="24"/>
      <c r="X412" s="24"/>
      <c r="Y412" s="24"/>
      <c r="Z412" s="24"/>
      <c r="AA412" s="25"/>
      <c r="AB412" s="25"/>
      <c r="AC412" s="15"/>
    </row>
    <row r="413" ht="15.75" customHeight="1">
      <c r="P413" s="21"/>
      <c r="R413" s="22"/>
      <c r="V413" s="23"/>
      <c r="W413" s="24"/>
      <c r="X413" s="24"/>
      <c r="Y413" s="24"/>
      <c r="Z413" s="24"/>
      <c r="AA413" s="25"/>
      <c r="AB413" s="25"/>
      <c r="AC413" s="15"/>
    </row>
    <row r="414" ht="15.75" customHeight="1">
      <c r="P414" s="21"/>
      <c r="R414" s="22"/>
      <c r="V414" s="23"/>
      <c r="W414" s="24"/>
      <c r="X414" s="24"/>
      <c r="Y414" s="24"/>
      <c r="Z414" s="24"/>
      <c r="AA414" s="25"/>
      <c r="AB414" s="25"/>
      <c r="AC414" s="15"/>
    </row>
    <row r="415" ht="15.75" customHeight="1">
      <c r="P415" s="21"/>
      <c r="R415" s="22"/>
      <c r="V415" s="23"/>
      <c r="W415" s="24"/>
      <c r="X415" s="24"/>
      <c r="Y415" s="24"/>
      <c r="Z415" s="24"/>
      <c r="AA415" s="25"/>
      <c r="AB415" s="25"/>
      <c r="AC415" s="15"/>
    </row>
    <row r="416" ht="15.75" customHeight="1">
      <c r="P416" s="21"/>
      <c r="R416" s="22"/>
      <c r="V416" s="23"/>
      <c r="W416" s="24"/>
      <c r="X416" s="24"/>
      <c r="Y416" s="24"/>
      <c r="Z416" s="24"/>
      <c r="AA416" s="25"/>
      <c r="AB416" s="25"/>
      <c r="AC416" s="15"/>
    </row>
    <row r="417" ht="15.75" customHeight="1">
      <c r="P417" s="21"/>
      <c r="R417" s="22"/>
      <c r="V417" s="23"/>
      <c r="W417" s="24"/>
      <c r="X417" s="24"/>
      <c r="Y417" s="24"/>
      <c r="Z417" s="24"/>
      <c r="AA417" s="25"/>
      <c r="AB417" s="25"/>
      <c r="AC417" s="15"/>
    </row>
    <row r="418" ht="15.75" customHeight="1">
      <c r="P418" s="21"/>
      <c r="R418" s="22"/>
      <c r="V418" s="23"/>
      <c r="W418" s="24"/>
      <c r="X418" s="24"/>
      <c r="Y418" s="24"/>
      <c r="Z418" s="24"/>
      <c r="AA418" s="25"/>
      <c r="AB418" s="25"/>
      <c r="AC418" s="15"/>
    </row>
    <row r="419" ht="15.75" customHeight="1">
      <c r="P419" s="21"/>
      <c r="R419" s="22"/>
      <c r="V419" s="23"/>
      <c r="W419" s="24"/>
      <c r="X419" s="24"/>
      <c r="Y419" s="24"/>
      <c r="Z419" s="24"/>
      <c r="AA419" s="25"/>
      <c r="AB419" s="25"/>
      <c r="AC419" s="15"/>
    </row>
    <row r="420" ht="15.75" customHeight="1">
      <c r="P420" s="21"/>
      <c r="R420" s="22"/>
      <c r="V420" s="23"/>
      <c r="W420" s="24"/>
      <c r="X420" s="24"/>
      <c r="Y420" s="24"/>
      <c r="Z420" s="24"/>
      <c r="AA420" s="25"/>
      <c r="AB420" s="25"/>
      <c r="AC420" s="15"/>
    </row>
    <row r="421" ht="15.75" customHeight="1">
      <c r="P421" s="21"/>
      <c r="R421" s="22"/>
      <c r="V421" s="23"/>
      <c r="W421" s="24"/>
      <c r="X421" s="24"/>
      <c r="Y421" s="24"/>
      <c r="Z421" s="24"/>
      <c r="AA421" s="25"/>
      <c r="AB421" s="25"/>
      <c r="AC421" s="15"/>
    </row>
    <row r="422" ht="15.75" customHeight="1">
      <c r="P422" s="21"/>
      <c r="R422" s="22"/>
      <c r="V422" s="23"/>
      <c r="W422" s="24"/>
      <c r="X422" s="24"/>
      <c r="Y422" s="24"/>
      <c r="Z422" s="24"/>
      <c r="AA422" s="25"/>
      <c r="AB422" s="25"/>
      <c r="AC422" s="15"/>
    </row>
    <row r="423" ht="15.75" customHeight="1">
      <c r="P423" s="21"/>
      <c r="R423" s="22"/>
      <c r="V423" s="23"/>
      <c r="W423" s="24"/>
      <c r="X423" s="24"/>
      <c r="Y423" s="24"/>
      <c r="Z423" s="24"/>
      <c r="AA423" s="25"/>
      <c r="AB423" s="25"/>
      <c r="AC423" s="15"/>
    </row>
    <row r="424" ht="15.75" customHeight="1">
      <c r="P424" s="21"/>
      <c r="R424" s="22"/>
      <c r="V424" s="23"/>
      <c r="W424" s="24"/>
      <c r="X424" s="24"/>
      <c r="Y424" s="24"/>
      <c r="Z424" s="24"/>
      <c r="AA424" s="25"/>
      <c r="AB424" s="25"/>
      <c r="AC424" s="15"/>
    </row>
    <row r="425" ht="15.75" customHeight="1">
      <c r="P425" s="21"/>
      <c r="R425" s="22"/>
      <c r="V425" s="23"/>
      <c r="W425" s="24"/>
      <c r="X425" s="24"/>
      <c r="Y425" s="24"/>
      <c r="Z425" s="24"/>
      <c r="AA425" s="25"/>
      <c r="AB425" s="25"/>
      <c r="AC425" s="15"/>
    </row>
    <row r="426" ht="15.75" customHeight="1">
      <c r="P426" s="21"/>
      <c r="R426" s="22"/>
      <c r="V426" s="23"/>
      <c r="W426" s="24"/>
      <c r="X426" s="24"/>
      <c r="Y426" s="24"/>
      <c r="Z426" s="24"/>
      <c r="AA426" s="25"/>
      <c r="AB426" s="25"/>
      <c r="AC426" s="15"/>
    </row>
    <row r="427" ht="15.75" customHeight="1">
      <c r="P427" s="21"/>
      <c r="R427" s="22"/>
      <c r="V427" s="23"/>
      <c r="W427" s="24"/>
      <c r="X427" s="24"/>
      <c r="Y427" s="24"/>
      <c r="Z427" s="24"/>
      <c r="AA427" s="25"/>
      <c r="AB427" s="25"/>
      <c r="AC427" s="15"/>
    </row>
    <row r="428" ht="15.75" customHeight="1">
      <c r="P428" s="21"/>
      <c r="R428" s="22"/>
      <c r="V428" s="23"/>
      <c r="W428" s="24"/>
      <c r="X428" s="24"/>
      <c r="Y428" s="24"/>
      <c r="Z428" s="24"/>
      <c r="AA428" s="25"/>
      <c r="AB428" s="25"/>
      <c r="AC428" s="15"/>
    </row>
    <row r="429" ht="15.75" customHeight="1">
      <c r="P429" s="21"/>
      <c r="R429" s="22"/>
      <c r="V429" s="23"/>
      <c r="W429" s="24"/>
      <c r="X429" s="24"/>
      <c r="Y429" s="24"/>
      <c r="Z429" s="24"/>
      <c r="AA429" s="25"/>
      <c r="AB429" s="25"/>
      <c r="AC429" s="15"/>
    </row>
    <row r="430" ht="15.75" customHeight="1">
      <c r="P430" s="21"/>
      <c r="R430" s="22"/>
      <c r="V430" s="23"/>
      <c r="W430" s="24"/>
      <c r="X430" s="24"/>
      <c r="Y430" s="24"/>
      <c r="Z430" s="24"/>
      <c r="AA430" s="25"/>
      <c r="AB430" s="25"/>
      <c r="AC430" s="15"/>
    </row>
    <row r="431" ht="15.75" customHeight="1">
      <c r="P431" s="21"/>
      <c r="R431" s="22"/>
      <c r="V431" s="23"/>
      <c r="W431" s="24"/>
      <c r="X431" s="24"/>
      <c r="Y431" s="24"/>
      <c r="Z431" s="24"/>
      <c r="AA431" s="25"/>
      <c r="AB431" s="25"/>
      <c r="AC431" s="15"/>
    </row>
    <row r="432" ht="15.75" customHeight="1">
      <c r="P432" s="21"/>
      <c r="R432" s="22"/>
      <c r="V432" s="23"/>
      <c r="W432" s="24"/>
      <c r="X432" s="24"/>
      <c r="Y432" s="24"/>
      <c r="Z432" s="24"/>
      <c r="AA432" s="25"/>
      <c r="AB432" s="25"/>
      <c r="AC432" s="15"/>
    </row>
    <row r="433" ht="15.75" customHeight="1">
      <c r="P433" s="21"/>
      <c r="R433" s="22"/>
      <c r="V433" s="23"/>
      <c r="W433" s="24"/>
      <c r="X433" s="24"/>
      <c r="Y433" s="24"/>
      <c r="Z433" s="24"/>
      <c r="AA433" s="25"/>
      <c r="AB433" s="25"/>
      <c r="AC433" s="15"/>
    </row>
    <row r="434" ht="15.75" customHeight="1">
      <c r="P434" s="21"/>
      <c r="R434" s="22"/>
      <c r="V434" s="23"/>
      <c r="W434" s="24"/>
      <c r="X434" s="24"/>
      <c r="Y434" s="24"/>
      <c r="Z434" s="24"/>
      <c r="AA434" s="25"/>
      <c r="AB434" s="25"/>
      <c r="AC434" s="15"/>
    </row>
    <row r="435" ht="15.75" customHeight="1">
      <c r="P435" s="21"/>
      <c r="R435" s="22"/>
      <c r="V435" s="23"/>
      <c r="W435" s="24"/>
      <c r="X435" s="24"/>
      <c r="Y435" s="24"/>
      <c r="Z435" s="24"/>
      <c r="AA435" s="25"/>
      <c r="AB435" s="25"/>
      <c r="AC435" s="15"/>
    </row>
    <row r="436" ht="15.75" customHeight="1">
      <c r="P436" s="21"/>
      <c r="R436" s="22"/>
      <c r="V436" s="23"/>
      <c r="W436" s="24"/>
      <c r="X436" s="24"/>
      <c r="Y436" s="24"/>
      <c r="Z436" s="24"/>
      <c r="AA436" s="25"/>
      <c r="AB436" s="25"/>
      <c r="AC436" s="15"/>
    </row>
    <row r="437" ht="15.75" customHeight="1">
      <c r="P437" s="21"/>
      <c r="R437" s="22"/>
      <c r="V437" s="23"/>
      <c r="W437" s="24"/>
      <c r="X437" s="24"/>
      <c r="Y437" s="24"/>
      <c r="Z437" s="24"/>
      <c r="AA437" s="25"/>
      <c r="AB437" s="25"/>
      <c r="AC437" s="15"/>
    </row>
    <row r="438" ht="15.75" customHeight="1">
      <c r="P438" s="21"/>
      <c r="R438" s="22"/>
      <c r="V438" s="23"/>
      <c r="W438" s="24"/>
      <c r="X438" s="24"/>
      <c r="Y438" s="24"/>
      <c r="Z438" s="24"/>
      <c r="AA438" s="25"/>
      <c r="AB438" s="25"/>
      <c r="AC438" s="15"/>
    </row>
    <row r="439" ht="15.75" customHeight="1">
      <c r="P439" s="21"/>
      <c r="R439" s="22"/>
      <c r="V439" s="23"/>
      <c r="W439" s="24"/>
      <c r="X439" s="24"/>
      <c r="Y439" s="24"/>
      <c r="Z439" s="24"/>
      <c r="AA439" s="25"/>
      <c r="AB439" s="25"/>
      <c r="AC439" s="15"/>
    </row>
    <row r="440" ht="15.75" customHeight="1">
      <c r="P440" s="21"/>
      <c r="R440" s="22"/>
      <c r="V440" s="23"/>
      <c r="W440" s="24"/>
      <c r="X440" s="24"/>
      <c r="Y440" s="24"/>
      <c r="Z440" s="24"/>
      <c r="AA440" s="25"/>
      <c r="AB440" s="25"/>
      <c r="AC440" s="15"/>
    </row>
    <row r="441" ht="15.75" customHeight="1">
      <c r="P441" s="21"/>
      <c r="R441" s="22"/>
      <c r="V441" s="23"/>
      <c r="W441" s="24"/>
      <c r="X441" s="24"/>
      <c r="Y441" s="24"/>
      <c r="Z441" s="24"/>
      <c r="AA441" s="25"/>
      <c r="AB441" s="25"/>
      <c r="AC441" s="15"/>
    </row>
    <row r="442" ht="15.75" customHeight="1">
      <c r="P442" s="21"/>
      <c r="R442" s="22"/>
      <c r="V442" s="23"/>
      <c r="W442" s="24"/>
      <c r="X442" s="24"/>
      <c r="Y442" s="24"/>
      <c r="Z442" s="24"/>
      <c r="AA442" s="25"/>
      <c r="AB442" s="25"/>
      <c r="AC442" s="15"/>
    </row>
    <row r="443" ht="15.75" customHeight="1">
      <c r="P443" s="21"/>
      <c r="R443" s="22"/>
      <c r="V443" s="23"/>
      <c r="W443" s="24"/>
      <c r="X443" s="24"/>
      <c r="Y443" s="24"/>
      <c r="Z443" s="24"/>
      <c r="AA443" s="25"/>
      <c r="AB443" s="25"/>
      <c r="AC443" s="15"/>
    </row>
    <row r="444" ht="15.75" customHeight="1">
      <c r="P444" s="21"/>
      <c r="R444" s="22"/>
      <c r="V444" s="23"/>
      <c r="W444" s="24"/>
      <c r="X444" s="24"/>
      <c r="Y444" s="24"/>
      <c r="Z444" s="24"/>
      <c r="AA444" s="25"/>
      <c r="AB444" s="25"/>
      <c r="AC444" s="15"/>
    </row>
    <row r="445" ht="15.75" customHeight="1">
      <c r="P445" s="21"/>
      <c r="R445" s="22"/>
      <c r="V445" s="23"/>
      <c r="W445" s="24"/>
      <c r="X445" s="24"/>
      <c r="Y445" s="24"/>
      <c r="Z445" s="24"/>
      <c r="AA445" s="25"/>
      <c r="AB445" s="25"/>
      <c r="AC445" s="15"/>
    </row>
    <row r="446" ht="15.75" customHeight="1">
      <c r="P446" s="21"/>
      <c r="R446" s="22"/>
      <c r="V446" s="23"/>
      <c r="W446" s="24"/>
      <c r="X446" s="24"/>
      <c r="Y446" s="24"/>
      <c r="Z446" s="24"/>
      <c r="AA446" s="25"/>
      <c r="AB446" s="25"/>
      <c r="AC446" s="15"/>
    </row>
    <row r="447" ht="15.75" customHeight="1">
      <c r="P447" s="21"/>
      <c r="R447" s="22"/>
      <c r="V447" s="23"/>
      <c r="W447" s="24"/>
      <c r="X447" s="24"/>
      <c r="Y447" s="24"/>
      <c r="Z447" s="24"/>
      <c r="AA447" s="25"/>
      <c r="AB447" s="25"/>
      <c r="AC447" s="15"/>
    </row>
    <row r="448" ht="15.75" customHeight="1">
      <c r="P448" s="21"/>
      <c r="R448" s="22"/>
      <c r="V448" s="23"/>
      <c r="W448" s="24"/>
      <c r="X448" s="24"/>
      <c r="Y448" s="24"/>
      <c r="Z448" s="24"/>
      <c r="AA448" s="25"/>
      <c r="AB448" s="25"/>
      <c r="AC448" s="15"/>
    </row>
    <row r="449" ht="15.75" customHeight="1">
      <c r="P449" s="21"/>
      <c r="R449" s="22"/>
      <c r="V449" s="23"/>
      <c r="W449" s="24"/>
      <c r="X449" s="24"/>
      <c r="Y449" s="24"/>
      <c r="Z449" s="24"/>
      <c r="AA449" s="25"/>
      <c r="AB449" s="25"/>
      <c r="AC449" s="15"/>
    </row>
    <row r="450" ht="15.75" customHeight="1">
      <c r="P450" s="21"/>
      <c r="R450" s="22"/>
      <c r="V450" s="23"/>
      <c r="W450" s="24"/>
      <c r="X450" s="24"/>
      <c r="Y450" s="24"/>
      <c r="Z450" s="24"/>
      <c r="AA450" s="25"/>
      <c r="AB450" s="25"/>
      <c r="AC450" s="15"/>
    </row>
    <row r="451" ht="15.75" customHeight="1">
      <c r="P451" s="21"/>
      <c r="R451" s="22"/>
      <c r="V451" s="23"/>
      <c r="W451" s="24"/>
      <c r="X451" s="24"/>
      <c r="Y451" s="24"/>
      <c r="Z451" s="24"/>
      <c r="AA451" s="25"/>
      <c r="AB451" s="25"/>
      <c r="AC451" s="15"/>
    </row>
    <row r="452" ht="15.75" customHeight="1">
      <c r="P452" s="21"/>
      <c r="R452" s="22"/>
      <c r="V452" s="23"/>
      <c r="W452" s="24"/>
      <c r="X452" s="24"/>
      <c r="Y452" s="24"/>
      <c r="Z452" s="24"/>
      <c r="AA452" s="25"/>
      <c r="AB452" s="25"/>
      <c r="AC452" s="15"/>
    </row>
    <row r="453" ht="15.75" customHeight="1">
      <c r="P453" s="21"/>
      <c r="R453" s="22"/>
      <c r="V453" s="23"/>
      <c r="W453" s="24"/>
      <c r="X453" s="24"/>
      <c r="Y453" s="24"/>
      <c r="Z453" s="24"/>
      <c r="AA453" s="25"/>
      <c r="AB453" s="25"/>
      <c r="AC453" s="15"/>
    </row>
    <row r="454" ht="15.75" customHeight="1">
      <c r="P454" s="21"/>
      <c r="R454" s="22"/>
      <c r="V454" s="23"/>
      <c r="W454" s="24"/>
      <c r="X454" s="24"/>
      <c r="Y454" s="24"/>
      <c r="Z454" s="24"/>
      <c r="AA454" s="25"/>
      <c r="AB454" s="25"/>
      <c r="AC454" s="15"/>
    </row>
    <row r="455" ht="15.75" customHeight="1">
      <c r="P455" s="21"/>
      <c r="R455" s="22"/>
      <c r="V455" s="23"/>
      <c r="W455" s="24"/>
      <c r="X455" s="24"/>
      <c r="Y455" s="24"/>
      <c r="Z455" s="24"/>
      <c r="AA455" s="25"/>
      <c r="AB455" s="25"/>
      <c r="AC455" s="15"/>
    </row>
    <row r="456" ht="15.75" customHeight="1">
      <c r="P456" s="21"/>
      <c r="R456" s="22"/>
      <c r="V456" s="23"/>
      <c r="W456" s="24"/>
      <c r="X456" s="24"/>
      <c r="Y456" s="24"/>
      <c r="Z456" s="24"/>
      <c r="AA456" s="25"/>
      <c r="AB456" s="25"/>
      <c r="AC456" s="15"/>
    </row>
    <row r="457" ht="15.75" customHeight="1">
      <c r="P457" s="21"/>
      <c r="R457" s="22"/>
      <c r="V457" s="23"/>
      <c r="W457" s="24"/>
      <c r="X457" s="24"/>
      <c r="Y457" s="24"/>
      <c r="Z457" s="24"/>
      <c r="AA457" s="25"/>
      <c r="AB457" s="25"/>
      <c r="AC457" s="15"/>
    </row>
    <row r="458" ht="15.75" customHeight="1">
      <c r="P458" s="21"/>
      <c r="R458" s="22"/>
      <c r="V458" s="23"/>
      <c r="W458" s="24"/>
      <c r="X458" s="24"/>
      <c r="Y458" s="24"/>
      <c r="Z458" s="24"/>
      <c r="AA458" s="25"/>
      <c r="AB458" s="25"/>
      <c r="AC458" s="15"/>
    </row>
    <row r="459" ht="15.75" customHeight="1">
      <c r="P459" s="21"/>
      <c r="R459" s="22"/>
      <c r="V459" s="23"/>
      <c r="W459" s="24"/>
      <c r="X459" s="24"/>
      <c r="Y459" s="24"/>
      <c r="Z459" s="24"/>
      <c r="AA459" s="25"/>
      <c r="AB459" s="25"/>
      <c r="AC459" s="15"/>
    </row>
    <row r="460" ht="15.75" customHeight="1">
      <c r="P460" s="21"/>
      <c r="R460" s="22"/>
      <c r="V460" s="23"/>
      <c r="W460" s="24"/>
      <c r="X460" s="24"/>
      <c r="Y460" s="24"/>
      <c r="Z460" s="24"/>
      <c r="AA460" s="25"/>
      <c r="AB460" s="25"/>
      <c r="AC460" s="15"/>
    </row>
    <row r="461" ht="15.75" customHeight="1">
      <c r="P461" s="21"/>
      <c r="R461" s="22"/>
      <c r="V461" s="23"/>
      <c r="W461" s="24"/>
      <c r="X461" s="24"/>
      <c r="Y461" s="24"/>
      <c r="Z461" s="24"/>
      <c r="AA461" s="25"/>
      <c r="AB461" s="25"/>
      <c r="AC461" s="15"/>
    </row>
    <row r="462" ht="15.75" customHeight="1">
      <c r="P462" s="21"/>
      <c r="R462" s="22"/>
      <c r="V462" s="23"/>
      <c r="W462" s="24"/>
      <c r="X462" s="24"/>
      <c r="Y462" s="24"/>
      <c r="Z462" s="24"/>
      <c r="AA462" s="25"/>
      <c r="AB462" s="25"/>
      <c r="AC462" s="15"/>
    </row>
    <row r="463" ht="15.75" customHeight="1">
      <c r="P463" s="21"/>
      <c r="R463" s="22"/>
      <c r="V463" s="23"/>
      <c r="W463" s="24"/>
      <c r="X463" s="24"/>
      <c r="Y463" s="24"/>
      <c r="Z463" s="24"/>
      <c r="AA463" s="25"/>
      <c r="AB463" s="25"/>
      <c r="AC463" s="15"/>
    </row>
    <row r="464" ht="15.75" customHeight="1">
      <c r="P464" s="21"/>
      <c r="R464" s="22"/>
      <c r="V464" s="23"/>
      <c r="W464" s="24"/>
      <c r="X464" s="24"/>
      <c r="Y464" s="24"/>
      <c r="Z464" s="24"/>
      <c r="AA464" s="25"/>
      <c r="AB464" s="25"/>
      <c r="AC464" s="15"/>
    </row>
    <row r="465" ht="15.75" customHeight="1">
      <c r="P465" s="21"/>
      <c r="R465" s="22"/>
      <c r="V465" s="23"/>
      <c r="W465" s="24"/>
      <c r="X465" s="24"/>
      <c r="Y465" s="24"/>
      <c r="Z465" s="24"/>
      <c r="AA465" s="25"/>
      <c r="AB465" s="25"/>
      <c r="AC465" s="15"/>
    </row>
    <row r="466" ht="15.75" customHeight="1">
      <c r="P466" s="21"/>
      <c r="R466" s="22"/>
      <c r="V466" s="23"/>
      <c r="W466" s="24"/>
      <c r="X466" s="24"/>
      <c r="Y466" s="24"/>
      <c r="Z466" s="24"/>
      <c r="AA466" s="25"/>
      <c r="AB466" s="25"/>
      <c r="AC466" s="15"/>
    </row>
    <row r="467" ht="15.75" customHeight="1">
      <c r="P467" s="21"/>
      <c r="R467" s="22"/>
      <c r="V467" s="23"/>
      <c r="W467" s="24"/>
      <c r="X467" s="24"/>
      <c r="Y467" s="24"/>
      <c r="Z467" s="24"/>
      <c r="AA467" s="25"/>
      <c r="AB467" s="25"/>
      <c r="AC467" s="15"/>
    </row>
    <row r="468" ht="15.75" customHeight="1">
      <c r="P468" s="21"/>
      <c r="R468" s="22"/>
      <c r="V468" s="23"/>
      <c r="W468" s="24"/>
      <c r="X468" s="24"/>
      <c r="Y468" s="24"/>
      <c r="Z468" s="24"/>
      <c r="AA468" s="25"/>
      <c r="AB468" s="25"/>
      <c r="AC468" s="15"/>
    </row>
    <row r="469" ht="15.75" customHeight="1">
      <c r="P469" s="21"/>
      <c r="R469" s="22"/>
      <c r="V469" s="23"/>
      <c r="W469" s="24"/>
      <c r="X469" s="24"/>
      <c r="Y469" s="24"/>
      <c r="Z469" s="24"/>
      <c r="AA469" s="25"/>
      <c r="AB469" s="25"/>
      <c r="AC469" s="15"/>
    </row>
    <row r="470" ht="15.75" customHeight="1">
      <c r="P470" s="21"/>
      <c r="R470" s="22"/>
      <c r="V470" s="23"/>
      <c r="W470" s="24"/>
      <c r="X470" s="24"/>
      <c r="Y470" s="24"/>
      <c r="Z470" s="24"/>
      <c r="AA470" s="25"/>
      <c r="AB470" s="25"/>
      <c r="AC470" s="15"/>
    </row>
    <row r="471" ht="15.75" customHeight="1">
      <c r="P471" s="21"/>
      <c r="R471" s="22"/>
      <c r="V471" s="23"/>
      <c r="W471" s="24"/>
      <c r="X471" s="24"/>
      <c r="Y471" s="24"/>
      <c r="Z471" s="24"/>
      <c r="AA471" s="25"/>
      <c r="AB471" s="25"/>
      <c r="AC471" s="15"/>
    </row>
    <row r="472" ht="15.75" customHeight="1">
      <c r="P472" s="21"/>
      <c r="R472" s="22"/>
      <c r="V472" s="23"/>
      <c r="W472" s="24"/>
      <c r="X472" s="24"/>
      <c r="Y472" s="24"/>
      <c r="Z472" s="24"/>
      <c r="AA472" s="25"/>
      <c r="AB472" s="25"/>
      <c r="AC472" s="15"/>
    </row>
    <row r="473" ht="15.75" customHeight="1">
      <c r="P473" s="21"/>
      <c r="R473" s="22"/>
      <c r="V473" s="23"/>
      <c r="W473" s="24"/>
      <c r="X473" s="24"/>
      <c r="Y473" s="24"/>
      <c r="Z473" s="24"/>
      <c r="AA473" s="25"/>
      <c r="AB473" s="25"/>
      <c r="AC473" s="15"/>
    </row>
    <row r="474" ht="15.75" customHeight="1">
      <c r="P474" s="21"/>
      <c r="R474" s="22"/>
      <c r="V474" s="23"/>
      <c r="W474" s="24"/>
      <c r="X474" s="24"/>
      <c r="Y474" s="24"/>
      <c r="Z474" s="24"/>
      <c r="AA474" s="25"/>
      <c r="AB474" s="25"/>
      <c r="AC474" s="15"/>
    </row>
    <row r="475" ht="15.75" customHeight="1">
      <c r="P475" s="21"/>
      <c r="R475" s="22"/>
      <c r="V475" s="23"/>
      <c r="W475" s="24"/>
      <c r="X475" s="24"/>
      <c r="Y475" s="24"/>
      <c r="Z475" s="24"/>
      <c r="AA475" s="25"/>
      <c r="AB475" s="25"/>
      <c r="AC475" s="15"/>
    </row>
    <row r="476" ht="15.75" customHeight="1">
      <c r="P476" s="21"/>
      <c r="R476" s="22"/>
      <c r="V476" s="23"/>
      <c r="W476" s="24"/>
      <c r="X476" s="24"/>
      <c r="Y476" s="24"/>
      <c r="Z476" s="24"/>
      <c r="AA476" s="25"/>
      <c r="AB476" s="25"/>
      <c r="AC476" s="15"/>
    </row>
    <row r="477" ht="15.75" customHeight="1">
      <c r="P477" s="21"/>
      <c r="R477" s="22"/>
      <c r="V477" s="23"/>
      <c r="W477" s="24"/>
      <c r="X477" s="24"/>
      <c r="Y477" s="24"/>
      <c r="Z477" s="24"/>
      <c r="AA477" s="25"/>
      <c r="AB477" s="25"/>
      <c r="AC477" s="15"/>
    </row>
    <row r="478" ht="15.75" customHeight="1">
      <c r="P478" s="21"/>
      <c r="R478" s="22"/>
      <c r="V478" s="23"/>
      <c r="W478" s="24"/>
      <c r="X478" s="24"/>
      <c r="Y478" s="24"/>
      <c r="Z478" s="24"/>
      <c r="AA478" s="25"/>
      <c r="AB478" s="25"/>
      <c r="AC478" s="15"/>
    </row>
    <row r="479" ht="15.75" customHeight="1">
      <c r="P479" s="21"/>
      <c r="R479" s="22"/>
      <c r="V479" s="23"/>
      <c r="W479" s="24"/>
      <c r="X479" s="24"/>
      <c r="Y479" s="24"/>
      <c r="Z479" s="24"/>
      <c r="AA479" s="25"/>
      <c r="AB479" s="25"/>
      <c r="AC479" s="15"/>
    </row>
    <row r="480" ht="15.75" customHeight="1">
      <c r="P480" s="21"/>
      <c r="R480" s="22"/>
      <c r="V480" s="23"/>
      <c r="W480" s="24"/>
      <c r="X480" s="24"/>
      <c r="Y480" s="24"/>
      <c r="Z480" s="24"/>
      <c r="AA480" s="25"/>
      <c r="AB480" s="25"/>
      <c r="AC480" s="15"/>
    </row>
    <row r="481" ht="15.75" customHeight="1">
      <c r="P481" s="21"/>
      <c r="R481" s="22"/>
      <c r="V481" s="23"/>
      <c r="W481" s="24"/>
      <c r="X481" s="24"/>
      <c r="Y481" s="24"/>
      <c r="Z481" s="24"/>
      <c r="AA481" s="25"/>
      <c r="AB481" s="25"/>
      <c r="AC481" s="15"/>
    </row>
    <row r="482" ht="15.75" customHeight="1">
      <c r="P482" s="21"/>
      <c r="R482" s="22"/>
      <c r="V482" s="23"/>
      <c r="W482" s="24"/>
      <c r="X482" s="24"/>
      <c r="Y482" s="24"/>
      <c r="Z482" s="24"/>
      <c r="AA482" s="25"/>
      <c r="AB482" s="25"/>
      <c r="AC482" s="15"/>
    </row>
    <row r="483" ht="15.75" customHeight="1">
      <c r="P483" s="21"/>
      <c r="R483" s="22"/>
      <c r="V483" s="23"/>
      <c r="W483" s="24"/>
      <c r="X483" s="24"/>
      <c r="Y483" s="24"/>
      <c r="Z483" s="24"/>
      <c r="AA483" s="25"/>
      <c r="AB483" s="25"/>
      <c r="AC483" s="15"/>
    </row>
    <row r="484" ht="15.75" customHeight="1">
      <c r="P484" s="21"/>
      <c r="R484" s="22"/>
      <c r="V484" s="23"/>
      <c r="W484" s="24"/>
      <c r="X484" s="24"/>
      <c r="Y484" s="24"/>
      <c r="Z484" s="24"/>
      <c r="AA484" s="25"/>
      <c r="AB484" s="25"/>
      <c r="AC484" s="15"/>
    </row>
    <row r="485" ht="15.75" customHeight="1">
      <c r="P485" s="21"/>
      <c r="R485" s="22"/>
      <c r="V485" s="23"/>
      <c r="W485" s="24"/>
      <c r="X485" s="24"/>
      <c r="Y485" s="24"/>
      <c r="Z485" s="24"/>
      <c r="AA485" s="25"/>
      <c r="AB485" s="25"/>
      <c r="AC485" s="15"/>
    </row>
    <row r="486" ht="15.75" customHeight="1">
      <c r="P486" s="21"/>
      <c r="R486" s="22"/>
      <c r="V486" s="23"/>
      <c r="W486" s="24"/>
      <c r="X486" s="24"/>
      <c r="Y486" s="24"/>
      <c r="Z486" s="24"/>
      <c r="AA486" s="25"/>
      <c r="AB486" s="25"/>
      <c r="AC486" s="15"/>
    </row>
    <row r="487" ht="15.75" customHeight="1">
      <c r="P487" s="21"/>
      <c r="R487" s="22"/>
      <c r="V487" s="23"/>
      <c r="W487" s="24"/>
      <c r="X487" s="24"/>
      <c r="Y487" s="24"/>
      <c r="Z487" s="24"/>
      <c r="AA487" s="25"/>
      <c r="AB487" s="25"/>
      <c r="AC487" s="15"/>
    </row>
    <row r="488" ht="15.75" customHeight="1">
      <c r="P488" s="21"/>
      <c r="R488" s="22"/>
      <c r="V488" s="23"/>
      <c r="W488" s="24"/>
      <c r="X488" s="24"/>
      <c r="Y488" s="24"/>
      <c r="Z488" s="24"/>
      <c r="AA488" s="25"/>
      <c r="AB488" s="25"/>
      <c r="AC488" s="15"/>
    </row>
    <row r="489" ht="15.75" customHeight="1">
      <c r="P489" s="21"/>
      <c r="R489" s="22"/>
      <c r="V489" s="23"/>
      <c r="W489" s="24"/>
      <c r="X489" s="24"/>
      <c r="Y489" s="24"/>
      <c r="Z489" s="24"/>
      <c r="AA489" s="25"/>
      <c r="AB489" s="25"/>
      <c r="AC489" s="15"/>
    </row>
    <row r="490" ht="15.75" customHeight="1">
      <c r="P490" s="21"/>
      <c r="R490" s="22"/>
      <c r="V490" s="23"/>
      <c r="W490" s="24"/>
      <c r="X490" s="24"/>
      <c r="Y490" s="24"/>
      <c r="Z490" s="24"/>
      <c r="AA490" s="25"/>
      <c r="AB490" s="25"/>
      <c r="AC490" s="15"/>
    </row>
    <row r="491" ht="15.75" customHeight="1">
      <c r="P491" s="21"/>
      <c r="R491" s="22"/>
      <c r="V491" s="23"/>
      <c r="W491" s="24"/>
      <c r="X491" s="24"/>
      <c r="Y491" s="24"/>
      <c r="Z491" s="24"/>
      <c r="AA491" s="25"/>
      <c r="AB491" s="25"/>
      <c r="AC491" s="15"/>
    </row>
    <row r="492" ht="15.75" customHeight="1">
      <c r="P492" s="21"/>
      <c r="R492" s="22"/>
      <c r="V492" s="23"/>
      <c r="W492" s="24"/>
      <c r="X492" s="24"/>
      <c r="Y492" s="24"/>
      <c r="Z492" s="24"/>
      <c r="AA492" s="25"/>
      <c r="AB492" s="25"/>
      <c r="AC492" s="15"/>
    </row>
    <row r="493" ht="15.75" customHeight="1">
      <c r="P493" s="21"/>
      <c r="R493" s="22"/>
      <c r="V493" s="23"/>
      <c r="W493" s="24"/>
      <c r="X493" s="24"/>
      <c r="Y493" s="24"/>
      <c r="Z493" s="24"/>
      <c r="AA493" s="25"/>
      <c r="AB493" s="25"/>
      <c r="AC493" s="15"/>
    </row>
    <row r="494" ht="15.75" customHeight="1">
      <c r="P494" s="21"/>
      <c r="R494" s="22"/>
      <c r="V494" s="23"/>
      <c r="W494" s="24"/>
      <c r="X494" s="24"/>
      <c r="Y494" s="24"/>
      <c r="Z494" s="24"/>
      <c r="AA494" s="25"/>
      <c r="AB494" s="25"/>
      <c r="AC494" s="15"/>
    </row>
    <row r="495" ht="15.75" customHeight="1">
      <c r="P495" s="21"/>
      <c r="R495" s="22"/>
      <c r="V495" s="23"/>
      <c r="W495" s="24"/>
      <c r="X495" s="24"/>
      <c r="Y495" s="24"/>
      <c r="Z495" s="24"/>
      <c r="AA495" s="25"/>
      <c r="AB495" s="25"/>
      <c r="AC495" s="15"/>
    </row>
    <row r="496" ht="15.75" customHeight="1">
      <c r="P496" s="21"/>
      <c r="R496" s="22"/>
      <c r="V496" s="23"/>
      <c r="W496" s="24"/>
      <c r="X496" s="24"/>
      <c r="Y496" s="24"/>
      <c r="Z496" s="24"/>
      <c r="AA496" s="25"/>
      <c r="AB496" s="25"/>
      <c r="AC496" s="15"/>
    </row>
    <row r="497" ht="15.75" customHeight="1">
      <c r="P497" s="21"/>
      <c r="R497" s="22"/>
      <c r="V497" s="23"/>
      <c r="W497" s="24"/>
      <c r="X497" s="24"/>
      <c r="Y497" s="24"/>
      <c r="Z497" s="24"/>
      <c r="AA497" s="25"/>
      <c r="AB497" s="25"/>
      <c r="AC497" s="15"/>
    </row>
    <row r="498" ht="15.75" customHeight="1">
      <c r="P498" s="21"/>
      <c r="R498" s="22"/>
      <c r="V498" s="23"/>
      <c r="W498" s="24"/>
      <c r="X498" s="24"/>
      <c r="Y498" s="24"/>
      <c r="Z498" s="24"/>
      <c r="AA498" s="25"/>
      <c r="AB498" s="25"/>
      <c r="AC498" s="15"/>
    </row>
    <row r="499" ht="15.75" customHeight="1">
      <c r="P499" s="21"/>
      <c r="R499" s="22"/>
      <c r="V499" s="23"/>
      <c r="W499" s="24"/>
      <c r="X499" s="24"/>
      <c r="Y499" s="24"/>
      <c r="Z499" s="24"/>
      <c r="AA499" s="25"/>
      <c r="AB499" s="25"/>
      <c r="AC499" s="15"/>
    </row>
    <row r="500" ht="15.75" customHeight="1">
      <c r="P500" s="21"/>
      <c r="R500" s="22"/>
      <c r="V500" s="23"/>
      <c r="W500" s="24"/>
      <c r="X500" s="24"/>
      <c r="Y500" s="24"/>
      <c r="Z500" s="24"/>
      <c r="AA500" s="25"/>
      <c r="AB500" s="25"/>
      <c r="AC500" s="15"/>
    </row>
    <row r="501" ht="15.75" customHeight="1">
      <c r="P501" s="21"/>
      <c r="R501" s="22"/>
      <c r="V501" s="23"/>
      <c r="W501" s="24"/>
      <c r="X501" s="24"/>
      <c r="Y501" s="24"/>
      <c r="Z501" s="24"/>
      <c r="AA501" s="25"/>
      <c r="AB501" s="25"/>
      <c r="AC501" s="15"/>
    </row>
    <row r="502" ht="15.75" customHeight="1">
      <c r="P502" s="21"/>
      <c r="R502" s="22"/>
      <c r="V502" s="23"/>
      <c r="W502" s="24"/>
      <c r="X502" s="24"/>
      <c r="Y502" s="24"/>
      <c r="Z502" s="24"/>
      <c r="AA502" s="25"/>
      <c r="AB502" s="25"/>
      <c r="AC502" s="15"/>
    </row>
    <row r="503" ht="15.75" customHeight="1">
      <c r="P503" s="21"/>
      <c r="R503" s="22"/>
      <c r="V503" s="23"/>
      <c r="W503" s="24"/>
      <c r="X503" s="24"/>
      <c r="Y503" s="24"/>
      <c r="Z503" s="24"/>
      <c r="AA503" s="25"/>
      <c r="AB503" s="25"/>
      <c r="AC503" s="15"/>
    </row>
    <row r="504" ht="15.75" customHeight="1">
      <c r="P504" s="21"/>
      <c r="R504" s="22"/>
      <c r="V504" s="23"/>
      <c r="W504" s="24"/>
      <c r="X504" s="24"/>
      <c r="Y504" s="24"/>
      <c r="Z504" s="24"/>
      <c r="AA504" s="25"/>
      <c r="AB504" s="25"/>
      <c r="AC504" s="15"/>
    </row>
    <row r="505" ht="15.75" customHeight="1">
      <c r="P505" s="21"/>
      <c r="R505" s="22"/>
      <c r="V505" s="23"/>
      <c r="W505" s="24"/>
      <c r="X505" s="24"/>
      <c r="Y505" s="24"/>
      <c r="Z505" s="24"/>
      <c r="AA505" s="25"/>
      <c r="AB505" s="25"/>
      <c r="AC505" s="15"/>
    </row>
    <row r="506" ht="15.75" customHeight="1">
      <c r="P506" s="21"/>
      <c r="R506" s="22"/>
      <c r="V506" s="23"/>
      <c r="W506" s="24"/>
      <c r="X506" s="24"/>
      <c r="Y506" s="24"/>
      <c r="Z506" s="24"/>
      <c r="AA506" s="25"/>
      <c r="AB506" s="25"/>
      <c r="AC506" s="15"/>
    </row>
    <row r="507" ht="15.75" customHeight="1">
      <c r="P507" s="21"/>
      <c r="R507" s="22"/>
      <c r="V507" s="23"/>
      <c r="W507" s="24"/>
      <c r="X507" s="24"/>
      <c r="Y507" s="24"/>
      <c r="Z507" s="24"/>
      <c r="AA507" s="25"/>
      <c r="AB507" s="25"/>
      <c r="AC507" s="15"/>
    </row>
    <row r="508" ht="15.75" customHeight="1">
      <c r="P508" s="21"/>
      <c r="R508" s="22"/>
      <c r="V508" s="23"/>
      <c r="W508" s="24"/>
      <c r="X508" s="24"/>
      <c r="Y508" s="24"/>
      <c r="Z508" s="24"/>
      <c r="AA508" s="25"/>
      <c r="AB508" s="25"/>
      <c r="AC508" s="15"/>
    </row>
    <row r="509" ht="15.75" customHeight="1">
      <c r="P509" s="21"/>
      <c r="R509" s="22"/>
      <c r="V509" s="23"/>
      <c r="W509" s="24"/>
      <c r="X509" s="24"/>
      <c r="Y509" s="24"/>
      <c r="Z509" s="24"/>
      <c r="AA509" s="25"/>
      <c r="AB509" s="25"/>
      <c r="AC509" s="15"/>
    </row>
    <row r="510" ht="15.75" customHeight="1">
      <c r="P510" s="21"/>
      <c r="R510" s="22"/>
      <c r="V510" s="23"/>
      <c r="W510" s="24"/>
      <c r="X510" s="24"/>
      <c r="Y510" s="24"/>
      <c r="Z510" s="24"/>
      <c r="AA510" s="25"/>
      <c r="AB510" s="25"/>
      <c r="AC510" s="15"/>
    </row>
    <row r="511" ht="15.75" customHeight="1">
      <c r="P511" s="21"/>
      <c r="R511" s="22"/>
      <c r="V511" s="23"/>
      <c r="W511" s="24"/>
      <c r="X511" s="24"/>
      <c r="Y511" s="24"/>
      <c r="Z511" s="24"/>
      <c r="AA511" s="25"/>
      <c r="AB511" s="25"/>
      <c r="AC511" s="15"/>
    </row>
    <row r="512" ht="15.75" customHeight="1">
      <c r="P512" s="21"/>
      <c r="R512" s="22"/>
      <c r="V512" s="23"/>
      <c r="W512" s="24"/>
      <c r="X512" s="24"/>
      <c r="Y512" s="24"/>
      <c r="Z512" s="24"/>
      <c r="AA512" s="25"/>
      <c r="AB512" s="25"/>
      <c r="AC512" s="15"/>
    </row>
    <row r="513" ht="15.75" customHeight="1">
      <c r="P513" s="21"/>
      <c r="R513" s="22"/>
      <c r="V513" s="23"/>
      <c r="W513" s="24"/>
      <c r="X513" s="24"/>
      <c r="Y513" s="24"/>
      <c r="Z513" s="24"/>
      <c r="AA513" s="25"/>
      <c r="AB513" s="25"/>
      <c r="AC513" s="15"/>
    </row>
    <row r="514" ht="15.75" customHeight="1">
      <c r="P514" s="21"/>
      <c r="R514" s="22"/>
      <c r="V514" s="23"/>
      <c r="W514" s="24"/>
      <c r="X514" s="24"/>
      <c r="Y514" s="24"/>
      <c r="Z514" s="24"/>
      <c r="AA514" s="25"/>
      <c r="AB514" s="25"/>
      <c r="AC514" s="15"/>
    </row>
    <row r="515" ht="15.75" customHeight="1">
      <c r="P515" s="21"/>
      <c r="R515" s="22"/>
      <c r="V515" s="23"/>
      <c r="W515" s="24"/>
      <c r="X515" s="24"/>
      <c r="Y515" s="24"/>
      <c r="Z515" s="24"/>
      <c r="AA515" s="25"/>
      <c r="AB515" s="25"/>
      <c r="AC515" s="15"/>
    </row>
    <row r="516" ht="15.75" customHeight="1">
      <c r="P516" s="21"/>
      <c r="R516" s="22"/>
      <c r="V516" s="23"/>
      <c r="W516" s="24"/>
      <c r="X516" s="24"/>
      <c r="Y516" s="24"/>
      <c r="Z516" s="24"/>
      <c r="AA516" s="25"/>
      <c r="AB516" s="25"/>
      <c r="AC516" s="15"/>
    </row>
    <row r="517" ht="15.75" customHeight="1">
      <c r="P517" s="21"/>
      <c r="R517" s="22"/>
      <c r="V517" s="23"/>
      <c r="W517" s="24"/>
      <c r="X517" s="24"/>
      <c r="Y517" s="24"/>
      <c r="Z517" s="24"/>
      <c r="AA517" s="25"/>
      <c r="AB517" s="25"/>
      <c r="AC517" s="15"/>
    </row>
    <row r="518" ht="15.75" customHeight="1">
      <c r="P518" s="21"/>
      <c r="R518" s="22"/>
      <c r="V518" s="23"/>
      <c r="W518" s="24"/>
      <c r="X518" s="24"/>
      <c r="Y518" s="24"/>
      <c r="Z518" s="24"/>
      <c r="AA518" s="25"/>
      <c r="AB518" s="25"/>
      <c r="AC518" s="15"/>
    </row>
    <row r="519" ht="15.75" customHeight="1">
      <c r="P519" s="21"/>
      <c r="R519" s="22"/>
      <c r="V519" s="23"/>
      <c r="W519" s="24"/>
      <c r="X519" s="24"/>
      <c r="Y519" s="24"/>
      <c r="Z519" s="24"/>
      <c r="AA519" s="25"/>
      <c r="AB519" s="25"/>
      <c r="AC519" s="15"/>
    </row>
    <row r="520" ht="15.75" customHeight="1">
      <c r="P520" s="21"/>
      <c r="R520" s="22"/>
      <c r="V520" s="23"/>
      <c r="W520" s="24"/>
      <c r="X520" s="24"/>
      <c r="Y520" s="24"/>
      <c r="Z520" s="24"/>
      <c r="AA520" s="25"/>
      <c r="AB520" s="25"/>
      <c r="AC520" s="15"/>
    </row>
    <row r="521" ht="15.75" customHeight="1">
      <c r="P521" s="21"/>
      <c r="R521" s="22"/>
      <c r="V521" s="23"/>
      <c r="W521" s="24"/>
      <c r="X521" s="24"/>
      <c r="Y521" s="24"/>
      <c r="Z521" s="24"/>
      <c r="AA521" s="25"/>
      <c r="AB521" s="25"/>
      <c r="AC521" s="15"/>
    </row>
    <row r="522" ht="15.75" customHeight="1">
      <c r="P522" s="21"/>
      <c r="R522" s="22"/>
      <c r="V522" s="23"/>
      <c r="W522" s="24"/>
      <c r="X522" s="24"/>
      <c r="Y522" s="24"/>
      <c r="Z522" s="24"/>
      <c r="AA522" s="25"/>
      <c r="AB522" s="25"/>
      <c r="AC522" s="15"/>
    </row>
    <row r="523" ht="15.75" customHeight="1">
      <c r="P523" s="21"/>
      <c r="R523" s="22"/>
      <c r="V523" s="23"/>
      <c r="W523" s="24"/>
      <c r="X523" s="24"/>
      <c r="Y523" s="24"/>
      <c r="Z523" s="24"/>
      <c r="AA523" s="25"/>
      <c r="AB523" s="25"/>
      <c r="AC523" s="15"/>
    </row>
    <row r="524" ht="15.75" customHeight="1">
      <c r="P524" s="21"/>
      <c r="R524" s="22"/>
      <c r="V524" s="23"/>
      <c r="W524" s="24"/>
      <c r="X524" s="24"/>
      <c r="Y524" s="24"/>
      <c r="Z524" s="24"/>
      <c r="AA524" s="25"/>
      <c r="AB524" s="25"/>
      <c r="AC524" s="15"/>
    </row>
    <row r="525" ht="15.75" customHeight="1">
      <c r="P525" s="21"/>
      <c r="R525" s="22"/>
      <c r="V525" s="23"/>
      <c r="W525" s="24"/>
      <c r="X525" s="24"/>
      <c r="Y525" s="24"/>
      <c r="Z525" s="24"/>
      <c r="AA525" s="25"/>
      <c r="AB525" s="25"/>
      <c r="AC525" s="15"/>
    </row>
    <row r="526" ht="15.75" customHeight="1">
      <c r="P526" s="21"/>
      <c r="R526" s="22"/>
      <c r="V526" s="23"/>
      <c r="W526" s="24"/>
      <c r="X526" s="24"/>
      <c r="Y526" s="24"/>
      <c r="Z526" s="24"/>
      <c r="AA526" s="25"/>
      <c r="AB526" s="25"/>
      <c r="AC526" s="15"/>
    </row>
    <row r="527" ht="15.75" customHeight="1">
      <c r="P527" s="21"/>
      <c r="R527" s="22"/>
      <c r="V527" s="23"/>
      <c r="W527" s="24"/>
      <c r="X527" s="24"/>
      <c r="Y527" s="24"/>
      <c r="Z527" s="24"/>
      <c r="AA527" s="25"/>
      <c r="AB527" s="25"/>
      <c r="AC527" s="15"/>
    </row>
    <row r="528" ht="15.75" customHeight="1">
      <c r="P528" s="21"/>
      <c r="R528" s="22"/>
      <c r="V528" s="23"/>
      <c r="W528" s="24"/>
      <c r="X528" s="24"/>
      <c r="Y528" s="24"/>
      <c r="Z528" s="24"/>
      <c r="AA528" s="25"/>
      <c r="AB528" s="25"/>
      <c r="AC528" s="15"/>
    </row>
    <row r="529" ht="15.75" customHeight="1">
      <c r="P529" s="21"/>
      <c r="R529" s="22"/>
      <c r="V529" s="23"/>
      <c r="W529" s="24"/>
      <c r="X529" s="24"/>
      <c r="Y529" s="24"/>
      <c r="Z529" s="24"/>
      <c r="AA529" s="25"/>
      <c r="AB529" s="25"/>
      <c r="AC529" s="15"/>
    </row>
    <row r="530" ht="15.75" customHeight="1">
      <c r="P530" s="21"/>
      <c r="R530" s="22"/>
      <c r="V530" s="23"/>
      <c r="W530" s="24"/>
      <c r="X530" s="24"/>
      <c r="Y530" s="24"/>
      <c r="Z530" s="24"/>
      <c r="AA530" s="25"/>
      <c r="AB530" s="25"/>
      <c r="AC530" s="15"/>
    </row>
    <row r="531" ht="15.75" customHeight="1">
      <c r="P531" s="21"/>
      <c r="R531" s="22"/>
      <c r="V531" s="23"/>
      <c r="W531" s="24"/>
      <c r="X531" s="24"/>
      <c r="Y531" s="24"/>
      <c r="Z531" s="24"/>
      <c r="AA531" s="25"/>
      <c r="AB531" s="25"/>
      <c r="AC531" s="15"/>
    </row>
    <row r="532" ht="15.75" customHeight="1">
      <c r="P532" s="21"/>
      <c r="R532" s="22"/>
      <c r="V532" s="23"/>
      <c r="W532" s="24"/>
      <c r="X532" s="24"/>
      <c r="Y532" s="24"/>
      <c r="Z532" s="24"/>
      <c r="AA532" s="25"/>
      <c r="AB532" s="25"/>
      <c r="AC532" s="15"/>
    </row>
    <row r="533" ht="15.75" customHeight="1">
      <c r="P533" s="21"/>
      <c r="R533" s="22"/>
      <c r="V533" s="23"/>
      <c r="W533" s="24"/>
      <c r="X533" s="24"/>
      <c r="Y533" s="24"/>
      <c r="Z533" s="24"/>
      <c r="AA533" s="25"/>
      <c r="AB533" s="25"/>
      <c r="AC533" s="15"/>
    </row>
    <row r="534" ht="15.75" customHeight="1">
      <c r="P534" s="21"/>
      <c r="R534" s="22"/>
      <c r="V534" s="23"/>
      <c r="W534" s="24"/>
      <c r="X534" s="24"/>
      <c r="Y534" s="24"/>
      <c r="Z534" s="24"/>
      <c r="AA534" s="25"/>
      <c r="AB534" s="25"/>
      <c r="AC534" s="15"/>
    </row>
    <row r="535" ht="15.75" customHeight="1">
      <c r="P535" s="21"/>
      <c r="R535" s="22"/>
      <c r="V535" s="23"/>
      <c r="W535" s="24"/>
      <c r="X535" s="24"/>
      <c r="Y535" s="24"/>
      <c r="Z535" s="24"/>
      <c r="AA535" s="25"/>
      <c r="AB535" s="25"/>
      <c r="AC535" s="15"/>
    </row>
    <row r="536" ht="15.75" customHeight="1">
      <c r="P536" s="21"/>
      <c r="R536" s="22"/>
      <c r="V536" s="23"/>
      <c r="W536" s="24"/>
      <c r="X536" s="24"/>
      <c r="Y536" s="24"/>
      <c r="Z536" s="24"/>
      <c r="AA536" s="25"/>
      <c r="AB536" s="25"/>
      <c r="AC536" s="15"/>
    </row>
    <row r="537" ht="15.75" customHeight="1">
      <c r="P537" s="21"/>
      <c r="R537" s="22"/>
      <c r="V537" s="23"/>
      <c r="W537" s="24"/>
      <c r="X537" s="24"/>
      <c r="Y537" s="24"/>
      <c r="Z537" s="24"/>
      <c r="AA537" s="25"/>
      <c r="AB537" s="25"/>
      <c r="AC537" s="15"/>
    </row>
    <row r="538" ht="15.75" customHeight="1">
      <c r="P538" s="21"/>
      <c r="R538" s="22"/>
      <c r="V538" s="23"/>
      <c r="W538" s="24"/>
      <c r="X538" s="24"/>
      <c r="Y538" s="24"/>
      <c r="Z538" s="24"/>
      <c r="AA538" s="25"/>
      <c r="AB538" s="25"/>
      <c r="AC538" s="15"/>
    </row>
    <row r="539" ht="15.75" customHeight="1">
      <c r="P539" s="21"/>
      <c r="R539" s="22"/>
      <c r="V539" s="23"/>
      <c r="W539" s="24"/>
      <c r="X539" s="24"/>
      <c r="Y539" s="24"/>
      <c r="Z539" s="24"/>
      <c r="AA539" s="25"/>
      <c r="AB539" s="25"/>
      <c r="AC539" s="15"/>
    </row>
    <row r="540" ht="15.75" customHeight="1">
      <c r="P540" s="21"/>
      <c r="R540" s="22"/>
      <c r="V540" s="23"/>
      <c r="W540" s="24"/>
      <c r="X540" s="24"/>
      <c r="Y540" s="24"/>
      <c r="Z540" s="24"/>
      <c r="AA540" s="25"/>
      <c r="AB540" s="25"/>
      <c r="AC540" s="15"/>
    </row>
    <row r="541" ht="15.75" customHeight="1">
      <c r="P541" s="21"/>
      <c r="R541" s="22"/>
      <c r="V541" s="23"/>
      <c r="W541" s="24"/>
      <c r="X541" s="24"/>
      <c r="Y541" s="24"/>
      <c r="Z541" s="24"/>
      <c r="AA541" s="25"/>
      <c r="AB541" s="25"/>
      <c r="AC541" s="15"/>
    </row>
    <row r="542" ht="15.75" customHeight="1">
      <c r="P542" s="21"/>
      <c r="R542" s="22"/>
      <c r="V542" s="23"/>
      <c r="W542" s="24"/>
      <c r="X542" s="24"/>
      <c r="Y542" s="24"/>
      <c r="Z542" s="24"/>
      <c r="AA542" s="25"/>
      <c r="AB542" s="25"/>
      <c r="AC542" s="15"/>
    </row>
    <row r="543" ht="15.75" customHeight="1">
      <c r="P543" s="21"/>
      <c r="R543" s="22"/>
      <c r="V543" s="23"/>
      <c r="W543" s="24"/>
      <c r="X543" s="24"/>
      <c r="Y543" s="24"/>
      <c r="Z543" s="24"/>
      <c r="AA543" s="25"/>
      <c r="AB543" s="25"/>
      <c r="AC543" s="15"/>
    </row>
    <row r="544" ht="15.75" customHeight="1">
      <c r="P544" s="21"/>
      <c r="R544" s="22"/>
      <c r="V544" s="23"/>
      <c r="W544" s="24"/>
      <c r="X544" s="24"/>
      <c r="Y544" s="24"/>
      <c r="Z544" s="24"/>
      <c r="AA544" s="25"/>
      <c r="AB544" s="25"/>
      <c r="AC544" s="15"/>
    </row>
    <row r="545" ht="15.75" customHeight="1">
      <c r="P545" s="21"/>
      <c r="R545" s="22"/>
      <c r="V545" s="23"/>
      <c r="W545" s="24"/>
      <c r="X545" s="24"/>
      <c r="Y545" s="24"/>
      <c r="Z545" s="24"/>
      <c r="AA545" s="25"/>
      <c r="AB545" s="25"/>
      <c r="AC545" s="15"/>
    </row>
    <row r="546" ht="15.75" customHeight="1">
      <c r="P546" s="21"/>
      <c r="R546" s="22"/>
      <c r="V546" s="23"/>
      <c r="W546" s="24"/>
      <c r="X546" s="24"/>
      <c r="Y546" s="24"/>
      <c r="Z546" s="24"/>
      <c r="AA546" s="25"/>
      <c r="AB546" s="25"/>
      <c r="AC546" s="15"/>
    </row>
    <row r="547" ht="15.75" customHeight="1">
      <c r="P547" s="21"/>
      <c r="R547" s="22"/>
      <c r="V547" s="23"/>
      <c r="W547" s="24"/>
      <c r="X547" s="24"/>
      <c r="Y547" s="24"/>
      <c r="Z547" s="24"/>
      <c r="AA547" s="25"/>
      <c r="AB547" s="25"/>
      <c r="AC547" s="15"/>
    </row>
    <row r="548" ht="15.75" customHeight="1">
      <c r="P548" s="21"/>
      <c r="R548" s="22"/>
      <c r="V548" s="23"/>
      <c r="W548" s="24"/>
      <c r="X548" s="24"/>
      <c r="Y548" s="24"/>
      <c r="Z548" s="24"/>
      <c r="AA548" s="25"/>
      <c r="AB548" s="25"/>
      <c r="AC548" s="15"/>
    </row>
    <row r="549" ht="15.75" customHeight="1">
      <c r="P549" s="21"/>
      <c r="R549" s="22"/>
      <c r="V549" s="23"/>
      <c r="W549" s="24"/>
      <c r="X549" s="24"/>
      <c r="Y549" s="24"/>
      <c r="Z549" s="24"/>
      <c r="AA549" s="25"/>
      <c r="AB549" s="25"/>
      <c r="AC549" s="15"/>
    </row>
    <row r="550" ht="15.75" customHeight="1">
      <c r="P550" s="21"/>
      <c r="R550" s="22"/>
      <c r="V550" s="23"/>
      <c r="W550" s="24"/>
      <c r="X550" s="24"/>
      <c r="Y550" s="24"/>
      <c r="Z550" s="24"/>
      <c r="AA550" s="25"/>
      <c r="AB550" s="25"/>
      <c r="AC550" s="15"/>
    </row>
    <row r="551" ht="15.75" customHeight="1">
      <c r="P551" s="21"/>
      <c r="R551" s="22"/>
      <c r="V551" s="23"/>
      <c r="W551" s="24"/>
      <c r="X551" s="24"/>
      <c r="Y551" s="24"/>
      <c r="Z551" s="24"/>
      <c r="AA551" s="25"/>
      <c r="AB551" s="25"/>
      <c r="AC551" s="15"/>
    </row>
    <row r="552" ht="15.75" customHeight="1">
      <c r="P552" s="21"/>
      <c r="R552" s="22"/>
      <c r="V552" s="23"/>
      <c r="W552" s="24"/>
      <c r="X552" s="24"/>
      <c r="Y552" s="24"/>
      <c r="Z552" s="24"/>
      <c r="AA552" s="25"/>
      <c r="AB552" s="25"/>
      <c r="AC552" s="15"/>
    </row>
    <row r="553" ht="15.75" customHeight="1">
      <c r="P553" s="21"/>
      <c r="R553" s="22"/>
      <c r="V553" s="23"/>
      <c r="W553" s="24"/>
      <c r="X553" s="24"/>
      <c r="Y553" s="24"/>
      <c r="Z553" s="24"/>
      <c r="AA553" s="25"/>
      <c r="AB553" s="25"/>
      <c r="AC553" s="15"/>
    </row>
    <row r="554" ht="15.75" customHeight="1">
      <c r="P554" s="21"/>
      <c r="R554" s="22"/>
      <c r="V554" s="23"/>
      <c r="W554" s="24"/>
      <c r="X554" s="24"/>
      <c r="Y554" s="24"/>
      <c r="Z554" s="24"/>
      <c r="AA554" s="25"/>
      <c r="AB554" s="25"/>
      <c r="AC554" s="15"/>
    </row>
    <row r="555" ht="15.75" customHeight="1">
      <c r="P555" s="21"/>
      <c r="R555" s="22"/>
      <c r="V555" s="23"/>
      <c r="W555" s="24"/>
      <c r="X555" s="24"/>
      <c r="Y555" s="24"/>
      <c r="Z555" s="24"/>
      <c r="AA555" s="25"/>
      <c r="AB555" s="25"/>
      <c r="AC555" s="15"/>
    </row>
    <row r="556" ht="15.75" customHeight="1">
      <c r="P556" s="21"/>
      <c r="R556" s="22"/>
      <c r="V556" s="23"/>
      <c r="W556" s="24"/>
      <c r="X556" s="24"/>
      <c r="Y556" s="24"/>
      <c r="Z556" s="24"/>
      <c r="AA556" s="25"/>
      <c r="AB556" s="25"/>
      <c r="AC556" s="15"/>
    </row>
    <row r="557" ht="15.75" customHeight="1">
      <c r="P557" s="21"/>
      <c r="R557" s="22"/>
      <c r="V557" s="23"/>
      <c r="W557" s="24"/>
      <c r="X557" s="24"/>
      <c r="Y557" s="24"/>
      <c r="Z557" s="24"/>
      <c r="AA557" s="25"/>
      <c r="AB557" s="25"/>
      <c r="AC557" s="15"/>
    </row>
    <row r="558" ht="15.75" customHeight="1">
      <c r="P558" s="21"/>
      <c r="R558" s="22"/>
      <c r="V558" s="23"/>
      <c r="W558" s="24"/>
      <c r="X558" s="24"/>
      <c r="Y558" s="24"/>
      <c r="Z558" s="24"/>
      <c r="AA558" s="25"/>
      <c r="AB558" s="25"/>
      <c r="AC558" s="15"/>
    </row>
    <row r="559" ht="15.75" customHeight="1">
      <c r="P559" s="21"/>
      <c r="R559" s="22"/>
      <c r="V559" s="23"/>
      <c r="W559" s="24"/>
      <c r="X559" s="24"/>
      <c r="Y559" s="24"/>
      <c r="Z559" s="24"/>
      <c r="AA559" s="25"/>
      <c r="AB559" s="25"/>
      <c r="AC559" s="15"/>
    </row>
    <row r="560" ht="15.75" customHeight="1">
      <c r="P560" s="21"/>
      <c r="R560" s="22"/>
      <c r="V560" s="23"/>
      <c r="W560" s="24"/>
      <c r="X560" s="24"/>
      <c r="Y560" s="24"/>
      <c r="Z560" s="24"/>
      <c r="AA560" s="25"/>
      <c r="AB560" s="25"/>
      <c r="AC560" s="15"/>
    </row>
    <row r="561" ht="15.75" customHeight="1">
      <c r="P561" s="21"/>
      <c r="R561" s="22"/>
      <c r="V561" s="23"/>
      <c r="W561" s="24"/>
      <c r="X561" s="24"/>
      <c r="Y561" s="24"/>
      <c r="Z561" s="24"/>
      <c r="AA561" s="25"/>
      <c r="AB561" s="25"/>
      <c r="AC561" s="15"/>
    </row>
    <row r="562" ht="15.75" customHeight="1">
      <c r="P562" s="21"/>
      <c r="R562" s="22"/>
      <c r="V562" s="23"/>
      <c r="W562" s="24"/>
      <c r="X562" s="24"/>
      <c r="Y562" s="24"/>
      <c r="Z562" s="24"/>
      <c r="AA562" s="25"/>
      <c r="AB562" s="25"/>
      <c r="AC562" s="15"/>
    </row>
    <row r="563" ht="15.75" customHeight="1">
      <c r="P563" s="21"/>
      <c r="R563" s="22"/>
      <c r="V563" s="23"/>
      <c r="W563" s="24"/>
      <c r="X563" s="24"/>
      <c r="Y563" s="24"/>
      <c r="Z563" s="24"/>
      <c r="AA563" s="25"/>
      <c r="AB563" s="25"/>
      <c r="AC563" s="15"/>
    </row>
    <row r="564" ht="15.75" customHeight="1">
      <c r="P564" s="21"/>
      <c r="R564" s="22"/>
      <c r="V564" s="23"/>
      <c r="W564" s="24"/>
      <c r="X564" s="24"/>
      <c r="Y564" s="24"/>
      <c r="Z564" s="24"/>
      <c r="AA564" s="25"/>
      <c r="AB564" s="25"/>
      <c r="AC564" s="15"/>
    </row>
    <row r="565" ht="15.75" customHeight="1">
      <c r="P565" s="21"/>
      <c r="R565" s="22"/>
      <c r="V565" s="23"/>
      <c r="W565" s="24"/>
      <c r="X565" s="24"/>
      <c r="Y565" s="24"/>
      <c r="Z565" s="24"/>
      <c r="AA565" s="25"/>
      <c r="AB565" s="25"/>
      <c r="AC565" s="15"/>
    </row>
    <row r="566" ht="15.75" customHeight="1">
      <c r="P566" s="21"/>
      <c r="R566" s="22"/>
      <c r="V566" s="23"/>
      <c r="W566" s="24"/>
      <c r="X566" s="24"/>
      <c r="Y566" s="24"/>
      <c r="Z566" s="24"/>
      <c r="AA566" s="25"/>
      <c r="AB566" s="25"/>
      <c r="AC566" s="15"/>
    </row>
    <row r="567" ht="15.75" customHeight="1">
      <c r="P567" s="21"/>
      <c r="R567" s="22"/>
      <c r="V567" s="23"/>
      <c r="W567" s="24"/>
      <c r="X567" s="24"/>
      <c r="Y567" s="24"/>
      <c r="Z567" s="24"/>
      <c r="AA567" s="25"/>
      <c r="AB567" s="25"/>
      <c r="AC567" s="15"/>
    </row>
    <row r="568" ht="15.75" customHeight="1">
      <c r="P568" s="21"/>
      <c r="R568" s="22"/>
      <c r="V568" s="23"/>
      <c r="W568" s="24"/>
      <c r="X568" s="24"/>
      <c r="Y568" s="24"/>
      <c r="Z568" s="24"/>
      <c r="AA568" s="25"/>
      <c r="AB568" s="25"/>
      <c r="AC568" s="15"/>
    </row>
    <row r="569" ht="15.75" customHeight="1">
      <c r="P569" s="21"/>
      <c r="R569" s="22"/>
      <c r="V569" s="23"/>
      <c r="W569" s="24"/>
      <c r="X569" s="24"/>
      <c r="Y569" s="24"/>
      <c r="Z569" s="24"/>
      <c r="AA569" s="25"/>
      <c r="AB569" s="25"/>
      <c r="AC569" s="15"/>
    </row>
    <row r="570" ht="15.75" customHeight="1">
      <c r="P570" s="21"/>
      <c r="R570" s="22"/>
      <c r="V570" s="23"/>
      <c r="W570" s="24"/>
      <c r="X570" s="24"/>
      <c r="Y570" s="24"/>
      <c r="Z570" s="24"/>
      <c r="AA570" s="25"/>
      <c r="AB570" s="25"/>
      <c r="AC570" s="15"/>
    </row>
    <row r="571" ht="15.75" customHeight="1">
      <c r="P571" s="21"/>
      <c r="R571" s="22"/>
      <c r="V571" s="23"/>
      <c r="W571" s="24"/>
      <c r="X571" s="24"/>
      <c r="Y571" s="24"/>
      <c r="Z571" s="24"/>
      <c r="AA571" s="25"/>
      <c r="AB571" s="25"/>
      <c r="AC571" s="15"/>
    </row>
    <row r="572" ht="15.75" customHeight="1">
      <c r="P572" s="21"/>
      <c r="R572" s="22"/>
      <c r="V572" s="23"/>
      <c r="W572" s="24"/>
      <c r="X572" s="24"/>
      <c r="Y572" s="24"/>
      <c r="Z572" s="24"/>
      <c r="AA572" s="25"/>
      <c r="AB572" s="25"/>
      <c r="AC572" s="15"/>
    </row>
    <row r="573" ht="15.75" customHeight="1">
      <c r="P573" s="21"/>
      <c r="R573" s="22"/>
      <c r="V573" s="23"/>
      <c r="W573" s="24"/>
      <c r="X573" s="24"/>
      <c r="Y573" s="24"/>
      <c r="Z573" s="24"/>
      <c r="AA573" s="25"/>
      <c r="AB573" s="25"/>
      <c r="AC573" s="15"/>
    </row>
    <row r="574" ht="15.75" customHeight="1">
      <c r="P574" s="21"/>
      <c r="R574" s="22"/>
      <c r="V574" s="23"/>
      <c r="W574" s="24"/>
      <c r="X574" s="24"/>
      <c r="Y574" s="24"/>
      <c r="Z574" s="24"/>
      <c r="AA574" s="25"/>
      <c r="AB574" s="25"/>
      <c r="AC574" s="15"/>
    </row>
    <row r="575" ht="15.75" customHeight="1">
      <c r="P575" s="21"/>
      <c r="R575" s="22"/>
      <c r="V575" s="23"/>
      <c r="W575" s="24"/>
      <c r="X575" s="24"/>
      <c r="Y575" s="24"/>
      <c r="Z575" s="24"/>
      <c r="AA575" s="25"/>
      <c r="AB575" s="25"/>
      <c r="AC575" s="15"/>
    </row>
    <row r="576" ht="15.75" customHeight="1">
      <c r="P576" s="21"/>
      <c r="R576" s="22"/>
      <c r="V576" s="23"/>
      <c r="W576" s="24"/>
      <c r="X576" s="24"/>
      <c r="Y576" s="24"/>
      <c r="Z576" s="24"/>
      <c r="AA576" s="25"/>
      <c r="AB576" s="25"/>
      <c r="AC576" s="15"/>
    </row>
    <row r="577" ht="15.75" customHeight="1">
      <c r="P577" s="21"/>
      <c r="R577" s="22"/>
      <c r="V577" s="23"/>
      <c r="W577" s="24"/>
      <c r="X577" s="24"/>
      <c r="Y577" s="24"/>
      <c r="Z577" s="24"/>
      <c r="AA577" s="25"/>
      <c r="AB577" s="25"/>
      <c r="AC577" s="15"/>
    </row>
    <row r="578" ht="15.75" customHeight="1">
      <c r="P578" s="21"/>
      <c r="R578" s="22"/>
      <c r="V578" s="23"/>
      <c r="W578" s="24"/>
      <c r="X578" s="24"/>
      <c r="Y578" s="24"/>
      <c r="Z578" s="24"/>
      <c r="AA578" s="25"/>
      <c r="AB578" s="25"/>
      <c r="AC578" s="15"/>
    </row>
    <row r="579" ht="15.75" customHeight="1">
      <c r="P579" s="21"/>
      <c r="R579" s="22"/>
      <c r="V579" s="23"/>
      <c r="W579" s="24"/>
      <c r="X579" s="24"/>
      <c r="Y579" s="24"/>
      <c r="Z579" s="24"/>
      <c r="AA579" s="25"/>
      <c r="AB579" s="25"/>
      <c r="AC579" s="15"/>
    </row>
    <row r="580" ht="15.75" customHeight="1">
      <c r="P580" s="21"/>
      <c r="R580" s="22"/>
      <c r="V580" s="23"/>
      <c r="W580" s="24"/>
      <c r="X580" s="24"/>
      <c r="Y580" s="24"/>
      <c r="Z580" s="24"/>
      <c r="AA580" s="25"/>
      <c r="AB580" s="25"/>
      <c r="AC580" s="15"/>
    </row>
    <row r="581" ht="15.75" customHeight="1">
      <c r="P581" s="21"/>
      <c r="R581" s="22"/>
      <c r="V581" s="23"/>
      <c r="W581" s="24"/>
      <c r="X581" s="24"/>
      <c r="Y581" s="24"/>
      <c r="Z581" s="24"/>
      <c r="AA581" s="25"/>
      <c r="AB581" s="25"/>
      <c r="AC581" s="15"/>
    </row>
    <row r="582" ht="15.75" customHeight="1">
      <c r="P582" s="21"/>
      <c r="R582" s="22"/>
      <c r="V582" s="23"/>
      <c r="W582" s="24"/>
      <c r="X582" s="24"/>
      <c r="Y582" s="24"/>
      <c r="Z582" s="24"/>
      <c r="AA582" s="25"/>
      <c r="AB582" s="25"/>
      <c r="AC582" s="15"/>
    </row>
    <row r="583" ht="15.75" customHeight="1">
      <c r="P583" s="21"/>
      <c r="R583" s="22"/>
      <c r="V583" s="23"/>
      <c r="W583" s="24"/>
      <c r="X583" s="24"/>
      <c r="Y583" s="24"/>
      <c r="Z583" s="24"/>
      <c r="AA583" s="25"/>
      <c r="AB583" s="25"/>
      <c r="AC583" s="15"/>
    </row>
    <row r="584" ht="15.75" customHeight="1">
      <c r="P584" s="21"/>
      <c r="R584" s="22"/>
      <c r="V584" s="23"/>
      <c r="W584" s="24"/>
      <c r="X584" s="24"/>
      <c r="Y584" s="24"/>
      <c r="Z584" s="24"/>
      <c r="AA584" s="25"/>
      <c r="AB584" s="25"/>
      <c r="AC584" s="15"/>
    </row>
    <row r="585" ht="15.75" customHeight="1">
      <c r="P585" s="21"/>
      <c r="R585" s="22"/>
      <c r="V585" s="23"/>
      <c r="W585" s="24"/>
      <c r="X585" s="24"/>
      <c r="Y585" s="24"/>
      <c r="Z585" s="24"/>
      <c r="AA585" s="25"/>
      <c r="AB585" s="25"/>
      <c r="AC585" s="15"/>
    </row>
    <row r="586" ht="15.75" customHeight="1">
      <c r="P586" s="21"/>
      <c r="R586" s="22"/>
      <c r="V586" s="23"/>
      <c r="W586" s="24"/>
      <c r="X586" s="24"/>
      <c r="Y586" s="24"/>
      <c r="Z586" s="24"/>
      <c r="AA586" s="25"/>
      <c r="AB586" s="25"/>
      <c r="AC586" s="15"/>
    </row>
    <row r="587" ht="15.75" customHeight="1">
      <c r="P587" s="21"/>
      <c r="R587" s="22"/>
      <c r="V587" s="23"/>
      <c r="W587" s="24"/>
      <c r="X587" s="24"/>
      <c r="Y587" s="24"/>
      <c r="Z587" s="24"/>
      <c r="AA587" s="25"/>
      <c r="AB587" s="25"/>
      <c r="AC587" s="15"/>
    </row>
    <row r="588" ht="15.75" customHeight="1">
      <c r="P588" s="21"/>
      <c r="R588" s="22"/>
      <c r="V588" s="23"/>
      <c r="W588" s="24"/>
      <c r="X588" s="24"/>
      <c r="Y588" s="24"/>
      <c r="Z588" s="24"/>
      <c r="AA588" s="25"/>
      <c r="AB588" s="25"/>
      <c r="AC588" s="15"/>
    </row>
    <row r="589" ht="15.75" customHeight="1">
      <c r="P589" s="21"/>
      <c r="R589" s="22"/>
      <c r="V589" s="23"/>
      <c r="W589" s="24"/>
      <c r="X589" s="24"/>
      <c r="Y589" s="24"/>
      <c r="Z589" s="24"/>
      <c r="AA589" s="25"/>
      <c r="AB589" s="25"/>
      <c r="AC589" s="15"/>
    </row>
    <row r="590" ht="15.75" customHeight="1">
      <c r="P590" s="21"/>
      <c r="R590" s="22"/>
      <c r="V590" s="23"/>
      <c r="W590" s="24"/>
      <c r="X590" s="24"/>
      <c r="Y590" s="24"/>
      <c r="Z590" s="24"/>
      <c r="AA590" s="25"/>
      <c r="AB590" s="25"/>
      <c r="AC590" s="15"/>
    </row>
    <row r="591" ht="15.75" customHeight="1">
      <c r="P591" s="21"/>
      <c r="R591" s="22"/>
      <c r="V591" s="23"/>
      <c r="W591" s="24"/>
      <c r="X591" s="24"/>
      <c r="Y591" s="24"/>
      <c r="Z591" s="24"/>
      <c r="AA591" s="25"/>
      <c r="AB591" s="25"/>
      <c r="AC591" s="15"/>
    </row>
    <row r="592" ht="15.75" customHeight="1">
      <c r="P592" s="21"/>
      <c r="R592" s="22"/>
      <c r="V592" s="23"/>
      <c r="W592" s="24"/>
      <c r="X592" s="24"/>
      <c r="Y592" s="24"/>
      <c r="Z592" s="24"/>
      <c r="AA592" s="25"/>
      <c r="AB592" s="25"/>
      <c r="AC592" s="15"/>
    </row>
    <row r="593" ht="15.75" customHeight="1">
      <c r="P593" s="21"/>
      <c r="R593" s="22"/>
      <c r="V593" s="23"/>
      <c r="W593" s="24"/>
      <c r="X593" s="24"/>
      <c r="Y593" s="24"/>
      <c r="Z593" s="24"/>
      <c r="AA593" s="25"/>
      <c r="AB593" s="25"/>
      <c r="AC593" s="15"/>
    </row>
    <row r="594" ht="15.75" customHeight="1">
      <c r="P594" s="21"/>
      <c r="R594" s="22"/>
      <c r="V594" s="23"/>
      <c r="W594" s="24"/>
      <c r="X594" s="24"/>
      <c r="Y594" s="24"/>
      <c r="Z594" s="24"/>
      <c r="AA594" s="25"/>
      <c r="AB594" s="25"/>
      <c r="AC594" s="15"/>
    </row>
    <row r="595" ht="15.75" customHeight="1">
      <c r="P595" s="21"/>
      <c r="R595" s="22"/>
      <c r="V595" s="23"/>
      <c r="W595" s="24"/>
      <c r="X595" s="24"/>
      <c r="Y595" s="24"/>
      <c r="Z595" s="24"/>
      <c r="AA595" s="25"/>
      <c r="AB595" s="25"/>
      <c r="AC595" s="15"/>
    </row>
    <row r="596" ht="15.75" customHeight="1">
      <c r="P596" s="21"/>
      <c r="R596" s="22"/>
      <c r="V596" s="23"/>
      <c r="W596" s="24"/>
      <c r="X596" s="24"/>
      <c r="Y596" s="24"/>
      <c r="Z596" s="24"/>
      <c r="AA596" s="25"/>
      <c r="AB596" s="25"/>
      <c r="AC596" s="15"/>
    </row>
    <row r="597" ht="15.75" customHeight="1">
      <c r="P597" s="21"/>
      <c r="R597" s="22"/>
      <c r="V597" s="23"/>
      <c r="W597" s="24"/>
      <c r="X597" s="24"/>
      <c r="Y597" s="24"/>
      <c r="Z597" s="24"/>
      <c r="AA597" s="25"/>
      <c r="AB597" s="25"/>
      <c r="AC597" s="15"/>
    </row>
    <row r="598" ht="15.75" customHeight="1">
      <c r="P598" s="21"/>
      <c r="R598" s="22"/>
      <c r="V598" s="23"/>
      <c r="W598" s="24"/>
      <c r="X598" s="24"/>
      <c r="Y598" s="24"/>
      <c r="Z598" s="24"/>
      <c r="AA598" s="25"/>
      <c r="AB598" s="25"/>
      <c r="AC598" s="15"/>
    </row>
    <row r="599" ht="15.75" customHeight="1">
      <c r="P599" s="21"/>
      <c r="R599" s="22"/>
      <c r="V599" s="23"/>
      <c r="W599" s="24"/>
      <c r="X599" s="24"/>
      <c r="Y599" s="24"/>
      <c r="Z599" s="24"/>
      <c r="AA599" s="25"/>
      <c r="AB599" s="25"/>
      <c r="AC599" s="15"/>
    </row>
    <row r="600" ht="15.75" customHeight="1">
      <c r="P600" s="21"/>
      <c r="R600" s="22"/>
      <c r="V600" s="23"/>
      <c r="W600" s="24"/>
      <c r="X600" s="24"/>
      <c r="Y600" s="24"/>
      <c r="Z600" s="24"/>
      <c r="AA600" s="25"/>
      <c r="AB600" s="25"/>
      <c r="AC600" s="15"/>
    </row>
    <row r="601" ht="15.75" customHeight="1">
      <c r="P601" s="21"/>
      <c r="R601" s="22"/>
      <c r="V601" s="23"/>
      <c r="W601" s="24"/>
      <c r="X601" s="24"/>
      <c r="Y601" s="24"/>
      <c r="Z601" s="24"/>
      <c r="AA601" s="25"/>
      <c r="AB601" s="25"/>
      <c r="AC601" s="15"/>
    </row>
    <row r="602" ht="15.75" customHeight="1">
      <c r="P602" s="21"/>
      <c r="R602" s="22"/>
      <c r="V602" s="23"/>
      <c r="W602" s="24"/>
      <c r="X602" s="24"/>
      <c r="Y602" s="24"/>
      <c r="Z602" s="24"/>
      <c r="AA602" s="25"/>
      <c r="AB602" s="25"/>
      <c r="AC602" s="15"/>
    </row>
    <row r="603" ht="15.75" customHeight="1">
      <c r="P603" s="21"/>
      <c r="R603" s="22"/>
      <c r="V603" s="23"/>
      <c r="W603" s="24"/>
      <c r="X603" s="24"/>
      <c r="Y603" s="24"/>
      <c r="Z603" s="24"/>
      <c r="AA603" s="25"/>
      <c r="AB603" s="25"/>
      <c r="AC603" s="15"/>
    </row>
    <row r="604" ht="15.75" customHeight="1">
      <c r="P604" s="21"/>
      <c r="R604" s="22"/>
      <c r="V604" s="23"/>
      <c r="W604" s="24"/>
      <c r="X604" s="24"/>
      <c r="Y604" s="24"/>
      <c r="Z604" s="24"/>
      <c r="AA604" s="25"/>
      <c r="AB604" s="25"/>
      <c r="AC604" s="15"/>
    </row>
    <row r="605" ht="15.75" customHeight="1">
      <c r="P605" s="21"/>
      <c r="R605" s="22"/>
      <c r="V605" s="23"/>
      <c r="W605" s="24"/>
      <c r="X605" s="24"/>
      <c r="Y605" s="24"/>
      <c r="Z605" s="24"/>
      <c r="AA605" s="25"/>
      <c r="AB605" s="25"/>
      <c r="AC605" s="15"/>
    </row>
    <row r="606" ht="15.75" customHeight="1">
      <c r="P606" s="21"/>
      <c r="R606" s="22"/>
      <c r="V606" s="23"/>
      <c r="W606" s="24"/>
      <c r="X606" s="24"/>
      <c r="Y606" s="24"/>
      <c r="Z606" s="24"/>
      <c r="AA606" s="25"/>
      <c r="AB606" s="25"/>
      <c r="AC606" s="15"/>
    </row>
    <row r="607" ht="15.75" customHeight="1">
      <c r="P607" s="21"/>
      <c r="R607" s="22"/>
      <c r="V607" s="23"/>
      <c r="W607" s="24"/>
      <c r="X607" s="24"/>
      <c r="Y607" s="24"/>
      <c r="Z607" s="24"/>
      <c r="AA607" s="25"/>
      <c r="AB607" s="25"/>
      <c r="AC607" s="15"/>
    </row>
    <row r="608" ht="15.75" customHeight="1">
      <c r="P608" s="21"/>
      <c r="R608" s="22"/>
      <c r="V608" s="23"/>
      <c r="W608" s="24"/>
      <c r="X608" s="24"/>
      <c r="Y608" s="24"/>
      <c r="Z608" s="24"/>
      <c r="AA608" s="25"/>
      <c r="AB608" s="25"/>
      <c r="AC608" s="15"/>
    </row>
    <row r="609" ht="15.75" customHeight="1">
      <c r="P609" s="21"/>
      <c r="R609" s="22"/>
      <c r="V609" s="23"/>
      <c r="W609" s="24"/>
      <c r="X609" s="24"/>
      <c r="Y609" s="24"/>
      <c r="Z609" s="24"/>
      <c r="AA609" s="25"/>
      <c r="AB609" s="25"/>
      <c r="AC609" s="15"/>
    </row>
    <row r="610" ht="15.75" customHeight="1">
      <c r="P610" s="21"/>
      <c r="R610" s="22"/>
      <c r="V610" s="23"/>
      <c r="W610" s="24"/>
      <c r="X610" s="24"/>
      <c r="Y610" s="24"/>
      <c r="Z610" s="24"/>
      <c r="AA610" s="25"/>
      <c r="AB610" s="25"/>
      <c r="AC610" s="15"/>
    </row>
    <row r="611" ht="15.75" customHeight="1">
      <c r="P611" s="21"/>
      <c r="R611" s="22"/>
      <c r="V611" s="23"/>
      <c r="W611" s="24"/>
      <c r="X611" s="24"/>
      <c r="Y611" s="24"/>
      <c r="Z611" s="24"/>
      <c r="AA611" s="25"/>
      <c r="AB611" s="25"/>
      <c r="AC611" s="15"/>
    </row>
    <row r="612" ht="15.75" customHeight="1">
      <c r="P612" s="21"/>
      <c r="R612" s="22"/>
      <c r="V612" s="23"/>
      <c r="W612" s="24"/>
      <c r="X612" s="24"/>
      <c r="Y612" s="24"/>
      <c r="Z612" s="24"/>
      <c r="AA612" s="25"/>
      <c r="AB612" s="25"/>
      <c r="AC612" s="15"/>
    </row>
    <row r="613" ht="15.75" customHeight="1">
      <c r="P613" s="21"/>
      <c r="R613" s="22"/>
      <c r="V613" s="23"/>
      <c r="W613" s="24"/>
      <c r="X613" s="24"/>
      <c r="Y613" s="24"/>
      <c r="Z613" s="24"/>
      <c r="AA613" s="25"/>
      <c r="AB613" s="25"/>
      <c r="AC613" s="15"/>
    </row>
    <row r="614" ht="15.75" customHeight="1">
      <c r="P614" s="21"/>
      <c r="R614" s="22"/>
      <c r="V614" s="23"/>
      <c r="W614" s="24"/>
      <c r="X614" s="24"/>
      <c r="Y614" s="24"/>
      <c r="Z614" s="24"/>
      <c r="AA614" s="25"/>
      <c r="AB614" s="25"/>
      <c r="AC614" s="15"/>
    </row>
    <row r="615" ht="15.75" customHeight="1">
      <c r="P615" s="21"/>
      <c r="R615" s="22"/>
      <c r="V615" s="23"/>
      <c r="W615" s="24"/>
      <c r="X615" s="24"/>
      <c r="Y615" s="24"/>
      <c r="Z615" s="24"/>
      <c r="AA615" s="25"/>
      <c r="AB615" s="25"/>
      <c r="AC615" s="15"/>
    </row>
    <row r="616" ht="15.75" customHeight="1">
      <c r="P616" s="21"/>
      <c r="R616" s="22"/>
      <c r="V616" s="23"/>
      <c r="W616" s="24"/>
      <c r="X616" s="24"/>
      <c r="Y616" s="24"/>
      <c r="Z616" s="24"/>
      <c r="AA616" s="25"/>
      <c r="AB616" s="25"/>
      <c r="AC616" s="15"/>
    </row>
    <row r="617" ht="15.75" customHeight="1">
      <c r="P617" s="21"/>
      <c r="R617" s="22"/>
      <c r="V617" s="23"/>
      <c r="W617" s="24"/>
      <c r="X617" s="24"/>
      <c r="Y617" s="24"/>
      <c r="Z617" s="24"/>
      <c r="AA617" s="25"/>
      <c r="AB617" s="25"/>
      <c r="AC617" s="15"/>
    </row>
    <row r="618" ht="15.75" customHeight="1">
      <c r="P618" s="21"/>
      <c r="R618" s="22"/>
      <c r="V618" s="23"/>
      <c r="W618" s="24"/>
      <c r="X618" s="24"/>
      <c r="Y618" s="24"/>
      <c r="Z618" s="24"/>
      <c r="AA618" s="25"/>
      <c r="AB618" s="25"/>
      <c r="AC618" s="15"/>
    </row>
    <row r="619" ht="15.75" customHeight="1">
      <c r="P619" s="21"/>
      <c r="R619" s="22"/>
      <c r="V619" s="23"/>
      <c r="W619" s="24"/>
      <c r="X619" s="24"/>
      <c r="Y619" s="24"/>
      <c r="Z619" s="24"/>
      <c r="AA619" s="25"/>
      <c r="AB619" s="25"/>
      <c r="AC619" s="15"/>
    </row>
    <row r="620" ht="15.75" customHeight="1">
      <c r="P620" s="21"/>
      <c r="R620" s="22"/>
      <c r="V620" s="23"/>
      <c r="W620" s="24"/>
      <c r="X620" s="24"/>
      <c r="Y620" s="24"/>
      <c r="Z620" s="24"/>
      <c r="AA620" s="25"/>
      <c r="AB620" s="25"/>
      <c r="AC620" s="15"/>
    </row>
    <row r="621" ht="15.75" customHeight="1">
      <c r="P621" s="21"/>
      <c r="R621" s="22"/>
      <c r="V621" s="23"/>
      <c r="W621" s="24"/>
      <c r="X621" s="24"/>
      <c r="Y621" s="24"/>
      <c r="Z621" s="24"/>
      <c r="AA621" s="25"/>
      <c r="AB621" s="25"/>
      <c r="AC621" s="15"/>
    </row>
    <row r="622" ht="15.75" customHeight="1">
      <c r="P622" s="21"/>
      <c r="R622" s="22"/>
      <c r="V622" s="23"/>
      <c r="W622" s="24"/>
      <c r="X622" s="24"/>
      <c r="Y622" s="24"/>
      <c r="Z622" s="24"/>
      <c r="AA622" s="25"/>
      <c r="AB622" s="25"/>
      <c r="AC622" s="15"/>
    </row>
    <row r="623" ht="15.75" customHeight="1">
      <c r="P623" s="21"/>
      <c r="R623" s="22"/>
      <c r="V623" s="23"/>
      <c r="W623" s="24"/>
      <c r="X623" s="24"/>
      <c r="Y623" s="24"/>
      <c r="Z623" s="24"/>
      <c r="AA623" s="25"/>
      <c r="AB623" s="25"/>
      <c r="AC623" s="15"/>
    </row>
    <row r="624" ht="15.75" customHeight="1">
      <c r="P624" s="21"/>
      <c r="R624" s="22"/>
      <c r="V624" s="23"/>
      <c r="W624" s="24"/>
      <c r="X624" s="24"/>
      <c r="Y624" s="24"/>
      <c r="Z624" s="24"/>
      <c r="AA624" s="25"/>
      <c r="AB624" s="25"/>
      <c r="AC624" s="15"/>
    </row>
    <row r="625" ht="15.75" customHeight="1">
      <c r="P625" s="21"/>
      <c r="R625" s="22"/>
      <c r="V625" s="23"/>
      <c r="W625" s="24"/>
      <c r="X625" s="24"/>
      <c r="Y625" s="24"/>
      <c r="Z625" s="24"/>
      <c r="AA625" s="25"/>
      <c r="AB625" s="25"/>
      <c r="AC625" s="15"/>
    </row>
    <row r="626" ht="15.75" customHeight="1">
      <c r="P626" s="21"/>
      <c r="R626" s="22"/>
      <c r="V626" s="23"/>
      <c r="W626" s="24"/>
      <c r="X626" s="24"/>
      <c r="Y626" s="24"/>
      <c r="Z626" s="24"/>
      <c r="AA626" s="25"/>
      <c r="AB626" s="25"/>
      <c r="AC626" s="15"/>
    </row>
    <row r="627" ht="15.75" customHeight="1">
      <c r="P627" s="21"/>
      <c r="R627" s="22"/>
      <c r="V627" s="23"/>
      <c r="W627" s="24"/>
      <c r="X627" s="24"/>
      <c r="Y627" s="24"/>
      <c r="Z627" s="24"/>
      <c r="AA627" s="25"/>
      <c r="AB627" s="25"/>
      <c r="AC627" s="15"/>
    </row>
    <row r="628" ht="15.75" customHeight="1">
      <c r="P628" s="21"/>
      <c r="R628" s="22"/>
      <c r="V628" s="23"/>
      <c r="W628" s="24"/>
      <c r="X628" s="24"/>
      <c r="Y628" s="24"/>
      <c r="Z628" s="24"/>
      <c r="AA628" s="25"/>
      <c r="AB628" s="25"/>
      <c r="AC628" s="15"/>
    </row>
    <row r="629" ht="15.75" customHeight="1">
      <c r="P629" s="21"/>
      <c r="R629" s="22"/>
      <c r="V629" s="23"/>
      <c r="W629" s="24"/>
      <c r="X629" s="24"/>
      <c r="Y629" s="24"/>
      <c r="Z629" s="24"/>
      <c r="AA629" s="25"/>
      <c r="AB629" s="25"/>
      <c r="AC629" s="15"/>
    </row>
    <row r="630" ht="15.75" customHeight="1">
      <c r="P630" s="21"/>
      <c r="R630" s="22"/>
      <c r="V630" s="23"/>
      <c r="W630" s="24"/>
      <c r="X630" s="24"/>
      <c r="Y630" s="24"/>
      <c r="Z630" s="24"/>
      <c r="AA630" s="25"/>
      <c r="AB630" s="25"/>
      <c r="AC630" s="15"/>
    </row>
    <row r="631" ht="15.75" customHeight="1">
      <c r="P631" s="21"/>
      <c r="R631" s="22"/>
      <c r="V631" s="23"/>
      <c r="W631" s="24"/>
      <c r="X631" s="24"/>
      <c r="Y631" s="24"/>
      <c r="Z631" s="24"/>
      <c r="AA631" s="25"/>
      <c r="AB631" s="25"/>
      <c r="AC631" s="15"/>
    </row>
    <row r="632" ht="15.75" customHeight="1">
      <c r="P632" s="21"/>
      <c r="R632" s="22"/>
      <c r="V632" s="23"/>
      <c r="W632" s="24"/>
      <c r="X632" s="24"/>
      <c r="Y632" s="24"/>
      <c r="Z632" s="24"/>
      <c r="AA632" s="25"/>
      <c r="AB632" s="25"/>
      <c r="AC632" s="15"/>
    </row>
    <row r="633" ht="15.75" customHeight="1">
      <c r="P633" s="21"/>
      <c r="R633" s="22"/>
      <c r="V633" s="23"/>
      <c r="W633" s="24"/>
      <c r="X633" s="24"/>
      <c r="Y633" s="24"/>
      <c r="Z633" s="24"/>
      <c r="AA633" s="25"/>
      <c r="AB633" s="25"/>
      <c r="AC633" s="15"/>
    </row>
    <row r="634" ht="15.75" customHeight="1">
      <c r="P634" s="21"/>
      <c r="R634" s="22"/>
      <c r="V634" s="23"/>
      <c r="W634" s="24"/>
      <c r="X634" s="24"/>
      <c r="Y634" s="24"/>
      <c r="Z634" s="24"/>
      <c r="AA634" s="25"/>
      <c r="AB634" s="25"/>
      <c r="AC634" s="15"/>
    </row>
    <row r="635" ht="15.75" customHeight="1">
      <c r="P635" s="21"/>
      <c r="R635" s="22"/>
      <c r="V635" s="23"/>
      <c r="W635" s="24"/>
      <c r="X635" s="24"/>
      <c r="Y635" s="24"/>
      <c r="Z635" s="24"/>
      <c r="AA635" s="25"/>
      <c r="AB635" s="25"/>
      <c r="AC635" s="15"/>
    </row>
    <row r="636" ht="15.75" customHeight="1">
      <c r="P636" s="21"/>
      <c r="R636" s="22"/>
      <c r="V636" s="23"/>
      <c r="W636" s="24"/>
      <c r="X636" s="24"/>
      <c r="Y636" s="24"/>
      <c r="Z636" s="24"/>
      <c r="AA636" s="25"/>
      <c r="AB636" s="25"/>
      <c r="AC636" s="15"/>
    </row>
    <row r="637" ht="15.75" customHeight="1">
      <c r="P637" s="21"/>
      <c r="R637" s="22"/>
      <c r="V637" s="23"/>
      <c r="W637" s="24"/>
      <c r="X637" s="24"/>
      <c r="Y637" s="24"/>
      <c r="Z637" s="24"/>
      <c r="AA637" s="25"/>
      <c r="AB637" s="25"/>
      <c r="AC637" s="15"/>
    </row>
    <row r="638" ht="15.75" customHeight="1">
      <c r="P638" s="21"/>
      <c r="R638" s="22"/>
      <c r="V638" s="23"/>
      <c r="W638" s="24"/>
      <c r="X638" s="24"/>
      <c r="Y638" s="24"/>
      <c r="Z638" s="24"/>
      <c r="AA638" s="25"/>
      <c r="AB638" s="25"/>
      <c r="AC638" s="15"/>
    </row>
    <row r="639" ht="15.75" customHeight="1">
      <c r="P639" s="21"/>
      <c r="R639" s="22"/>
      <c r="V639" s="23"/>
      <c r="W639" s="24"/>
      <c r="X639" s="24"/>
      <c r="Y639" s="24"/>
      <c r="Z639" s="24"/>
      <c r="AA639" s="25"/>
      <c r="AB639" s="25"/>
      <c r="AC639" s="15"/>
    </row>
    <row r="640" ht="15.75" customHeight="1">
      <c r="P640" s="21"/>
      <c r="R640" s="22"/>
      <c r="V640" s="23"/>
      <c r="W640" s="24"/>
      <c r="X640" s="24"/>
      <c r="Y640" s="24"/>
      <c r="Z640" s="24"/>
      <c r="AA640" s="25"/>
      <c r="AB640" s="25"/>
      <c r="AC640" s="15"/>
    </row>
    <row r="641" ht="15.75" customHeight="1">
      <c r="P641" s="21"/>
      <c r="R641" s="22"/>
      <c r="V641" s="23"/>
      <c r="W641" s="24"/>
      <c r="X641" s="24"/>
      <c r="Y641" s="24"/>
      <c r="Z641" s="24"/>
      <c r="AA641" s="25"/>
      <c r="AB641" s="25"/>
      <c r="AC641" s="15"/>
    </row>
    <row r="642" ht="15.75" customHeight="1">
      <c r="P642" s="21"/>
      <c r="R642" s="22"/>
      <c r="V642" s="23"/>
      <c r="W642" s="24"/>
      <c r="X642" s="24"/>
      <c r="Y642" s="24"/>
      <c r="Z642" s="24"/>
      <c r="AA642" s="25"/>
      <c r="AB642" s="25"/>
      <c r="AC642" s="15"/>
    </row>
    <row r="643" ht="15.75" customHeight="1">
      <c r="P643" s="21"/>
      <c r="R643" s="22"/>
      <c r="V643" s="23"/>
      <c r="W643" s="24"/>
      <c r="X643" s="24"/>
      <c r="Y643" s="24"/>
      <c r="Z643" s="24"/>
      <c r="AA643" s="25"/>
      <c r="AB643" s="25"/>
      <c r="AC643" s="15"/>
    </row>
    <row r="644" ht="15.75" customHeight="1">
      <c r="P644" s="21"/>
      <c r="R644" s="22"/>
      <c r="V644" s="23"/>
      <c r="W644" s="24"/>
      <c r="X644" s="24"/>
      <c r="Y644" s="24"/>
      <c r="Z644" s="24"/>
      <c r="AA644" s="25"/>
      <c r="AB644" s="25"/>
      <c r="AC644" s="15"/>
    </row>
    <row r="645" ht="15.75" customHeight="1">
      <c r="P645" s="21"/>
      <c r="R645" s="22"/>
      <c r="V645" s="23"/>
      <c r="W645" s="24"/>
      <c r="X645" s="24"/>
      <c r="Y645" s="24"/>
      <c r="Z645" s="24"/>
      <c r="AA645" s="25"/>
      <c r="AB645" s="25"/>
      <c r="AC645" s="15"/>
    </row>
    <row r="646" ht="15.75" customHeight="1">
      <c r="P646" s="21"/>
      <c r="R646" s="22"/>
      <c r="V646" s="23"/>
      <c r="W646" s="24"/>
      <c r="X646" s="24"/>
      <c r="Y646" s="24"/>
      <c r="Z646" s="24"/>
      <c r="AA646" s="25"/>
      <c r="AB646" s="25"/>
      <c r="AC646" s="15"/>
    </row>
    <row r="647" ht="15.75" customHeight="1">
      <c r="P647" s="21"/>
      <c r="R647" s="22"/>
      <c r="V647" s="23"/>
      <c r="W647" s="24"/>
      <c r="X647" s="24"/>
      <c r="Y647" s="24"/>
      <c r="Z647" s="24"/>
      <c r="AA647" s="25"/>
      <c r="AB647" s="25"/>
      <c r="AC647" s="15"/>
    </row>
    <row r="648" ht="15.75" customHeight="1">
      <c r="P648" s="21"/>
      <c r="R648" s="22"/>
      <c r="V648" s="23"/>
      <c r="W648" s="24"/>
      <c r="X648" s="24"/>
      <c r="Y648" s="24"/>
      <c r="Z648" s="24"/>
      <c r="AA648" s="25"/>
      <c r="AB648" s="25"/>
      <c r="AC648" s="15"/>
    </row>
    <row r="649" ht="15.75" customHeight="1">
      <c r="P649" s="21"/>
      <c r="R649" s="22"/>
      <c r="V649" s="23"/>
      <c r="W649" s="24"/>
      <c r="X649" s="24"/>
      <c r="Y649" s="24"/>
      <c r="Z649" s="24"/>
      <c r="AA649" s="25"/>
      <c r="AB649" s="25"/>
      <c r="AC649" s="15"/>
    </row>
    <row r="650" ht="15.75" customHeight="1">
      <c r="P650" s="21"/>
      <c r="R650" s="22"/>
      <c r="V650" s="23"/>
      <c r="W650" s="24"/>
      <c r="X650" s="24"/>
      <c r="Y650" s="24"/>
      <c r="Z650" s="24"/>
      <c r="AA650" s="25"/>
      <c r="AB650" s="25"/>
      <c r="AC650" s="15"/>
    </row>
    <row r="651" ht="15.75" customHeight="1">
      <c r="P651" s="21"/>
      <c r="R651" s="22"/>
      <c r="V651" s="23"/>
      <c r="W651" s="24"/>
      <c r="X651" s="24"/>
      <c r="Y651" s="24"/>
      <c r="Z651" s="24"/>
      <c r="AA651" s="25"/>
      <c r="AB651" s="25"/>
      <c r="AC651" s="15"/>
    </row>
    <row r="652" ht="15.75" customHeight="1">
      <c r="P652" s="21"/>
      <c r="R652" s="22"/>
      <c r="V652" s="23"/>
      <c r="W652" s="24"/>
      <c r="X652" s="24"/>
      <c r="Y652" s="24"/>
      <c r="Z652" s="24"/>
      <c r="AA652" s="25"/>
      <c r="AB652" s="25"/>
      <c r="AC652" s="15"/>
    </row>
    <row r="653" ht="15.75" customHeight="1">
      <c r="P653" s="21"/>
      <c r="R653" s="22"/>
      <c r="V653" s="23"/>
      <c r="W653" s="24"/>
      <c r="X653" s="24"/>
      <c r="Y653" s="24"/>
      <c r="Z653" s="24"/>
      <c r="AA653" s="25"/>
      <c r="AB653" s="25"/>
      <c r="AC653" s="15"/>
    </row>
    <row r="654" ht="15.75" customHeight="1">
      <c r="P654" s="21"/>
      <c r="R654" s="22"/>
      <c r="V654" s="23"/>
      <c r="W654" s="24"/>
      <c r="X654" s="24"/>
      <c r="Y654" s="24"/>
      <c r="Z654" s="24"/>
      <c r="AA654" s="25"/>
      <c r="AB654" s="25"/>
      <c r="AC654" s="15"/>
    </row>
    <row r="655" ht="15.75" customHeight="1">
      <c r="P655" s="21"/>
      <c r="R655" s="22"/>
      <c r="V655" s="23"/>
      <c r="W655" s="24"/>
      <c r="X655" s="24"/>
      <c r="Y655" s="24"/>
      <c r="Z655" s="24"/>
      <c r="AA655" s="25"/>
      <c r="AB655" s="25"/>
      <c r="AC655" s="15"/>
    </row>
    <row r="656" ht="15.75" customHeight="1">
      <c r="P656" s="21"/>
      <c r="R656" s="22"/>
      <c r="V656" s="23"/>
      <c r="W656" s="24"/>
      <c r="X656" s="24"/>
      <c r="Y656" s="24"/>
      <c r="Z656" s="24"/>
      <c r="AA656" s="25"/>
      <c r="AB656" s="25"/>
      <c r="AC656" s="15"/>
    </row>
    <row r="657" ht="15.75" customHeight="1">
      <c r="P657" s="21"/>
      <c r="R657" s="22"/>
      <c r="V657" s="23"/>
      <c r="W657" s="24"/>
      <c r="X657" s="24"/>
      <c r="Y657" s="24"/>
      <c r="Z657" s="24"/>
      <c r="AA657" s="25"/>
      <c r="AB657" s="25"/>
      <c r="AC657" s="15"/>
    </row>
    <row r="658" ht="15.75" customHeight="1">
      <c r="P658" s="21"/>
      <c r="R658" s="22"/>
      <c r="V658" s="23"/>
      <c r="W658" s="24"/>
      <c r="X658" s="24"/>
      <c r="Y658" s="24"/>
      <c r="Z658" s="24"/>
      <c r="AA658" s="25"/>
      <c r="AB658" s="25"/>
      <c r="AC658" s="15"/>
    </row>
    <row r="659" ht="15.75" customHeight="1">
      <c r="P659" s="21"/>
      <c r="R659" s="22"/>
      <c r="V659" s="23"/>
      <c r="W659" s="24"/>
      <c r="X659" s="24"/>
      <c r="Y659" s="24"/>
      <c r="Z659" s="24"/>
      <c r="AA659" s="25"/>
      <c r="AB659" s="25"/>
      <c r="AC659" s="15"/>
    </row>
    <row r="660" ht="15.75" customHeight="1">
      <c r="P660" s="21"/>
      <c r="R660" s="22"/>
      <c r="V660" s="23"/>
      <c r="W660" s="24"/>
      <c r="X660" s="24"/>
      <c r="Y660" s="24"/>
      <c r="Z660" s="24"/>
      <c r="AA660" s="25"/>
      <c r="AB660" s="25"/>
      <c r="AC660" s="15"/>
    </row>
    <row r="661" ht="15.75" customHeight="1">
      <c r="P661" s="21"/>
      <c r="R661" s="22"/>
      <c r="V661" s="23"/>
      <c r="W661" s="24"/>
      <c r="X661" s="24"/>
      <c r="Y661" s="24"/>
      <c r="Z661" s="24"/>
      <c r="AA661" s="25"/>
      <c r="AB661" s="25"/>
      <c r="AC661" s="15"/>
    </row>
    <row r="662" ht="15.75" customHeight="1">
      <c r="P662" s="21"/>
      <c r="R662" s="22"/>
      <c r="V662" s="23"/>
      <c r="W662" s="24"/>
      <c r="X662" s="24"/>
      <c r="Y662" s="24"/>
      <c r="Z662" s="24"/>
      <c r="AA662" s="25"/>
      <c r="AB662" s="25"/>
      <c r="AC662" s="15"/>
    </row>
    <row r="663" ht="15.75" customHeight="1">
      <c r="P663" s="21"/>
      <c r="R663" s="22"/>
      <c r="V663" s="23"/>
      <c r="W663" s="24"/>
      <c r="X663" s="24"/>
      <c r="Y663" s="24"/>
      <c r="Z663" s="24"/>
      <c r="AA663" s="25"/>
      <c r="AB663" s="25"/>
      <c r="AC663" s="15"/>
    </row>
    <row r="664" ht="15.75" customHeight="1">
      <c r="P664" s="21"/>
      <c r="R664" s="22"/>
      <c r="V664" s="23"/>
      <c r="W664" s="24"/>
      <c r="X664" s="24"/>
      <c r="Y664" s="24"/>
      <c r="Z664" s="24"/>
      <c r="AA664" s="25"/>
      <c r="AB664" s="25"/>
      <c r="AC664" s="15"/>
    </row>
    <row r="665" ht="15.75" customHeight="1">
      <c r="P665" s="21"/>
      <c r="R665" s="22"/>
      <c r="V665" s="23"/>
      <c r="W665" s="24"/>
      <c r="X665" s="24"/>
      <c r="Y665" s="24"/>
      <c r="Z665" s="24"/>
      <c r="AA665" s="25"/>
      <c r="AB665" s="25"/>
      <c r="AC665" s="15"/>
    </row>
    <row r="666" ht="15.75" customHeight="1">
      <c r="P666" s="21"/>
      <c r="R666" s="22"/>
      <c r="V666" s="23"/>
      <c r="W666" s="24"/>
      <c r="X666" s="24"/>
      <c r="Y666" s="24"/>
      <c r="Z666" s="24"/>
      <c r="AA666" s="25"/>
      <c r="AB666" s="25"/>
      <c r="AC666" s="15"/>
    </row>
    <row r="667" ht="15.75" customHeight="1">
      <c r="P667" s="21"/>
      <c r="R667" s="22"/>
      <c r="V667" s="23"/>
      <c r="W667" s="24"/>
      <c r="X667" s="24"/>
      <c r="Y667" s="24"/>
      <c r="Z667" s="24"/>
      <c r="AA667" s="25"/>
      <c r="AB667" s="25"/>
      <c r="AC667" s="15"/>
    </row>
    <row r="668" ht="15.75" customHeight="1">
      <c r="P668" s="21"/>
      <c r="R668" s="22"/>
      <c r="V668" s="23"/>
      <c r="W668" s="24"/>
      <c r="X668" s="24"/>
      <c r="Y668" s="24"/>
      <c r="Z668" s="24"/>
      <c r="AA668" s="25"/>
      <c r="AB668" s="25"/>
      <c r="AC668" s="15"/>
    </row>
    <row r="669" ht="15.75" customHeight="1">
      <c r="P669" s="21"/>
      <c r="R669" s="22"/>
      <c r="V669" s="23"/>
      <c r="W669" s="24"/>
      <c r="X669" s="24"/>
      <c r="Y669" s="24"/>
      <c r="Z669" s="24"/>
      <c r="AA669" s="25"/>
      <c r="AB669" s="25"/>
      <c r="AC669" s="15"/>
    </row>
    <row r="670" ht="15.75" customHeight="1">
      <c r="P670" s="21"/>
      <c r="R670" s="22"/>
      <c r="V670" s="23"/>
      <c r="W670" s="24"/>
      <c r="X670" s="24"/>
      <c r="Y670" s="24"/>
      <c r="Z670" s="24"/>
      <c r="AA670" s="25"/>
      <c r="AB670" s="25"/>
      <c r="AC670" s="15"/>
    </row>
    <row r="671" ht="15.75" customHeight="1">
      <c r="P671" s="21"/>
      <c r="R671" s="22"/>
      <c r="V671" s="23"/>
      <c r="W671" s="24"/>
      <c r="X671" s="24"/>
      <c r="Y671" s="24"/>
      <c r="Z671" s="24"/>
      <c r="AA671" s="25"/>
      <c r="AB671" s="25"/>
      <c r="AC671" s="15"/>
    </row>
    <row r="672" ht="15.75" customHeight="1">
      <c r="P672" s="21"/>
      <c r="R672" s="22"/>
      <c r="V672" s="23"/>
      <c r="W672" s="24"/>
      <c r="X672" s="24"/>
      <c r="Y672" s="24"/>
      <c r="Z672" s="24"/>
      <c r="AA672" s="25"/>
      <c r="AB672" s="25"/>
      <c r="AC672" s="15"/>
    </row>
    <row r="673" ht="15.75" customHeight="1">
      <c r="P673" s="21"/>
      <c r="R673" s="22"/>
      <c r="V673" s="23"/>
      <c r="W673" s="24"/>
      <c r="X673" s="24"/>
      <c r="Y673" s="24"/>
      <c r="Z673" s="24"/>
      <c r="AA673" s="25"/>
      <c r="AB673" s="25"/>
      <c r="AC673" s="15"/>
    </row>
    <row r="674" ht="15.75" customHeight="1">
      <c r="P674" s="21"/>
      <c r="R674" s="22"/>
      <c r="V674" s="23"/>
      <c r="W674" s="24"/>
      <c r="X674" s="24"/>
      <c r="Y674" s="24"/>
      <c r="Z674" s="24"/>
      <c r="AA674" s="25"/>
      <c r="AB674" s="25"/>
      <c r="AC674" s="15"/>
    </row>
    <row r="675" ht="15.75" customHeight="1">
      <c r="P675" s="21"/>
      <c r="R675" s="22"/>
      <c r="V675" s="23"/>
      <c r="W675" s="24"/>
      <c r="X675" s="24"/>
      <c r="Y675" s="24"/>
      <c r="Z675" s="24"/>
      <c r="AA675" s="25"/>
      <c r="AB675" s="25"/>
      <c r="AC675" s="15"/>
    </row>
    <row r="676" ht="15.75" customHeight="1">
      <c r="P676" s="21"/>
      <c r="R676" s="22"/>
      <c r="V676" s="23"/>
      <c r="W676" s="24"/>
      <c r="X676" s="24"/>
      <c r="Y676" s="24"/>
      <c r="Z676" s="24"/>
      <c r="AA676" s="25"/>
      <c r="AB676" s="25"/>
      <c r="AC676" s="15"/>
    </row>
    <row r="677" ht="15.75" customHeight="1">
      <c r="P677" s="21"/>
      <c r="R677" s="22"/>
      <c r="V677" s="23"/>
      <c r="W677" s="24"/>
      <c r="X677" s="24"/>
      <c r="Y677" s="24"/>
      <c r="Z677" s="24"/>
      <c r="AA677" s="25"/>
      <c r="AB677" s="25"/>
      <c r="AC677" s="15"/>
    </row>
    <row r="678" ht="15.75" customHeight="1">
      <c r="P678" s="21"/>
      <c r="R678" s="22"/>
      <c r="V678" s="23"/>
      <c r="W678" s="24"/>
      <c r="X678" s="24"/>
      <c r="Y678" s="24"/>
      <c r="Z678" s="24"/>
      <c r="AA678" s="25"/>
      <c r="AB678" s="25"/>
      <c r="AC678" s="15"/>
    </row>
    <row r="679" ht="15.75" customHeight="1">
      <c r="P679" s="21"/>
      <c r="R679" s="22"/>
      <c r="V679" s="23"/>
      <c r="W679" s="24"/>
      <c r="X679" s="24"/>
      <c r="Y679" s="24"/>
      <c r="Z679" s="24"/>
      <c r="AA679" s="25"/>
      <c r="AB679" s="25"/>
      <c r="AC679" s="15"/>
    </row>
    <row r="680" ht="15.75" customHeight="1">
      <c r="P680" s="21"/>
      <c r="R680" s="22"/>
      <c r="V680" s="23"/>
      <c r="W680" s="24"/>
      <c r="X680" s="24"/>
      <c r="Y680" s="24"/>
      <c r="Z680" s="24"/>
      <c r="AA680" s="25"/>
      <c r="AB680" s="25"/>
      <c r="AC680" s="15"/>
    </row>
    <row r="681" ht="15.75" customHeight="1">
      <c r="P681" s="21"/>
      <c r="R681" s="22"/>
      <c r="V681" s="23"/>
      <c r="W681" s="24"/>
      <c r="X681" s="24"/>
      <c r="Y681" s="24"/>
      <c r="Z681" s="24"/>
      <c r="AA681" s="25"/>
      <c r="AB681" s="25"/>
      <c r="AC681" s="15"/>
    </row>
    <row r="682" ht="15.75" customHeight="1">
      <c r="P682" s="21"/>
      <c r="R682" s="22"/>
      <c r="V682" s="23"/>
      <c r="W682" s="24"/>
      <c r="X682" s="24"/>
      <c r="Y682" s="24"/>
      <c r="Z682" s="24"/>
      <c r="AA682" s="25"/>
      <c r="AB682" s="25"/>
      <c r="AC682" s="15"/>
    </row>
    <row r="683" ht="15.75" customHeight="1">
      <c r="P683" s="21"/>
      <c r="R683" s="22"/>
      <c r="V683" s="23"/>
      <c r="W683" s="24"/>
      <c r="X683" s="24"/>
      <c r="Y683" s="24"/>
      <c r="Z683" s="24"/>
      <c r="AA683" s="25"/>
      <c r="AB683" s="25"/>
      <c r="AC683" s="15"/>
    </row>
    <row r="684" ht="15.75" customHeight="1">
      <c r="P684" s="21"/>
      <c r="R684" s="22"/>
      <c r="V684" s="23"/>
      <c r="W684" s="24"/>
      <c r="X684" s="24"/>
      <c r="Y684" s="24"/>
      <c r="Z684" s="24"/>
      <c r="AA684" s="25"/>
      <c r="AB684" s="25"/>
      <c r="AC684" s="15"/>
    </row>
    <row r="685" ht="15.75" customHeight="1">
      <c r="P685" s="21"/>
      <c r="R685" s="22"/>
      <c r="V685" s="23"/>
      <c r="W685" s="24"/>
      <c r="X685" s="24"/>
      <c r="Y685" s="24"/>
      <c r="Z685" s="24"/>
      <c r="AA685" s="25"/>
      <c r="AB685" s="25"/>
      <c r="AC685" s="15"/>
    </row>
    <row r="686" ht="15.75" customHeight="1">
      <c r="P686" s="21"/>
      <c r="R686" s="22"/>
      <c r="V686" s="23"/>
      <c r="W686" s="24"/>
      <c r="X686" s="24"/>
      <c r="Y686" s="24"/>
      <c r="Z686" s="24"/>
      <c r="AA686" s="25"/>
      <c r="AB686" s="25"/>
      <c r="AC686" s="15"/>
    </row>
    <row r="687" ht="15.75" customHeight="1">
      <c r="P687" s="21"/>
      <c r="R687" s="22"/>
      <c r="V687" s="23"/>
      <c r="W687" s="24"/>
      <c r="X687" s="24"/>
      <c r="Y687" s="24"/>
      <c r="Z687" s="24"/>
      <c r="AA687" s="25"/>
      <c r="AB687" s="25"/>
      <c r="AC687" s="15"/>
    </row>
    <row r="688" ht="15.75" customHeight="1">
      <c r="P688" s="21"/>
      <c r="R688" s="22"/>
      <c r="V688" s="23"/>
      <c r="W688" s="24"/>
      <c r="X688" s="24"/>
      <c r="Y688" s="24"/>
      <c r="Z688" s="24"/>
      <c r="AA688" s="25"/>
      <c r="AB688" s="25"/>
      <c r="AC688" s="15"/>
    </row>
    <row r="689" ht="15.75" customHeight="1">
      <c r="P689" s="21"/>
      <c r="R689" s="22"/>
      <c r="V689" s="23"/>
      <c r="W689" s="24"/>
      <c r="X689" s="24"/>
      <c r="Y689" s="24"/>
      <c r="Z689" s="24"/>
      <c r="AA689" s="25"/>
      <c r="AB689" s="25"/>
      <c r="AC689" s="15"/>
    </row>
    <row r="690" ht="15.75" customHeight="1">
      <c r="P690" s="21"/>
      <c r="R690" s="22"/>
      <c r="V690" s="23"/>
      <c r="W690" s="24"/>
      <c r="X690" s="24"/>
      <c r="Y690" s="24"/>
      <c r="Z690" s="24"/>
      <c r="AA690" s="25"/>
      <c r="AB690" s="25"/>
      <c r="AC690" s="15"/>
    </row>
    <row r="691" ht="15.75" customHeight="1">
      <c r="P691" s="21"/>
      <c r="R691" s="22"/>
      <c r="V691" s="23"/>
      <c r="W691" s="24"/>
      <c r="X691" s="24"/>
      <c r="Y691" s="24"/>
      <c r="Z691" s="24"/>
      <c r="AA691" s="25"/>
      <c r="AB691" s="25"/>
      <c r="AC691" s="15"/>
    </row>
    <row r="692" ht="15.75" customHeight="1">
      <c r="P692" s="21"/>
      <c r="R692" s="22"/>
      <c r="V692" s="23"/>
      <c r="W692" s="24"/>
      <c r="X692" s="24"/>
      <c r="Y692" s="24"/>
      <c r="Z692" s="24"/>
      <c r="AA692" s="25"/>
      <c r="AB692" s="25"/>
      <c r="AC692" s="15"/>
    </row>
    <row r="693" ht="15.75" customHeight="1">
      <c r="P693" s="21"/>
      <c r="R693" s="22"/>
      <c r="V693" s="23"/>
      <c r="W693" s="24"/>
      <c r="X693" s="24"/>
      <c r="Y693" s="24"/>
      <c r="Z693" s="24"/>
      <c r="AA693" s="25"/>
      <c r="AB693" s="25"/>
      <c r="AC693" s="15"/>
    </row>
    <row r="694" ht="15.75" customHeight="1">
      <c r="P694" s="21"/>
      <c r="R694" s="22"/>
      <c r="V694" s="23"/>
      <c r="W694" s="24"/>
      <c r="X694" s="24"/>
      <c r="Y694" s="24"/>
      <c r="Z694" s="24"/>
      <c r="AA694" s="25"/>
      <c r="AB694" s="25"/>
      <c r="AC694" s="15"/>
    </row>
    <row r="695" ht="15.75" customHeight="1">
      <c r="P695" s="21"/>
      <c r="R695" s="22"/>
      <c r="V695" s="23"/>
      <c r="W695" s="24"/>
      <c r="X695" s="24"/>
      <c r="Y695" s="24"/>
      <c r="Z695" s="24"/>
      <c r="AA695" s="25"/>
      <c r="AB695" s="25"/>
      <c r="AC695" s="15"/>
    </row>
    <row r="696" ht="15.75" customHeight="1">
      <c r="P696" s="21"/>
      <c r="R696" s="22"/>
      <c r="V696" s="23"/>
      <c r="W696" s="24"/>
      <c r="X696" s="24"/>
      <c r="Y696" s="24"/>
      <c r="Z696" s="24"/>
      <c r="AA696" s="25"/>
      <c r="AB696" s="25"/>
      <c r="AC696" s="15"/>
    </row>
    <row r="697" ht="15.75" customHeight="1">
      <c r="P697" s="21"/>
      <c r="R697" s="22"/>
      <c r="V697" s="23"/>
      <c r="W697" s="24"/>
      <c r="X697" s="24"/>
      <c r="Y697" s="24"/>
      <c r="Z697" s="24"/>
      <c r="AA697" s="25"/>
      <c r="AB697" s="25"/>
      <c r="AC697" s="15"/>
    </row>
    <row r="698" ht="15.75" customHeight="1">
      <c r="P698" s="21"/>
      <c r="R698" s="22"/>
      <c r="V698" s="23"/>
      <c r="W698" s="24"/>
      <c r="X698" s="24"/>
      <c r="Y698" s="24"/>
      <c r="Z698" s="24"/>
      <c r="AA698" s="25"/>
      <c r="AB698" s="25"/>
      <c r="AC698" s="15"/>
    </row>
    <row r="699" ht="15.75" customHeight="1">
      <c r="P699" s="21"/>
      <c r="R699" s="22"/>
      <c r="V699" s="23"/>
      <c r="W699" s="24"/>
      <c r="X699" s="24"/>
      <c r="Y699" s="24"/>
      <c r="Z699" s="24"/>
      <c r="AA699" s="25"/>
      <c r="AB699" s="25"/>
      <c r="AC699" s="15"/>
    </row>
    <row r="700" ht="15.75" customHeight="1">
      <c r="P700" s="21"/>
      <c r="R700" s="22"/>
      <c r="V700" s="23"/>
      <c r="W700" s="24"/>
      <c r="X700" s="24"/>
      <c r="Y700" s="24"/>
      <c r="Z700" s="24"/>
      <c r="AA700" s="25"/>
      <c r="AB700" s="25"/>
      <c r="AC700" s="15"/>
    </row>
    <row r="701" ht="15.75" customHeight="1">
      <c r="P701" s="21"/>
      <c r="R701" s="22"/>
      <c r="V701" s="23"/>
      <c r="W701" s="24"/>
      <c r="X701" s="24"/>
      <c r="Y701" s="24"/>
      <c r="Z701" s="24"/>
      <c r="AA701" s="25"/>
      <c r="AB701" s="25"/>
      <c r="AC701" s="15"/>
    </row>
    <row r="702" ht="15.75" customHeight="1">
      <c r="P702" s="21"/>
      <c r="R702" s="22"/>
      <c r="V702" s="23"/>
      <c r="W702" s="24"/>
      <c r="X702" s="24"/>
      <c r="Y702" s="24"/>
      <c r="Z702" s="24"/>
      <c r="AA702" s="25"/>
      <c r="AB702" s="25"/>
      <c r="AC702" s="15"/>
    </row>
    <row r="703" ht="15.75" customHeight="1">
      <c r="P703" s="21"/>
      <c r="R703" s="22"/>
      <c r="V703" s="23"/>
      <c r="W703" s="24"/>
      <c r="X703" s="24"/>
      <c r="Y703" s="24"/>
      <c r="Z703" s="24"/>
      <c r="AA703" s="25"/>
      <c r="AB703" s="25"/>
      <c r="AC703" s="15"/>
    </row>
    <row r="704" ht="15.75" customHeight="1">
      <c r="P704" s="21"/>
      <c r="R704" s="22"/>
      <c r="V704" s="23"/>
      <c r="W704" s="24"/>
      <c r="X704" s="24"/>
      <c r="Y704" s="24"/>
      <c r="Z704" s="24"/>
      <c r="AA704" s="25"/>
      <c r="AB704" s="25"/>
      <c r="AC704" s="15"/>
    </row>
    <row r="705" ht="15.75" customHeight="1">
      <c r="P705" s="21"/>
      <c r="R705" s="22"/>
      <c r="V705" s="23"/>
      <c r="W705" s="24"/>
      <c r="X705" s="24"/>
      <c r="Y705" s="24"/>
      <c r="Z705" s="24"/>
      <c r="AA705" s="25"/>
      <c r="AB705" s="25"/>
      <c r="AC705" s="15"/>
    </row>
    <row r="706" ht="15.75" customHeight="1">
      <c r="P706" s="21"/>
      <c r="R706" s="22"/>
      <c r="V706" s="23"/>
      <c r="W706" s="24"/>
      <c r="X706" s="24"/>
      <c r="Y706" s="24"/>
      <c r="Z706" s="24"/>
      <c r="AA706" s="25"/>
      <c r="AB706" s="25"/>
      <c r="AC706" s="15"/>
    </row>
    <row r="707" ht="15.75" customHeight="1">
      <c r="P707" s="21"/>
      <c r="R707" s="22"/>
      <c r="V707" s="23"/>
      <c r="W707" s="24"/>
      <c r="X707" s="24"/>
      <c r="Y707" s="24"/>
      <c r="Z707" s="24"/>
      <c r="AA707" s="25"/>
      <c r="AB707" s="25"/>
      <c r="AC707" s="15"/>
    </row>
    <row r="708" ht="15.75" customHeight="1">
      <c r="P708" s="21"/>
      <c r="R708" s="22"/>
      <c r="V708" s="23"/>
      <c r="W708" s="24"/>
      <c r="X708" s="24"/>
      <c r="Y708" s="24"/>
      <c r="Z708" s="24"/>
      <c r="AA708" s="25"/>
      <c r="AB708" s="25"/>
      <c r="AC708" s="15"/>
    </row>
    <row r="709" ht="15.75" customHeight="1">
      <c r="P709" s="21"/>
      <c r="R709" s="22"/>
      <c r="V709" s="23"/>
      <c r="W709" s="24"/>
      <c r="X709" s="24"/>
      <c r="Y709" s="24"/>
      <c r="Z709" s="24"/>
      <c r="AA709" s="25"/>
      <c r="AB709" s="25"/>
      <c r="AC709" s="15"/>
    </row>
    <row r="710" ht="15.75" customHeight="1">
      <c r="P710" s="21"/>
      <c r="R710" s="22"/>
      <c r="V710" s="23"/>
      <c r="W710" s="24"/>
      <c r="X710" s="24"/>
      <c r="Y710" s="24"/>
      <c r="Z710" s="24"/>
      <c r="AA710" s="25"/>
      <c r="AB710" s="25"/>
      <c r="AC710" s="15"/>
    </row>
    <row r="711" ht="15.75" customHeight="1">
      <c r="P711" s="21"/>
      <c r="R711" s="22"/>
      <c r="V711" s="23"/>
      <c r="W711" s="24"/>
      <c r="X711" s="24"/>
      <c r="Y711" s="24"/>
      <c r="Z711" s="24"/>
      <c r="AA711" s="25"/>
      <c r="AB711" s="25"/>
      <c r="AC711" s="15"/>
    </row>
    <row r="712" ht="15.75" customHeight="1">
      <c r="P712" s="21"/>
      <c r="R712" s="22"/>
      <c r="V712" s="23"/>
      <c r="W712" s="24"/>
      <c r="X712" s="24"/>
      <c r="Y712" s="24"/>
      <c r="Z712" s="24"/>
      <c r="AA712" s="25"/>
      <c r="AB712" s="25"/>
      <c r="AC712" s="15"/>
    </row>
    <row r="713" ht="15.75" customHeight="1">
      <c r="P713" s="21"/>
      <c r="R713" s="22"/>
      <c r="V713" s="23"/>
      <c r="W713" s="24"/>
      <c r="X713" s="24"/>
      <c r="Y713" s="24"/>
      <c r="Z713" s="24"/>
      <c r="AA713" s="25"/>
      <c r="AB713" s="25"/>
      <c r="AC713" s="15"/>
    </row>
    <row r="714" ht="15.75" customHeight="1">
      <c r="P714" s="21"/>
      <c r="R714" s="22"/>
      <c r="V714" s="23"/>
      <c r="W714" s="24"/>
      <c r="X714" s="24"/>
      <c r="Y714" s="24"/>
      <c r="Z714" s="24"/>
      <c r="AA714" s="25"/>
      <c r="AB714" s="25"/>
      <c r="AC714" s="15"/>
    </row>
    <row r="715" ht="15.75" customHeight="1">
      <c r="P715" s="21"/>
      <c r="R715" s="22"/>
      <c r="V715" s="23"/>
      <c r="W715" s="24"/>
      <c r="X715" s="24"/>
      <c r="Y715" s="24"/>
      <c r="Z715" s="24"/>
      <c r="AA715" s="25"/>
      <c r="AB715" s="25"/>
      <c r="AC715" s="15"/>
    </row>
    <row r="716" ht="15.75" customHeight="1">
      <c r="P716" s="21"/>
      <c r="R716" s="22"/>
      <c r="V716" s="23"/>
      <c r="W716" s="24"/>
      <c r="X716" s="24"/>
      <c r="Y716" s="24"/>
      <c r="Z716" s="24"/>
      <c r="AA716" s="25"/>
      <c r="AB716" s="25"/>
      <c r="AC716" s="15"/>
    </row>
    <row r="717" ht="15.75" customHeight="1">
      <c r="P717" s="21"/>
      <c r="R717" s="22"/>
      <c r="V717" s="23"/>
      <c r="W717" s="24"/>
      <c r="X717" s="24"/>
      <c r="Y717" s="24"/>
      <c r="Z717" s="24"/>
      <c r="AA717" s="25"/>
      <c r="AB717" s="25"/>
      <c r="AC717" s="15"/>
    </row>
    <row r="718" ht="15.75" customHeight="1">
      <c r="P718" s="21"/>
      <c r="R718" s="22"/>
      <c r="V718" s="23"/>
      <c r="W718" s="24"/>
      <c r="X718" s="24"/>
      <c r="Y718" s="24"/>
      <c r="Z718" s="24"/>
      <c r="AA718" s="25"/>
      <c r="AB718" s="25"/>
      <c r="AC718" s="15"/>
    </row>
    <row r="719" ht="15.75" customHeight="1">
      <c r="P719" s="21"/>
      <c r="R719" s="22"/>
      <c r="V719" s="23"/>
      <c r="W719" s="24"/>
      <c r="X719" s="24"/>
      <c r="Y719" s="24"/>
      <c r="Z719" s="24"/>
      <c r="AA719" s="25"/>
      <c r="AB719" s="25"/>
      <c r="AC719" s="15"/>
    </row>
    <row r="720" ht="15.75" customHeight="1">
      <c r="P720" s="21"/>
      <c r="R720" s="22"/>
      <c r="V720" s="23"/>
      <c r="W720" s="24"/>
      <c r="X720" s="24"/>
      <c r="Y720" s="24"/>
      <c r="Z720" s="24"/>
      <c r="AA720" s="25"/>
      <c r="AB720" s="25"/>
      <c r="AC720" s="15"/>
    </row>
    <row r="721" ht="15.75" customHeight="1">
      <c r="P721" s="21"/>
      <c r="R721" s="22"/>
      <c r="V721" s="23"/>
      <c r="W721" s="24"/>
      <c r="X721" s="24"/>
      <c r="Y721" s="24"/>
      <c r="Z721" s="24"/>
      <c r="AA721" s="25"/>
      <c r="AB721" s="25"/>
      <c r="AC721" s="15"/>
    </row>
    <row r="722" ht="15.75" customHeight="1">
      <c r="P722" s="21"/>
      <c r="R722" s="22"/>
      <c r="V722" s="23"/>
      <c r="W722" s="24"/>
      <c r="X722" s="24"/>
      <c r="Y722" s="24"/>
      <c r="Z722" s="24"/>
      <c r="AA722" s="25"/>
      <c r="AB722" s="25"/>
      <c r="AC722" s="15"/>
    </row>
    <row r="723" ht="15.75" customHeight="1">
      <c r="P723" s="21"/>
      <c r="R723" s="22"/>
      <c r="V723" s="23"/>
      <c r="W723" s="24"/>
      <c r="X723" s="24"/>
      <c r="Y723" s="24"/>
      <c r="Z723" s="24"/>
      <c r="AA723" s="25"/>
      <c r="AB723" s="25"/>
      <c r="AC723" s="15"/>
    </row>
    <row r="724" ht="15.75" customHeight="1">
      <c r="P724" s="21"/>
      <c r="R724" s="22"/>
      <c r="V724" s="23"/>
      <c r="W724" s="24"/>
      <c r="X724" s="24"/>
      <c r="Y724" s="24"/>
      <c r="Z724" s="24"/>
      <c r="AA724" s="25"/>
      <c r="AB724" s="25"/>
      <c r="AC724" s="15"/>
    </row>
    <row r="725" ht="15.75" customHeight="1">
      <c r="P725" s="21"/>
      <c r="R725" s="22"/>
      <c r="V725" s="23"/>
      <c r="W725" s="24"/>
      <c r="X725" s="24"/>
      <c r="Y725" s="24"/>
      <c r="Z725" s="24"/>
      <c r="AA725" s="25"/>
      <c r="AB725" s="25"/>
      <c r="AC725" s="15"/>
    </row>
    <row r="726" ht="15.75" customHeight="1">
      <c r="P726" s="21"/>
      <c r="R726" s="22"/>
      <c r="V726" s="23"/>
      <c r="W726" s="24"/>
      <c r="X726" s="24"/>
      <c r="Y726" s="24"/>
      <c r="Z726" s="24"/>
      <c r="AA726" s="25"/>
      <c r="AB726" s="25"/>
      <c r="AC726" s="15"/>
    </row>
    <row r="727" ht="15.75" customHeight="1">
      <c r="P727" s="21"/>
      <c r="R727" s="22"/>
      <c r="V727" s="23"/>
      <c r="W727" s="24"/>
      <c r="X727" s="24"/>
      <c r="Y727" s="24"/>
      <c r="Z727" s="24"/>
      <c r="AA727" s="25"/>
      <c r="AB727" s="25"/>
      <c r="AC727" s="15"/>
    </row>
    <row r="728" ht="15.75" customHeight="1">
      <c r="P728" s="21"/>
      <c r="R728" s="22"/>
      <c r="V728" s="23"/>
      <c r="W728" s="24"/>
      <c r="X728" s="24"/>
      <c r="Y728" s="24"/>
      <c r="Z728" s="24"/>
      <c r="AA728" s="25"/>
      <c r="AB728" s="25"/>
      <c r="AC728" s="15"/>
    </row>
    <row r="729" ht="15.75" customHeight="1">
      <c r="P729" s="21"/>
      <c r="R729" s="22"/>
      <c r="V729" s="23"/>
      <c r="W729" s="24"/>
      <c r="X729" s="24"/>
      <c r="Y729" s="24"/>
      <c r="Z729" s="24"/>
      <c r="AA729" s="25"/>
      <c r="AB729" s="25"/>
      <c r="AC729" s="15"/>
    </row>
    <row r="730" ht="15.75" customHeight="1">
      <c r="P730" s="21"/>
      <c r="R730" s="22"/>
      <c r="V730" s="23"/>
      <c r="W730" s="24"/>
      <c r="X730" s="24"/>
      <c r="Y730" s="24"/>
      <c r="Z730" s="24"/>
      <c r="AA730" s="25"/>
      <c r="AB730" s="25"/>
      <c r="AC730" s="15"/>
    </row>
    <row r="731" ht="15.75" customHeight="1">
      <c r="P731" s="21"/>
      <c r="R731" s="22"/>
      <c r="V731" s="23"/>
      <c r="W731" s="24"/>
      <c r="X731" s="24"/>
      <c r="Y731" s="24"/>
      <c r="Z731" s="24"/>
      <c r="AA731" s="25"/>
      <c r="AB731" s="25"/>
      <c r="AC731" s="15"/>
    </row>
    <row r="732" ht="15.75" customHeight="1">
      <c r="P732" s="21"/>
      <c r="R732" s="22"/>
      <c r="V732" s="23"/>
      <c r="W732" s="24"/>
      <c r="X732" s="24"/>
      <c r="Y732" s="24"/>
      <c r="Z732" s="24"/>
      <c r="AA732" s="25"/>
      <c r="AB732" s="25"/>
      <c r="AC732" s="15"/>
    </row>
    <row r="733" ht="15.75" customHeight="1">
      <c r="P733" s="21"/>
      <c r="R733" s="22"/>
      <c r="V733" s="23"/>
      <c r="W733" s="24"/>
      <c r="X733" s="24"/>
      <c r="Y733" s="24"/>
      <c r="Z733" s="24"/>
      <c r="AA733" s="25"/>
      <c r="AB733" s="25"/>
      <c r="AC733" s="15"/>
    </row>
    <row r="734" ht="15.75" customHeight="1">
      <c r="P734" s="21"/>
      <c r="R734" s="22"/>
      <c r="V734" s="23"/>
      <c r="W734" s="24"/>
      <c r="X734" s="24"/>
      <c r="Y734" s="24"/>
      <c r="Z734" s="24"/>
      <c r="AA734" s="25"/>
      <c r="AB734" s="25"/>
      <c r="AC734" s="15"/>
    </row>
    <row r="735" ht="15.75" customHeight="1">
      <c r="P735" s="21"/>
      <c r="R735" s="22"/>
      <c r="V735" s="23"/>
      <c r="W735" s="24"/>
      <c r="X735" s="24"/>
      <c r="Y735" s="24"/>
      <c r="Z735" s="24"/>
      <c r="AA735" s="25"/>
      <c r="AB735" s="25"/>
      <c r="AC735" s="15"/>
    </row>
    <row r="736" ht="15.75" customHeight="1">
      <c r="P736" s="21"/>
      <c r="R736" s="22"/>
      <c r="V736" s="23"/>
      <c r="W736" s="24"/>
      <c r="X736" s="24"/>
      <c r="Y736" s="24"/>
      <c r="Z736" s="24"/>
      <c r="AA736" s="25"/>
      <c r="AB736" s="25"/>
      <c r="AC736" s="15"/>
    </row>
    <row r="737" ht="15.75" customHeight="1">
      <c r="P737" s="21"/>
      <c r="R737" s="22"/>
      <c r="V737" s="23"/>
      <c r="W737" s="24"/>
      <c r="X737" s="24"/>
      <c r="Y737" s="24"/>
      <c r="Z737" s="24"/>
      <c r="AA737" s="25"/>
      <c r="AB737" s="25"/>
      <c r="AC737" s="15"/>
    </row>
    <row r="738" ht="15.75" customHeight="1">
      <c r="P738" s="21"/>
      <c r="R738" s="22"/>
      <c r="V738" s="23"/>
      <c r="W738" s="24"/>
      <c r="X738" s="24"/>
      <c r="Y738" s="24"/>
      <c r="Z738" s="24"/>
      <c r="AA738" s="25"/>
      <c r="AB738" s="25"/>
      <c r="AC738" s="15"/>
    </row>
    <row r="739" ht="15.75" customHeight="1">
      <c r="P739" s="21"/>
      <c r="R739" s="22"/>
      <c r="V739" s="23"/>
      <c r="W739" s="24"/>
      <c r="X739" s="24"/>
      <c r="Y739" s="24"/>
      <c r="Z739" s="24"/>
      <c r="AA739" s="25"/>
      <c r="AB739" s="25"/>
      <c r="AC739" s="15"/>
    </row>
    <row r="740" ht="15.75" customHeight="1">
      <c r="P740" s="21"/>
      <c r="R740" s="22"/>
      <c r="V740" s="23"/>
      <c r="W740" s="24"/>
      <c r="X740" s="24"/>
      <c r="Y740" s="24"/>
      <c r="Z740" s="24"/>
      <c r="AA740" s="25"/>
      <c r="AB740" s="25"/>
      <c r="AC740" s="15"/>
    </row>
    <row r="741" ht="15.75" customHeight="1">
      <c r="P741" s="21"/>
      <c r="R741" s="22"/>
      <c r="V741" s="23"/>
      <c r="W741" s="24"/>
      <c r="X741" s="24"/>
      <c r="Y741" s="24"/>
      <c r="Z741" s="24"/>
      <c r="AA741" s="25"/>
      <c r="AB741" s="25"/>
      <c r="AC741" s="15"/>
    </row>
    <row r="742" ht="15.75" customHeight="1">
      <c r="P742" s="21"/>
      <c r="R742" s="22"/>
      <c r="V742" s="23"/>
      <c r="W742" s="24"/>
      <c r="X742" s="24"/>
      <c r="Y742" s="24"/>
      <c r="Z742" s="24"/>
      <c r="AA742" s="25"/>
      <c r="AB742" s="25"/>
      <c r="AC742" s="15"/>
    </row>
    <row r="743" ht="15.75" customHeight="1">
      <c r="P743" s="21"/>
      <c r="R743" s="22"/>
      <c r="V743" s="23"/>
      <c r="W743" s="24"/>
      <c r="X743" s="24"/>
      <c r="Y743" s="24"/>
      <c r="Z743" s="24"/>
      <c r="AA743" s="25"/>
      <c r="AB743" s="25"/>
      <c r="AC743" s="15"/>
    </row>
    <row r="744" ht="15.75" customHeight="1">
      <c r="P744" s="21"/>
      <c r="R744" s="22"/>
      <c r="V744" s="23"/>
      <c r="W744" s="24"/>
      <c r="X744" s="24"/>
      <c r="Y744" s="24"/>
      <c r="Z744" s="24"/>
      <c r="AA744" s="25"/>
      <c r="AB744" s="25"/>
      <c r="AC744" s="15"/>
    </row>
    <row r="745" ht="15.75" customHeight="1">
      <c r="P745" s="21"/>
      <c r="R745" s="22"/>
      <c r="V745" s="23"/>
      <c r="W745" s="24"/>
      <c r="X745" s="24"/>
      <c r="Y745" s="24"/>
      <c r="Z745" s="24"/>
      <c r="AA745" s="25"/>
      <c r="AB745" s="25"/>
      <c r="AC745" s="15"/>
    </row>
    <row r="746" ht="15.75" customHeight="1">
      <c r="P746" s="21"/>
      <c r="R746" s="22"/>
      <c r="V746" s="23"/>
      <c r="W746" s="24"/>
      <c r="X746" s="24"/>
      <c r="Y746" s="24"/>
      <c r="Z746" s="24"/>
      <c r="AA746" s="25"/>
      <c r="AB746" s="25"/>
      <c r="AC746" s="15"/>
    </row>
    <row r="747" ht="15.75" customHeight="1">
      <c r="P747" s="21"/>
      <c r="R747" s="22"/>
      <c r="V747" s="23"/>
      <c r="W747" s="24"/>
      <c r="X747" s="24"/>
      <c r="Y747" s="24"/>
      <c r="Z747" s="24"/>
      <c r="AA747" s="25"/>
      <c r="AB747" s="25"/>
      <c r="AC747" s="15"/>
    </row>
    <row r="748" ht="15.75" customHeight="1">
      <c r="P748" s="21"/>
      <c r="R748" s="22"/>
      <c r="V748" s="23"/>
      <c r="W748" s="24"/>
      <c r="X748" s="24"/>
      <c r="Y748" s="24"/>
      <c r="Z748" s="24"/>
      <c r="AA748" s="25"/>
      <c r="AB748" s="25"/>
      <c r="AC748" s="15"/>
    </row>
    <row r="749" ht="15.75" customHeight="1">
      <c r="P749" s="21"/>
      <c r="R749" s="22"/>
      <c r="V749" s="23"/>
      <c r="W749" s="24"/>
      <c r="X749" s="24"/>
      <c r="Y749" s="24"/>
      <c r="Z749" s="24"/>
      <c r="AA749" s="25"/>
      <c r="AB749" s="25"/>
      <c r="AC749" s="15"/>
    </row>
    <row r="750" ht="15.75" customHeight="1">
      <c r="P750" s="21"/>
      <c r="R750" s="22"/>
      <c r="V750" s="23"/>
      <c r="W750" s="24"/>
      <c r="X750" s="24"/>
      <c r="Y750" s="24"/>
      <c r="Z750" s="24"/>
      <c r="AA750" s="25"/>
      <c r="AB750" s="25"/>
      <c r="AC750" s="15"/>
    </row>
    <row r="751" ht="15.75" customHeight="1">
      <c r="P751" s="21"/>
      <c r="R751" s="22"/>
      <c r="V751" s="23"/>
      <c r="W751" s="24"/>
      <c r="X751" s="24"/>
      <c r="Y751" s="24"/>
      <c r="Z751" s="24"/>
      <c r="AA751" s="25"/>
      <c r="AB751" s="25"/>
      <c r="AC751" s="15"/>
    </row>
    <row r="752" ht="15.75" customHeight="1">
      <c r="P752" s="21"/>
      <c r="R752" s="22"/>
      <c r="V752" s="23"/>
      <c r="W752" s="24"/>
      <c r="X752" s="24"/>
      <c r="Y752" s="24"/>
      <c r="Z752" s="24"/>
      <c r="AA752" s="25"/>
      <c r="AB752" s="25"/>
      <c r="AC752" s="15"/>
    </row>
    <row r="753" ht="15.75" customHeight="1">
      <c r="P753" s="21"/>
      <c r="R753" s="22"/>
      <c r="V753" s="23"/>
      <c r="W753" s="24"/>
      <c r="X753" s="24"/>
      <c r="Y753" s="24"/>
      <c r="Z753" s="24"/>
      <c r="AA753" s="25"/>
      <c r="AB753" s="25"/>
      <c r="AC753" s="15"/>
    </row>
    <row r="754" ht="15.75" customHeight="1">
      <c r="P754" s="21"/>
      <c r="R754" s="22"/>
      <c r="V754" s="23"/>
      <c r="W754" s="24"/>
      <c r="X754" s="24"/>
      <c r="Y754" s="24"/>
      <c r="Z754" s="24"/>
      <c r="AA754" s="25"/>
      <c r="AB754" s="25"/>
      <c r="AC754" s="15"/>
    </row>
    <row r="755" ht="15.75" customHeight="1">
      <c r="P755" s="21"/>
      <c r="R755" s="22"/>
      <c r="V755" s="23"/>
      <c r="W755" s="24"/>
      <c r="X755" s="24"/>
      <c r="Y755" s="24"/>
      <c r="Z755" s="24"/>
      <c r="AA755" s="25"/>
      <c r="AB755" s="25"/>
      <c r="AC755" s="15"/>
    </row>
    <row r="756" ht="15.75" customHeight="1">
      <c r="P756" s="21"/>
      <c r="R756" s="22"/>
      <c r="V756" s="23"/>
      <c r="W756" s="24"/>
      <c r="X756" s="24"/>
      <c r="Y756" s="24"/>
      <c r="Z756" s="24"/>
      <c r="AA756" s="25"/>
      <c r="AB756" s="25"/>
      <c r="AC756" s="15"/>
    </row>
    <row r="757" ht="15.75" customHeight="1">
      <c r="P757" s="21"/>
      <c r="R757" s="22"/>
      <c r="V757" s="23"/>
      <c r="W757" s="24"/>
      <c r="X757" s="24"/>
      <c r="Y757" s="24"/>
      <c r="Z757" s="24"/>
      <c r="AA757" s="25"/>
      <c r="AB757" s="25"/>
      <c r="AC757" s="15"/>
    </row>
    <row r="758" ht="15.75" customHeight="1">
      <c r="P758" s="21"/>
      <c r="R758" s="22"/>
      <c r="V758" s="23"/>
      <c r="W758" s="24"/>
      <c r="X758" s="24"/>
      <c r="Y758" s="24"/>
      <c r="Z758" s="24"/>
      <c r="AA758" s="25"/>
      <c r="AB758" s="25"/>
      <c r="AC758" s="15"/>
    </row>
    <row r="759" ht="15.75" customHeight="1">
      <c r="P759" s="21"/>
      <c r="R759" s="22"/>
      <c r="V759" s="23"/>
      <c r="W759" s="24"/>
      <c r="X759" s="24"/>
      <c r="Y759" s="24"/>
      <c r="Z759" s="24"/>
      <c r="AA759" s="25"/>
      <c r="AB759" s="25"/>
      <c r="AC759" s="15"/>
    </row>
    <row r="760" ht="15.75" customHeight="1">
      <c r="P760" s="21"/>
      <c r="R760" s="22"/>
      <c r="V760" s="23"/>
      <c r="W760" s="24"/>
      <c r="X760" s="24"/>
      <c r="Y760" s="24"/>
      <c r="Z760" s="24"/>
      <c r="AA760" s="25"/>
      <c r="AB760" s="25"/>
      <c r="AC760" s="15"/>
    </row>
    <row r="761" ht="15.75" customHeight="1">
      <c r="P761" s="21"/>
      <c r="R761" s="22"/>
      <c r="V761" s="23"/>
      <c r="W761" s="24"/>
      <c r="X761" s="24"/>
      <c r="Y761" s="24"/>
      <c r="Z761" s="24"/>
      <c r="AA761" s="25"/>
      <c r="AB761" s="25"/>
      <c r="AC761" s="15"/>
    </row>
    <row r="762" ht="15.75" customHeight="1">
      <c r="P762" s="21"/>
      <c r="R762" s="22"/>
      <c r="V762" s="23"/>
      <c r="W762" s="24"/>
      <c r="X762" s="24"/>
      <c r="Y762" s="24"/>
      <c r="Z762" s="24"/>
      <c r="AA762" s="25"/>
      <c r="AB762" s="25"/>
      <c r="AC762" s="15"/>
    </row>
    <row r="763" ht="15.75" customHeight="1">
      <c r="P763" s="21"/>
      <c r="R763" s="22"/>
      <c r="V763" s="23"/>
      <c r="W763" s="24"/>
      <c r="X763" s="24"/>
      <c r="Y763" s="24"/>
      <c r="Z763" s="24"/>
      <c r="AA763" s="25"/>
      <c r="AB763" s="25"/>
      <c r="AC763" s="15"/>
    </row>
    <row r="764" ht="15.75" customHeight="1">
      <c r="P764" s="21"/>
      <c r="R764" s="22"/>
      <c r="V764" s="23"/>
      <c r="W764" s="24"/>
      <c r="X764" s="24"/>
      <c r="Y764" s="24"/>
      <c r="Z764" s="24"/>
      <c r="AA764" s="25"/>
      <c r="AB764" s="25"/>
      <c r="AC764" s="15"/>
    </row>
    <row r="765" ht="15.75" customHeight="1">
      <c r="P765" s="21"/>
      <c r="R765" s="22"/>
      <c r="V765" s="23"/>
      <c r="W765" s="24"/>
      <c r="X765" s="24"/>
      <c r="Y765" s="24"/>
      <c r="Z765" s="24"/>
      <c r="AA765" s="25"/>
      <c r="AB765" s="25"/>
      <c r="AC765" s="15"/>
    </row>
    <row r="766" ht="15.75" customHeight="1">
      <c r="P766" s="21"/>
      <c r="R766" s="22"/>
      <c r="V766" s="23"/>
      <c r="W766" s="24"/>
      <c r="X766" s="24"/>
      <c r="Y766" s="24"/>
      <c r="Z766" s="24"/>
      <c r="AA766" s="25"/>
      <c r="AB766" s="25"/>
      <c r="AC766" s="15"/>
    </row>
    <row r="767" ht="15.75" customHeight="1">
      <c r="P767" s="21"/>
      <c r="R767" s="22"/>
      <c r="V767" s="23"/>
      <c r="W767" s="24"/>
      <c r="X767" s="24"/>
      <c r="Y767" s="24"/>
      <c r="Z767" s="24"/>
      <c r="AA767" s="25"/>
      <c r="AB767" s="25"/>
      <c r="AC767" s="15"/>
    </row>
    <row r="768" ht="15.75" customHeight="1">
      <c r="P768" s="21"/>
      <c r="R768" s="22"/>
      <c r="V768" s="23"/>
      <c r="W768" s="24"/>
      <c r="X768" s="24"/>
      <c r="Y768" s="24"/>
      <c r="Z768" s="24"/>
      <c r="AA768" s="25"/>
      <c r="AB768" s="25"/>
      <c r="AC768" s="15"/>
    </row>
    <row r="769" ht="15.75" customHeight="1">
      <c r="P769" s="21"/>
      <c r="R769" s="22"/>
      <c r="V769" s="23"/>
      <c r="W769" s="24"/>
      <c r="X769" s="24"/>
      <c r="Y769" s="24"/>
      <c r="Z769" s="24"/>
      <c r="AA769" s="25"/>
      <c r="AB769" s="25"/>
      <c r="AC769" s="15"/>
    </row>
    <row r="770" ht="15.75" customHeight="1">
      <c r="P770" s="21"/>
      <c r="R770" s="22"/>
      <c r="V770" s="23"/>
      <c r="W770" s="24"/>
      <c r="X770" s="24"/>
      <c r="Y770" s="24"/>
      <c r="Z770" s="24"/>
      <c r="AA770" s="25"/>
      <c r="AB770" s="25"/>
      <c r="AC770" s="15"/>
    </row>
    <row r="771" ht="15.75" customHeight="1">
      <c r="P771" s="21"/>
      <c r="R771" s="22"/>
      <c r="V771" s="23"/>
      <c r="W771" s="24"/>
      <c r="X771" s="24"/>
      <c r="Y771" s="24"/>
      <c r="Z771" s="24"/>
      <c r="AA771" s="25"/>
      <c r="AB771" s="25"/>
      <c r="AC771" s="15"/>
    </row>
    <row r="772" ht="15.75" customHeight="1">
      <c r="P772" s="21"/>
      <c r="R772" s="22"/>
      <c r="V772" s="23"/>
      <c r="W772" s="24"/>
      <c r="X772" s="24"/>
      <c r="Y772" s="24"/>
      <c r="Z772" s="24"/>
      <c r="AA772" s="25"/>
      <c r="AB772" s="25"/>
      <c r="AC772" s="15"/>
    </row>
    <row r="773" ht="15.75" customHeight="1">
      <c r="P773" s="21"/>
      <c r="R773" s="22"/>
      <c r="V773" s="23"/>
      <c r="W773" s="24"/>
      <c r="X773" s="24"/>
      <c r="Y773" s="24"/>
      <c r="Z773" s="24"/>
      <c r="AA773" s="25"/>
      <c r="AB773" s="25"/>
      <c r="AC773" s="15"/>
    </row>
    <row r="774" ht="15.75" customHeight="1">
      <c r="P774" s="21"/>
      <c r="R774" s="22"/>
      <c r="V774" s="23"/>
      <c r="W774" s="24"/>
      <c r="X774" s="24"/>
      <c r="Y774" s="24"/>
      <c r="Z774" s="24"/>
      <c r="AA774" s="25"/>
      <c r="AB774" s="25"/>
      <c r="AC774" s="15"/>
    </row>
    <row r="775" ht="15.75" customHeight="1">
      <c r="P775" s="21"/>
      <c r="R775" s="22"/>
      <c r="V775" s="23"/>
      <c r="W775" s="24"/>
      <c r="X775" s="24"/>
      <c r="Y775" s="24"/>
      <c r="Z775" s="24"/>
      <c r="AA775" s="25"/>
      <c r="AB775" s="25"/>
      <c r="AC775" s="15"/>
    </row>
    <row r="776" ht="15.75" customHeight="1">
      <c r="P776" s="21"/>
      <c r="R776" s="22"/>
      <c r="V776" s="23"/>
      <c r="W776" s="24"/>
      <c r="X776" s="24"/>
      <c r="Y776" s="24"/>
      <c r="Z776" s="24"/>
      <c r="AA776" s="25"/>
      <c r="AB776" s="25"/>
      <c r="AC776" s="15"/>
    </row>
    <row r="777" ht="15.75" customHeight="1">
      <c r="P777" s="21"/>
      <c r="R777" s="22"/>
      <c r="V777" s="23"/>
      <c r="W777" s="24"/>
      <c r="X777" s="24"/>
      <c r="Y777" s="24"/>
      <c r="Z777" s="24"/>
      <c r="AA777" s="25"/>
      <c r="AB777" s="25"/>
      <c r="AC777" s="15"/>
    </row>
    <row r="778" ht="15.75" customHeight="1">
      <c r="P778" s="21"/>
      <c r="R778" s="22"/>
      <c r="V778" s="23"/>
      <c r="W778" s="24"/>
      <c r="X778" s="24"/>
      <c r="Y778" s="24"/>
      <c r="Z778" s="24"/>
      <c r="AA778" s="25"/>
      <c r="AB778" s="25"/>
      <c r="AC778" s="15"/>
    </row>
    <row r="779" ht="15.75" customHeight="1">
      <c r="P779" s="21"/>
      <c r="R779" s="22"/>
      <c r="V779" s="23"/>
      <c r="W779" s="24"/>
      <c r="X779" s="24"/>
      <c r="Y779" s="24"/>
      <c r="Z779" s="24"/>
      <c r="AA779" s="25"/>
      <c r="AB779" s="25"/>
      <c r="AC779" s="15"/>
    </row>
    <row r="780" ht="15.75" customHeight="1">
      <c r="P780" s="21"/>
      <c r="R780" s="22"/>
      <c r="V780" s="23"/>
      <c r="W780" s="24"/>
      <c r="X780" s="24"/>
      <c r="Y780" s="24"/>
      <c r="Z780" s="24"/>
      <c r="AA780" s="25"/>
      <c r="AB780" s="25"/>
      <c r="AC780" s="15"/>
    </row>
    <row r="781" ht="15.75" customHeight="1">
      <c r="P781" s="21"/>
      <c r="R781" s="22"/>
      <c r="V781" s="23"/>
      <c r="W781" s="24"/>
      <c r="X781" s="24"/>
      <c r="Y781" s="24"/>
      <c r="Z781" s="24"/>
      <c r="AA781" s="25"/>
      <c r="AB781" s="25"/>
      <c r="AC781" s="15"/>
    </row>
    <row r="782" ht="15.75" customHeight="1">
      <c r="P782" s="21"/>
      <c r="R782" s="22"/>
      <c r="V782" s="23"/>
      <c r="W782" s="24"/>
      <c r="X782" s="24"/>
      <c r="Y782" s="24"/>
      <c r="Z782" s="24"/>
      <c r="AA782" s="25"/>
      <c r="AB782" s="25"/>
      <c r="AC782" s="15"/>
    </row>
    <row r="783" ht="15.75" customHeight="1">
      <c r="P783" s="21"/>
      <c r="R783" s="22"/>
      <c r="V783" s="23"/>
      <c r="W783" s="24"/>
      <c r="X783" s="24"/>
      <c r="Y783" s="24"/>
      <c r="Z783" s="24"/>
      <c r="AA783" s="25"/>
      <c r="AB783" s="25"/>
      <c r="AC783" s="15"/>
    </row>
    <row r="784" ht="15.75" customHeight="1">
      <c r="P784" s="21"/>
      <c r="R784" s="22"/>
      <c r="V784" s="23"/>
      <c r="W784" s="24"/>
      <c r="X784" s="24"/>
      <c r="Y784" s="24"/>
      <c r="Z784" s="24"/>
      <c r="AA784" s="25"/>
      <c r="AB784" s="25"/>
      <c r="AC784" s="15"/>
    </row>
    <row r="785" ht="15.75" customHeight="1">
      <c r="P785" s="21"/>
      <c r="R785" s="22"/>
      <c r="V785" s="23"/>
      <c r="W785" s="24"/>
      <c r="X785" s="24"/>
      <c r="Y785" s="24"/>
      <c r="Z785" s="24"/>
      <c r="AA785" s="25"/>
      <c r="AB785" s="25"/>
      <c r="AC785" s="15"/>
    </row>
    <row r="786" ht="15.75" customHeight="1">
      <c r="P786" s="21"/>
      <c r="R786" s="22"/>
      <c r="V786" s="23"/>
      <c r="W786" s="24"/>
      <c r="X786" s="24"/>
      <c r="Y786" s="24"/>
      <c r="Z786" s="24"/>
      <c r="AA786" s="25"/>
      <c r="AB786" s="25"/>
      <c r="AC786" s="15"/>
    </row>
    <row r="787" ht="15.75" customHeight="1">
      <c r="P787" s="21"/>
      <c r="R787" s="22"/>
      <c r="V787" s="23"/>
      <c r="W787" s="24"/>
      <c r="X787" s="24"/>
      <c r="Y787" s="24"/>
      <c r="Z787" s="24"/>
      <c r="AA787" s="25"/>
      <c r="AB787" s="25"/>
      <c r="AC787" s="15"/>
    </row>
    <row r="788" ht="15.75" customHeight="1">
      <c r="P788" s="21"/>
      <c r="R788" s="22"/>
      <c r="V788" s="23"/>
      <c r="W788" s="24"/>
      <c r="X788" s="24"/>
      <c r="Y788" s="24"/>
      <c r="Z788" s="24"/>
      <c r="AA788" s="25"/>
      <c r="AB788" s="25"/>
      <c r="AC788" s="15"/>
    </row>
    <row r="789" ht="15.75" customHeight="1">
      <c r="P789" s="21"/>
      <c r="R789" s="22"/>
      <c r="V789" s="23"/>
      <c r="W789" s="24"/>
      <c r="X789" s="24"/>
      <c r="Y789" s="24"/>
      <c r="Z789" s="24"/>
      <c r="AA789" s="25"/>
      <c r="AB789" s="25"/>
      <c r="AC789" s="15"/>
    </row>
    <row r="790" ht="15.75" customHeight="1">
      <c r="P790" s="21"/>
      <c r="R790" s="22"/>
      <c r="V790" s="23"/>
      <c r="W790" s="24"/>
      <c r="X790" s="24"/>
      <c r="Y790" s="24"/>
      <c r="Z790" s="24"/>
      <c r="AA790" s="25"/>
      <c r="AB790" s="25"/>
      <c r="AC790" s="15"/>
    </row>
    <row r="791" ht="15.75" customHeight="1">
      <c r="P791" s="21"/>
      <c r="R791" s="22"/>
      <c r="V791" s="23"/>
      <c r="W791" s="24"/>
      <c r="X791" s="24"/>
      <c r="Y791" s="24"/>
      <c r="Z791" s="24"/>
      <c r="AA791" s="25"/>
      <c r="AB791" s="25"/>
      <c r="AC791" s="15"/>
    </row>
    <row r="792" ht="15.75" customHeight="1">
      <c r="P792" s="21"/>
      <c r="R792" s="22"/>
      <c r="V792" s="23"/>
      <c r="W792" s="24"/>
      <c r="X792" s="24"/>
      <c r="Y792" s="24"/>
      <c r="Z792" s="24"/>
      <c r="AA792" s="25"/>
      <c r="AB792" s="25"/>
      <c r="AC792" s="15"/>
    </row>
    <row r="793" ht="15.75" customHeight="1">
      <c r="P793" s="21"/>
      <c r="R793" s="22"/>
      <c r="V793" s="23"/>
      <c r="W793" s="24"/>
      <c r="X793" s="24"/>
      <c r="Y793" s="24"/>
      <c r="Z793" s="24"/>
      <c r="AA793" s="25"/>
      <c r="AB793" s="25"/>
      <c r="AC793" s="15"/>
    </row>
    <row r="794" ht="15.75" customHeight="1">
      <c r="P794" s="21"/>
      <c r="R794" s="22"/>
      <c r="V794" s="23"/>
      <c r="W794" s="24"/>
      <c r="X794" s="24"/>
      <c r="Y794" s="24"/>
      <c r="Z794" s="24"/>
      <c r="AA794" s="25"/>
      <c r="AB794" s="25"/>
      <c r="AC794" s="15"/>
    </row>
    <row r="795" ht="15.75" customHeight="1">
      <c r="P795" s="21"/>
      <c r="R795" s="22"/>
      <c r="V795" s="23"/>
      <c r="W795" s="24"/>
      <c r="X795" s="24"/>
      <c r="Y795" s="24"/>
      <c r="Z795" s="24"/>
      <c r="AA795" s="25"/>
      <c r="AB795" s="25"/>
      <c r="AC795" s="15"/>
    </row>
    <row r="796" ht="15.75" customHeight="1">
      <c r="P796" s="21"/>
      <c r="R796" s="22"/>
      <c r="V796" s="23"/>
      <c r="W796" s="24"/>
      <c r="X796" s="24"/>
      <c r="Y796" s="24"/>
      <c r="Z796" s="24"/>
      <c r="AA796" s="25"/>
      <c r="AB796" s="25"/>
      <c r="AC796" s="15"/>
    </row>
    <row r="797" ht="15.75" customHeight="1">
      <c r="P797" s="21"/>
      <c r="R797" s="22"/>
      <c r="V797" s="23"/>
      <c r="W797" s="24"/>
      <c r="X797" s="24"/>
      <c r="Y797" s="24"/>
      <c r="Z797" s="24"/>
      <c r="AA797" s="25"/>
      <c r="AB797" s="25"/>
      <c r="AC797" s="15"/>
    </row>
    <row r="798" ht="15.75" customHeight="1">
      <c r="P798" s="21"/>
      <c r="R798" s="22"/>
      <c r="V798" s="23"/>
      <c r="W798" s="24"/>
      <c r="X798" s="24"/>
      <c r="Y798" s="24"/>
      <c r="Z798" s="24"/>
      <c r="AA798" s="25"/>
      <c r="AB798" s="25"/>
      <c r="AC798" s="15"/>
    </row>
    <row r="799" ht="15.75" customHeight="1">
      <c r="P799" s="21"/>
      <c r="R799" s="22"/>
      <c r="V799" s="23"/>
      <c r="W799" s="24"/>
      <c r="X799" s="24"/>
      <c r="Y799" s="24"/>
      <c r="Z799" s="24"/>
      <c r="AA799" s="25"/>
      <c r="AB799" s="25"/>
      <c r="AC799" s="15"/>
    </row>
    <row r="800" ht="15.75" customHeight="1">
      <c r="P800" s="21"/>
      <c r="R800" s="22"/>
      <c r="V800" s="23"/>
      <c r="W800" s="24"/>
      <c r="X800" s="24"/>
      <c r="Y800" s="24"/>
      <c r="Z800" s="24"/>
      <c r="AA800" s="25"/>
      <c r="AB800" s="25"/>
      <c r="AC800" s="15"/>
    </row>
    <row r="801" ht="15.75" customHeight="1">
      <c r="P801" s="21"/>
      <c r="R801" s="22"/>
      <c r="V801" s="23"/>
      <c r="W801" s="24"/>
      <c r="X801" s="24"/>
      <c r="Y801" s="24"/>
      <c r="Z801" s="24"/>
      <c r="AA801" s="25"/>
      <c r="AB801" s="25"/>
      <c r="AC801" s="15"/>
    </row>
    <row r="802" ht="15.75" customHeight="1">
      <c r="P802" s="21"/>
      <c r="R802" s="22"/>
      <c r="V802" s="23"/>
      <c r="W802" s="24"/>
      <c r="X802" s="24"/>
      <c r="Y802" s="24"/>
      <c r="Z802" s="24"/>
      <c r="AA802" s="25"/>
      <c r="AB802" s="25"/>
      <c r="AC802" s="15"/>
    </row>
    <row r="803" ht="15.75" customHeight="1">
      <c r="P803" s="21"/>
      <c r="R803" s="22"/>
      <c r="V803" s="23"/>
      <c r="W803" s="24"/>
      <c r="X803" s="24"/>
      <c r="Y803" s="24"/>
      <c r="Z803" s="24"/>
      <c r="AA803" s="25"/>
      <c r="AB803" s="25"/>
      <c r="AC803" s="15"/>
    </row>
    <row r="804" ht="15.75" customHeight="1">
      <c r="P804" s="21"/>
      <c r="R804" s="22"/>
      <c r="V804" s="23"/>
      <c r="W804" s="24"/>
      <c r="X804" s="24"/>
      <c r="Y804" s="24"/>
      <c r="Z804" s="24"/>
      <c r="AA804" s="25"/>
      <c r="AB804" s="25"/>
      <c r="AC804" s="15"/>
    </row>
    <row r="805" ht="15.75" customHeight="1">
      <c r="P805" s="21"/>
      <c r="R805" s="22"/>
      <c r="V805" s="23"/>
      <c r="W805" s="24"/>
      <c r="X805" s="24"/>
      <c r="Y805" s="24"/>
      <c r="Z805" s="24"/>
      <c r="AA805" s="25"/>
      <c r="AB805" s="25"/>
      <c r="AC805" s="15"/>
    </row>
    <row r="806" ht="15.75" customHeight="1">
      <c r="P806" s="21"/>
      <c r="R806" s="22"/>
      <c r="V806" s="23"/>
      <c r="W806" s="24"/>
      <c r="X806" s="24"/>
      <c r="Y806" s="24"/>
      <c r="Z806" s="24"/>
      <c r="AA806" s="25"/>
      <c r="AB806" s="25"/>
      <c r="AC806" s="15"/>
    </row>
    <row r="807" ht="15.75" customHeight="1">
      <c r="P807" s="21"/>
      <c r="R807" s="22"/>
      <c r="V807" s="23"/>
      <c r="W807" s="24"/>
      <c r="X807" s="24"/>
      <c r="Y807" s="24"/>
      <c r="Z807" s="24"/>
      <c r="AA807" s="25"/>
      <c r="AB807" s="25"/>
      <c r="AC807" s="15"/>
    </row>
    <row r="808" ht="15.75" customHeight="1">
      <c r="P808" s="21"/>
      <c r="R808" s="22"/>
      <c r="V808" s="23"/>
      <c r="W808" s="24"/>
      <c r="X808" s="24"/>
      <c r="Y808" s="24"/>
      <c r="Z808" s="24"/>
      <c r="AA808" s="25"/>
      <c r="AB808" s="25"/>
      <c r="AC808" s="15"/>
    </row>
    <row r="809" ht="15.75" customHeight="1">
      <c r="P809" s="21"/>
      <c r="R809" s="22"/>
      <c r="V809" s="23"/>
      <c r="W809" s="24"/>
      <c r="X809" s="24"/>
      <c r="Y809" s="24"/>
      <c r="Z809" s="24"/>
      <c r="AA809" s="25"/>
      <c r="AB809" s="25"/>
      <c r="AC809" s="15"/>
    </row>
    <row r="810" ht="15.75" customHeight="1">
      <c r="P810" s="21"/>
      <c r="R810" s="22"/>
      <c r="V810" s="23"/>
      <c r="W810" s="24"/>
      <c r="X810" s="24"/>
      <c r="Y810" s="24"/>
      <c r="Z810" s="24"/>
      <c r="AA810" s="25"/>
      <c r="AB810" s="25"/>
      <c r="AC810" s="15"/>
    </row>
    <row r="811" ht="15.75" customHeight="1">
      <c r="P811" s="21"/>
      <c r="R811" s="22"/>
      <c r="V811" s="23"/>
      <c r="W811" s="24"/>
      <c r="X811" s="24"/>
      <c r="Y811" s="24"/>
      <c r="Z811" s="24"/>
      <c r="AA811" s="25"/>
      <c r="AB811" s="25"/>
      <c r="AC811" s="15"/>
    </row>
    <row r="812" ht="15.75" customHeight="1">
      <c r="P812" s="21"/>
      <c r="R812" s="22"/>
      <c r="V812" s="23"/>
      <c r="W812" s="24"/>
      <c r="X812" s="24"/>
      <c r="Y812" s="24"/>
      <c r="Z812" s="24"/>
      <c r="AA812" s="25"/>
      <c r="AB812" s="25"/>
      <c r="AC812" s="15"/>
    </row>
    <row r="813" ht="15.75" customHeight="1">
      <c r="P813" s="21"/>
      <c r="R813" s="22"/>
      <c r="V813" s="23"/>
      <c r="W813" s="24"/>
      <c r="X813" s="24"/>
      <c r="Y813" s="24"/>
      <c r="Z813" s="24"/>
      <c r="AA813" s="25"/>
      <c r="AB813" s="25"/>
      <c r="AC813" s="15"/>
    </row>
    <row r="814" ht="15.75" customHeight="1">
      <c r="P814" s="21"/>
      <c r="R814" s="22"/>
      <c r="V814" s="23"/>
      <c r="W814" s="24"/>
      <c r="X814" s="24"/>
      <c r="Y814" s="24"/>
      <c r="Z814" s="24"/>
      <c r="AA814" s="25"/>
      <c r="AB814" s="25"/>
      <c r="AC814" s="15"/>
    </row>
    <row r="815" ht="15.75" customHeight="1">
      <c r="P815" s="21"/>
      <c r="R815" s="22"/>
      <c r="V815" s="23"/>
      <c r="W815" s="24"/>
      <c r="X815" s="24"/>
      <c r="Y815" s="24"/>
      <c r="Z815" s="24"/>
      <c r="AA815" s="25"/>
      <c r="AB815" s="25"/>
      <c r="AC815" s="15"/>
    </row>
    <row r="816" ht="15.75" customHeight="1">
      <c r="P816" s="21"/>
      <c r="R816" s="22"/>
      <c r="V816" s="23"/>
      <c r="W816" s="24"/>
      <c r="X816" s="24"/>
      <c r="Y816" s="24"/>
      <c r="Z816" s="24"/>
      <c r="AA816" s="25"/>
      <c r="AB816" s="25"/>
      <c r="AC816" s="15"/>
    </row>
    <row r="817" ht="15.75" customHeight="1">
      <c r="P817" s="21"/>
      <c r="R817" s="22"/>
      <c r="V817" s="23"/>
      <c r="W817" s="24"/>
      <c r="X817" s="24"/>
      <c r="Y817" s="24"/>
      <c r="Z817" s="24"/>
      <c r="AA817" s="25"/>
      <c r="AB817" s="25"/>
      <c r="AC817" s="15"/>
    </row>
    <row r="818" ht="15.75" customHeight="1">
      <c r="P818" s="21"/>
      <c r="R818" s="22"/>
      <c r="V818" s="23"/>
      <c r="W818" s="24"/>
      <c r="X818" s="24"/>
      <c r="Y818" s="24"/>
      <c r="Z818" s="24"/>
      <c r="AA818" s="25"/>
      <c r="AB818" s="25"/>
      <c r="AC818" s="15"/>
    </row>
    <row r="819" ht="15.75" customHeight="1">
      <c r="P819" s="21"/>
      <c r="R819" s="22"/>
      <c r="V819" s="23"/>
      <c r="W819" s="24"/>
      <c r="X819" s="24"/>
      <c r="Y819" s="24"/>
      <c r="Z819" s="24"/>
      <c r="AA819" s="25"/>
      <c r="AB819" s="25"/>
      <c r="AC819" s="15"/>
    </row>
    <row r="820" ht="15.75" customHeight="1">
      <c r="P820" s="21"/>
      <c r="R820" s="22"/>
      <c r="V820" s="23"/>
      <c r="W820" s="24"/>
      <c r="X820" s="24"/>
      <c r="Y820" s="24"/>
      <c r="Z820" s="24"/>
      <c r="AA820" s="25"/>
      <c r="AB820" s="25"/>
      <c r="AC820" s="15"/>
    </row>
    <row r="821" ht="15.75" customHeight="1">
      <c r="P821" s="21"/>
      <c r="R821" s="22"/>
      <c r="V821" s="23"/>
      <c r="W821" s="24"/>
      <c r="X821" s="24"/>
      <c r="Y821" s="24"/>
      <c r="Z821" s="24"/>
      <c r="AA821" s="25"/>
      <c r="AB821" s="25"/>
      <c r="AC821" s="15"/>
    </row>
    <row r="822" ht="15.75" customHeight="1">
      <c r="P822" s="21"/>
      <c r="R822" s="22"/>
      <c r="V822" s="23"/>
      <c r="W822" s="24"/>
      <c r="X822" s="24"/>
      <c r="Y822" s="24"/>
      <c r="Z822" s="24"/>
      <c r="AA822" s="25"/>
      <c r="AB822" s="25"/>
      <c r="AC822" s="15"/>
    </row>
    <row r="823" ht="15.75" customHeight="1">
      <c r="P823" s="21"/>
      <c r="R823" s="22"/>
      <c r="V823" s="23"/>
      <c r="W823" s="24"/>
      <c r="X823" s="24"/>
      <c r="Y823" s="24"/>
      <c r="Z823" s="24"/>
      <c r="AA823" s="25"/>
      <c r="AB823" s="25"/>
      <c r="AC823" s="15"/>
    </row>
    <row r="824" ht="15.75" customHeight="1">
      <c r="P824" s="21"/>
      <c r="R824" s="22"/>
      <c r="V824" s="23"/>
      <c r="W824" s="24"/>
      <c r="X824" s="24"/>
      <c r="Y824" s="24"/>
      <c r="Z824" s="24"/>
      <c r="AA824" s="25"/>
      <c r="AB824" s="25"/>
      <c r="AC824" s="15"/>
    </row>
    <row r="825" ht="15.75" customHeight="1">
      <c r="P825" s="21"/>
      <c r="R825" s="22"/>
      <c r="V825" s="23"/>
      <c r="W825" s="24"/>
      <c r="X825" s="24"/>
      <c r="Y825" s="24"/>
      <c r="Z825" s="24"/>
      <c r="AA825" s="25"/>
      <c r="AB825" s="25"/>
      <c r="AC825" s="15"/>
    </row>
    <row r="826" ht="15.75" customHeight="1">
      <c r="P826" s="21"/>
      <c r="R826" s="22"/>
      <c r="V826" s="23"/>
      <c r="W826" s="24"/>
      <c r="X826" s="24"/>
      <c r="Y826" s="24"/>
      <c r="Z826" s="24"/>
      <c r="AA826" s="25"/>
      <c r="AB826" s="25"/>
      <c r="AC826" s="15"/>
    </row>
    <row r="827" ht="15.75" customHeight="1">
      <c r="P827" s="21"/>
      <c r="R827" s="22"/>
      <c r="V827" s="23"/>
      <c r="W827" s="24"/>
      <c r="X827" s="24"/>
      <c r="Y827" s="24"/>
      <c r="Z827" s="24"/>
      <c r="AA827" s="25"/>
      <c r="AB827" s="25"/>
      <c r="AC827" s="15"/>
    </row>
    <row r="828" ht="15.75" customHeight="1">
      <c r="P828" s="21"/>
      <c r="R828" s="22"/>
      <c r="V828" s="23"/>
      <c r="W828" s="24"/>
      <c r="X828" s="24"/>
      <c r="Y828" s="24"/>
      <c r="Z828" s="24"/>
      <c r="AA828" s="25"/>
      <c r="AB828" s="25"/>
      <c r="AC828" s="15"/>
    </row>
    <row r="829" ht="15.75" customHeight="1">
      <c r="P829" s="21"/>
      <c r="R829" s="22"/>
      <c r="V829" s="23"/>
      <c r="W829" s="24"/>
      <c r="X829" s="24"/>
      <c r="Y829" s="24"/>
      <c r="Z829" s="24"/>
      <c r="AA829" s="25"/>
      <c r="AB829" s="25"/>
      <c r="AC829" s="15"/>
    </row>
    <row r="830" ht="15.75" customHeight="1">
      <c r="P830" s="21"/>
      <c r="R830" s="22"/>
      <c r="V830" s="23"/>
      <c r="W830" s="24"/>
      <c r="X830" s="24"/>
      <c r="Y830" s="24"/>
      <c r="Z830" s="24"/>
      <c r="AA830" s="25"/>
      <c r="AB830" s="25"/>
      <c r="AC830" s="15"/>
    </row>
    <row r="831" ht="15.75" customHeight="1">
      <c r="P831" s="21"/>
      <c r="R831" s="22"/>
      <c r="V831" s="23"/>
      <c r="W831" s="24"/>
      <c r="X831" s="24"/>
      <c r="Y831" s="24"/>
      <c r="Z831" s="24"/>
      <c r="AA831" s="25"/>
      <c r="AB831" s="25"/>
      <c r="AC831" s="15"/>
    </row>
    <row r="832" ht="15.75" customHeight="1">
      <c r="P832" s="21"/>
      <c r="R832" s="22"/>
      <c r="V832" s="23"/>
      <c r="W832" s="24"/>
      <c r="X832" s="24"/>
      <c r="Y832" s="24"/>
      <c r="Z832" s="24"/>
      <c r="AA832" s="25"/>
      <c r="AB832" s="25"/>
      <c r="AC832" s="15"/>
    </row>
    <row r="833" ht="15.75" customHeight="1">
      <c r="P833" s="21"/>
      <c r="R833" s="22"/>
      <c r="V833" s="23"/>
      <c r="W833" s="24"/>
      <c r="X833" s="24"/>
      <c r="Y833" s="24"/>
      <c r="Z833" s="24"/>
      <c r="AA833" s="25"/>
      <c r="AB833" s="25"/>
      <c r="AC833" s="15"/>
    </row>
    <row r="834" ht="15.75" customHeight="1">
      <c r="P834" s="21"/>
      <c r="R834" s="22"/>
      <c r="V834" s="23"/>
      <c r="W834" s="24"/>
      <c r="X834" s="24"/>
      <c r="Y834" s="24"/>
      <c r="Z834" s="24"/>
      <c r="AA834" s="25"/>
      <c r="AB834" s="25"/>
      <c r="AC834" s="15"/>
    </row>
    <row r="835" ht="15.75" customHeight="1">
      <c r="P835" s="21"/>
      <c r="R835" s="22"/>
      <c r="V835" s="23"/>
      <c r="W835" s="24"/>
      <c r="X835" s="24"/>
      <c r="Y835" s="24"/>
      <c r="Z835" s="24"/>
      <c r="AA835" s="25"/>
      <c r="AB835" s="25"/>
      <c r="AC835" s="15"/>
    </row>
    <row r="836" ht="15.75" customHeight="1">
      <c r="P836" s="21"/>
      <c r="R836" s="22"/>
      <c r="V836" s="23"/>
      <c r="W836" s="24"/>
      <c r="X836" s="24"/>
      <c r="Y836" s="24"/>
      <c r="Z836" s="24"/>
      <c r="AA836" s="25"/>
      <c r="AB836" s="25"/>
      <c r="AC836" s="15"/>
    </row>
    <row r="837" ht="15.75" customHeight="1">
      <c r="P837" s="21"/>
      <c r="R837" s="22"/>
      <c r="V837" s="23"/>
      <c r="W837" s="24"/>
      <c r="X837" s="24"/>
      <c r="Y837" s="24"/>
      <c r="Z837" s="24"/>
      <c r="AA837" s="25"/>
      <c r="AB837" s="25"/>
      <c r="AC837" s="15"/>
    </row>
    <row r="838" ht="15.75" customHeight="1">
      <c r="P838" s="21"/>
      <c r="R838" s="22"/>
      <c r="V838" s="23"/>
      <c r="W838" s="24"/>
      <c r="X838" s="24"/>
      <c r="Y838" s="24"/>
      <c r="Z838" s="24"/>
      <c r="AA838" s="25"/>
      <c r="AB838" s="25"/>
      <c r="AC838" s="15"/>
    </row>
    <row r="839" ht="15.75" customHeight="1">
      <c r="P839" s="21"/>
      <c r="R839" s="22"/>
      <c r="V839" s="23"/>
      <c r="W839" s="24"/>
      <c r="X839" s="24"/>
      <c r="Y839" s="24"/>
      <c r="Z839" s="24"/>
      <c r="AA839" s="25"/>
      <c r="AB839" s="25"/>
      <c r="AC839" s="15"/>
    </row>
    <row r="840" ht="15.75" customHeight="1">
      <c r="P840" s="21"/>
      <c r="R840" s="22"/>
      <c r="V840" s="23"/>
      <c r="W840" s="24"/>
      <c r="X840" s="24"/>
      <c r="Y840" s="24"/>
      <c r="Z840" s="24"/>
      <c r="AA840" s="25"/>
      <c r="AB840" s="25"/>
      <c r="AC840" s="15"/>
    </row>
    <row r="841" ht="15.75" customHeight="1">
      <c r="P841" s="21"/>
      <c r="R841" s="22"/>
      <c r="V841" s="23"/>
      <c r="W841" s="24"/>
      <c r="X841" s="24"/>
      <c r="Y841" s="24"/>
      <c r="Z841" s="24"/>
      <c r="AA841" s="25"/>
      <c r="AB841" s="25"/>
      <c r="AC841" s="15"/>
    </row>
    <row r="842" ht="15.75" customHeight="1">
      <c r="P842" s="21"/>
      <c r="R842" s="22"/>
      <c r="V842" s="23"/>
      <c r="W842" s="24"/>
      <c r="X842" s="24"/>
      <c r="Y842" s="24"/>
      <c r="Z842" s="24"/>
      <c r="AA842" s="25"/>
      <c r="AB842" s="25"/>
      <c r="AC842" s="15"/>
    </row>
    <row r="843" ht="15.75" customHeight="1">
      <c r="P843" s="21"/>
      <c r="R843" s="22"/>
      <c r="V843" s="23"/>
      <c r="W843" s="24"/>
      <c r="X843" s="24"/>
      <c r="Y843" s="24"/>
      <c r="Z843" s="24"/>
      <c r="AA843" s="25"/>
      <c r="AB843" s="25"/>
      <c r="AC843" s="15"/>
    </row>
    <row r="844" ht="15.75" customHeight="1">
      <c r="P844" s="21"/>
      <c r="R844" s="22"/>
      <c r="V844" s="23"/>
      <c r="W844" s="24"/>
      <c r="X844" s="24"/>
      <c r="Y844" s="24"/>
      <c r="Z844" s="24"/>
      <c r="AA844" s="25"/>
      <c r="AB844" s="25"/>
      <c r="AC844" s="15"/>
    </row>
    <row r="845" ht="15.75" customHeight="1">
      <c r="P845" s="21"/>
      <c r="R845" s="22"/>
      <c r="V845" s="23"/>
      <c r="W845" s="24"/>
      <c r="X845" s="24"/>
      <c r="Y845" s="24"/>
      <c r="Z845" s="24"/>
      <c r="AA845" s="25"/>
      <c r="AB845" s="25"/>
      <c r="AC845" s="15"/>
    </row>
    <row r="846" ht="15.75" customHeight="1">
      <c r="P846" s="21"/>
      <c r="R846" s="22"/>
      <c r="V846" s="23"/>
      <c r="W846" s="24"/>
      <c r="X846" s="24"/>
      <c r="Y846" s="24"/>
      <c r="Z846" s="24"/>
      <c r="AA846" s="25"/>
      <c r="AB846" s="25"/>
      <c r="AC846" s="15"/>
    </row>
    <row r="847" ht="15.75" customHeight="1">
      <c r="P847" s="21"/>
      <c r="R847" s="22"/>
      <c r="V847" s="23"/>
      <c r="W847" s="24"/>
      <c r="X847" s="24"/>
      <c r="Y847" s="24"/>
      <c r="Z847" s="24"/>
      <c r="AA847" s="25"/>
      <c r="AB847" s="25"/>
      <c r="AC847" s="15"/>
    </row>
    <row r="848" ht="15.75" customHeight="1">
      <c r="P848" s="21"/>
      <c r="R848" s="22"/>
      <c r="V848" s="23"/>
      <c r="W848" s="24"/>
      <c r="X848" s="24"/>
      <c r="Y848" s="24"/>
      <c r="Z848" s="24"/>
      <c r="AA848" s="25"/>
      <c r="AB848" s="25"/>
      <c r="AC848" s="15"/>
    </row>
    <row r="849" ht="15.75" customHeight="1">
      <c r="P849" s="21"/>
      <c r="R849" s="22"/>
      <c r="V849" s="23"/>
      <c r="W849" s="24"/>
      <c r="X849" s="24"/>
      <c r="Y849" s="24"/>
      <c r="Z849" s="24"/>
      <c r="AA849" s="25"/>
      <c r="AB849" s="25"/>
      <c r="AC849" s="15"/>
    </row>
    <row r="850" ht="15.75" customHeight="1">
      <c r="P850" s="21"/>
      <c r="R850" s="22"/>
      <c r="V850" s="23"/>
      <c r="W850" s="24"/>
      <c r="X850" s="24"/>
      <c r="Y850" s="24"/>
      <c r="Z850" s="24"/>
      <c r="AA850" s="25"/>
      <c r="AB850" s="25"/>
      <c r="AC850" s="15"/>
    </row>
    <row r="851" ht="15.75" customHeight="1">
      <c r="P851" s="21"/>
      <c r="R851" s="22"/>
      <c r="V851" s="23"/>
      <c r="W851" s="24"/>
      <c r="X851" s="24"/>
      <c r="Y851" s="24"/>
      <c r="Z851" s="24"/>
      <c r="AA851" s="25"/>
      <c r="AB851" s="25"/>
      <c r="AC851" s="15"/>
    </row>
    <row r="852" ht="15.75" customHeight="1">
      <c r="P852" s="21"/>
      <c r="R852" s="22"/>
      <c r="V852" s="23"/>
      <c r="W852" s="24"/>
      <c r="X852" s="24"/>
      <c r="Y852" s="24"/>
      <c r="Z852" s="24"/>
      <c r="AA852" s="25"/>
      <c r="AB852" s="25"/>
      <c r="AC852" s="15"/>
    </row>
    <row r="853" ht="15.75" customHeight="1">
      <c r="P853" s="21"/>
      <c r="R853" s="22"/>
      <c r="V853" s="23"/>
      <c r="W853" s="24"/>
      <c r="X853" s="24"/>
      <c r="Y853" s="24"/>
      <c r="Z853" s="24"/>
      <c r="AA853" s="25"/>
      <c r="AB853" s="25"/>
      <c r="AC853" s="15"/>
    </row>
    <row r="854" ht="15.75" customHeight="1">
      <c r="P854" s="21"/>
      <c r="R854" s="22"/>
      <c r="V854" s="23"/>
      <c r="W854" s="24"/>
      <c r="X854" s="24"/>
      <c r="Y854" s="24"/>
      <c r="Z854" s="24"/>
      <c r="AA854" s="25"/>
      <c r="AB854" s="25"/>
      <c r="AC854" s="15"/>
    </row>
    <row r="855" ht="15.75" customHeight="1">
      <c r="P855" s="21"/>
      <c r="R855" s="22"/>
      <c r="V855" s="23"/>
      <c r="W855" s="24"/>
      <c r="X855" s="24"/>
      <c r="Y855" s="24"/>
      <c r="Z855" s="24"/>
      <c r="AA855" s="25"/>
      <c r="AB855" s="25"/>
      <c r="AC855" s="15"/>
    </row>
    <row r="856" ht="15.75" customHeight="1">
      <c r="P856" s="21"/>
      <c r="R856" s="22"/>
      <c r="V856" s="23"/>
      <c r="W856" s="24"/>
      <c r="X856" s="24"/>
      <c r="Y856" s="24"/>
      <c r="Z856" s="24"/>
      <c r="AA856" s="25"/>
      <c r="AB856" s="25"/>
      <c r="AC856" s="15"/>
    </row>
    <row r="857" ht="15.75" customHeight="1">
      <c r="P857" s="21"/>
      <c r="R857" s="22"/>
      <c r="V857" s="23"/>
      <c r="W857" s="24"/>
      <c r="X857" s="24"/>
      <c r="Y857" s="24"/>
      <c r="Z857" s="24"/>
      <c r="AA857" s="25"/>
      <c r="AB857" s="25"/>
      <c r="AC857" s="15"/>
    </row>
    <row r="858" ht="15.75" customHeight="1">
      <c r="P858" s="21"/>
      <c r="R858" s="22"/>
      <c r="V858" s="23"/>
      <c r="W858" s="24"/>
      <c r="X858" s="24"/>
      <c r="Y858" s="24"/>
      <c r="Z858" s="24"/>
      <c r="AA858" s="25"/>
      <c r="AB858" s="25"/>
      <c r="AC858" s="15"/>
    </row>
    <row r="859" ht="15.75" customHeight="1">
      <c r="P859" s="21"/>
      <c r="R859" s="22"/>
      <c r="V859" s="23"/>
      <c r="W859" s="24"/>
      <c r="X859" s="24"/>
      <c r="Y859" s="24"/>
      <c r="Z859" s="24"/>
      <c r="AA859" s="25"/>
      <c r="AB859" s="25"/>
      <c r="AC859" s="15"/>
    </row>
    <row r="860" ht="15.75" customHeight="1">
      <c r="P860" s="21"/>
      <c r="R860" s="22"/>
      <c r="V860" s="23"/>
      <c r="W860" s="24"/>
      <c r="X860" s="24"/>
      <c r="Y860" s="24"/>
      <c r="Z860" s="24"/>
      <c r="AA860" s="25"/>
      <c r="AB860" s="25"/>
      <c r="AC860" s="15"/>
    </row>
    <row r="861" ht="15.75" customHeight="1">
      <c r="P861" s="21"/>
      <c r="R861" s="22"/>
      <c r="V861" s="23"/>
      <c r="W861" s="24"/>
      <c r="X861" s="24"/>
      <c r="Y861" s="24"/>
      <c r="Z861" s="24"/>
      <c r="AA861" s="25"/>
      <c r="AB861" s="25"/>
      <c r="AC861" s="15"/>
    </row>
    <row r="862" ht="15.75" customHeight="1">
      <c r="P862" s="21"/>
      <c r="R862" s="22"/>
      <c r="V862" s="23"/>
      <c r="W862" s="24"/>
      <c r="X862" s="24"/>
      <c r="Y862" s="24"/>
      <c r="Z862" s="24"/>
      <c r="AA862" s="25"/>
      <c r="AB862" s="25"/>
      <c r="AC862" s="15"/>
    </row>
    <row r="863" ht="15.75" customHeight="1">
      <c r="P863" s="21"/>
      <c r="R863" s="22"/>
      <c r="V863" s="23"/>
      <c r="W863" s="24"/>
      <c r="X863" s="24"/>
      <c r="Y863" s="24"/>
      <c r="Z863" s="24"/>
      <c r="AA863" s="25"/>
      <c r="AB863" s="25"/>
      <c r="AC863" s="15"/>
    </row>
    <row r="864" ht="15.75" customHeight="1">
      <c r="P864" s="21"/>
      <c r="R864" s="22"/>
      <c r="V864" s="23"/>
      <c r="W864" s="24"/>
      <c r="X864" s="24"/>
      <c r="Y864" s="24"/>
      <c r="Z864" s="24"/>
      <c r="AA864" s="25"/>
      <c r="AB864" s="25"/>
      <c r="AC864" s="15"/>
    </row>
    <row r="865" ht="15.75" customHeight="1">
      <c r="P865" s="21"/>
      <c r="R865" s="22"/>
      <c r="V865" s="23"/>
      <c r="W865" s="24"/>
      <c r="X865" s="24"/>
      <c r="Y865" s="24"/>
      <c r="Z865" s="24"/>
      <c r="AA865" s="25"/>
      <c r="AB865" s="25"/>
      <c r="AC865" s="15"/>
    </row>
    <row r="866" ht="15.75" customHeight="1">
      <c r="P866" s="21"/>
      <c r="R866" s="22"/>
      <c r="V866" s="23"/>
      <c r="W866" s="24"/>
      <c r="X866" s="24"/>
      <c r="Y866" s="24"/>
      <c r="Z866" s="24"/>
      <c r="AA866" s="25"/>
      <c r="AB866" s="25"/>
      <c r="AC866" s="15"/>
    </row>
    <row r="867" ht="15.75" customHeight="1">
      <c r="P867" s="21"/>
      <c r="R867" s="22"/>
      <c r="V867" s="23"/>
      <c r="W867" s="24"/>
      <c r="X867" s="24"/>
      <c r="Y867" s="24"/>
      <c r="Z867" s="24"/>
      <c r="AA867" s="25"/>
      <c r="AB867" s="25"/>
      <c r="AC867" s="15"/>
    </row>
    <row r="868" ht="15.75" customHeight="1">
      <c r="P868" s="21"/>
      <c r="R868" s="22"/>
      <c r="V868" s="23"/>
      <c r="W868" s="24"/>
      <c r="X868" s="24"/>
      <c r="Y868" s="24"/>
      <c r="Z868" s="24"/>
      <c r="AA868" s="25"/>
      <c r="AB868" s="25"/>
      <c r="AC868" s="15"/>
    </row>
    <row r="869" ht="15.75" customHeight="1">
      <c r="P869" s="21"/>
      <c r="R869" s="22"/>
      <c r="V869" s="23"/>
      <c r="W869" s="24"/>
      <c r="X869" s="24"/>
      <c r="Y869" s="24"/>
      <c r="Z869" s="24"/>
      <c r="AA869" s="25"/>
      <c r="AB869" s="25"/>
      <c r="AC869" s="15"/>
    </row>
    <row r="870" ht="15.75" customHeight="1">
      <c r="P870" s="21"/>
      <c r="R870" s="22"/>
      <c r="V870" s="23"/>
      <c r="W870" s="24"/>
      <c r="X870" s="24"/>
      <c r="Y870" s="24"/>
      <c r="Z870" s="24"/>
      <c r="AA870" s="25"/>
      <c r="AB870" s="25"/>
      <c r="AC870" s="15"/>
    </row>
    <row r="871" ht="15.75" customHeight="1">
      <c r="P871" s="21"/>
      <c r="R871" s="22"/>
      <c r="V871" s="23"/>
      <c r="W871" s="24"/>
      <c r="X871" s="24"/>
      <c r="Y871" s="24"/>
      <c r="Z871" s="24"/>
      <c r="AA871" s="25"/>
      <c r="AB871" s="25"/>
      <c r="AC871" s="15"/>
    </row>
    <row r="872" ht="15.75" customHeight="1">
      <c r="P872" s="21"/>
      <c r="R872" s="22"/>
      <c r="V872" s="23"/>
      <c r="W872" s="24"/>
      <c r="X872" s="24"/>
      <c r="Y872" s="24"/>
      <c r="Z872" s="24"/>
      <c r="AA872" s="25"/>
      <c r="AB872" s="25"/>
      <c r="AC872" s="15"/>
    </row>
    <row r="873" ht="15.75" customHeight="1">
      <c r="P873" s="21"/>
      <c r="R873" s="22"/>
      <c r="V873" s="23"/>
      <c r="W873" s="24"/>
      <c r="X873" s="24"/>
      <c r="Y873" s="24"/>
      <c r="Z873" s="24"/>
      <c r="AA873" s="25"/>
      <c r="AB873" s="25"/>
      <c r="AC873" s="15"/>
    </row>
    <row r="874" ht="15.75" customHeight="1">
      <c r="P874" s="21"/>
      <c r="R874" s="22"/>
      <c r="V874" s="23"/>
      <c r="W874" s="24"/>
      <c r="X874" s="24"/>
      <c r="Y874" s="24"/>
      <c r="Z874" s="24"/>
      <c r="AA874" s="25"/>
      <c r="AB874" s="25"/>
      <c r="AC874" s="15"/>
    </row>
    <row r="875" ht="15.75" customHeight="1">
      <c r="P875" s="21"/>
      <c r="R875" s="22"/>
      <c r="V875" s="23"/>
      <c r="W875" s="24"/>
      <c r="X875" s="24"/>
      <c r="Y875" s="24"/>
      <c r="Z875" s="24"/>
      <c r="AA875" s="25"/>
      <c r="AB875" s="25"/>
      <c r="AC875" s="15"/>
    </row>
    <row r="876" ht="15.75" customHeight="1">
      <c r="P876" s="21"/>
      <c r="R876" s="22"/>
      <c r="V876" s="23"/>
      <c r="W876" s="24"/>
      <c r="X876" s="24"/>
      <c r="Y876" s="24"/>
      <c r="Z876" s="24"/>
      <c r="AA876" s="25"/>
      <c r="AB876" s="25"/>
      <c r="AC876" s="15"/>
    </row>
    <row r="877" ht="15.75" customHeight="1">
      <c r="P877" s="21"/>
      <c r="R877" s="22"/>
      <c r="V877" s="23"/>
      <c r="W877" s="24"/>
      <c r="X877" s="24"/>
      <c r="Y877" s="24"/>
      <c r="Z877" s="24"/>
      <c r="AA877" s="25"/>
      <c r="AB877" s="25"/>
      <c r="AC877" s="15"/>
    </row>
    <row r="878" ht="15.75" customHeight="1">
      <c r="P878" s="21"/>
      <c r="R878" s="22"/>
      <c r="V878" s="23"/>
      <c r="W878" s="24"/>
      <c r="X878" s="24"/>
      <c r="Y878" s="24"/>
      <c r="Z878" s="24"/>
      <c r="AA878" s="25"/>
      <c r="AB878" s="25"/>
      <c r="AC878" s="15"/>
    </row>
    <row r="879" ht="15.75" customHeight="1">
      <c r="P879" s="21"/>
      <c r="R879" s="22"/>
      <c r="V879" s="23"/>
      <c r="W879" s="24"/>
      <c r="X879" s="24"/>
      <c r="Y879" s="24"/>
      <c r="Z879" s="24"/>
      <c r="AA879" s="25"/>
      <c r="AB879" s="25"/>
      <c r="AC879" s="15"/>
    </row>
    <row r="880" ht="15.75" customHeight="1">
      <c r="P880" s="21"/>
      <c r="R880" s="22"/>
      <c r="V880" s="23"/>
      <c r="W880" s="24"/>
      <c r="X880" s="24"/>
      <c r="Y880" s="24"/>
      <c r="Z880" s="24"/>
      <c r="AA880" s="25"/>
      <c r="AB880" s="25"/>
      <c r="AC880" s="15"/>
    </row>
    <row r="881" ht="15.75" customHeight="1">
      <c r="P881" s="21"/>
      <c r="R881" s="22"/>
      <c r="V881" s="23"/>
      <c r="W881" s="24"/>
      <c r="X881" s="24"/>
      <c r="Y881" s="24"/>
      <c r="Z881" s="24"/>
      <c r="AA881" s="25"/>
      <c r="AB881" s="25"/>
      <c r="AC881" s="15"/>
    </row>
    <row r="882" ht="15.75" customHeight="1">
      <c r="P882" s="21"/>
      <c r="R882" s="22"/>
      <c r="V882" s="23"/>
      <c r="W882" s="24"/>
      <c r="X882" s="24"/>
      <c r="Y882" s="24"/>
      <c r="Z882" s="24"/>
      <c r="AA882" s="25"/>
      <c r="AB882" s="25"/>
      <c r="AC882" s="15"/>
    </row>
    <row r="883" ht="15.75" customHeight="1">
      <c r="P883" s="21"/>
      <c r="R883" s="22"/>
      <c r="V883" s="23"/>
      <c r="W883" s="24"/>
      <c r="X883" s="24"/>
      <c r="Y883" s="24"/>
      <c r="Z883" s="24"/>
      <c r="AA883" s="25"/>
      <c r="AB883" s="25"/>
      <c r="AC883" s="15"/>
    </row>
    <row r="884" ht="15.75" customHeight="1">
      <c r="P884" s="21"/>
      <c r="R884" s="22"/>
      <c r="V884" s="23"/>
      <c r="W884" s="24"/>
      <c r="X884" s="24"/>
      <c r="Y884" s="24"/>
      <c r="Z884" s="24"/>
      <c r="AA884" s="25"/>
      <c r="AB884" s="25"/>
      <c r="AC884" s="15"/>
    </row>
    <row r="885" ht="15.75" customHeight="1">
      <c r="P885" s="21"/>
      <c r="R885" s="22"/>
      <c r="V885" s="23"/>
      <c r="W885" s="24"/>
      <c r="X885" s="24"/>
      <c r="Y885" s="24"/>
      <c r="Z885" s="24"/>
      <c r="AA885" s="25"/>
      <c r="AB885" s="25"/>
      <c r="AC885" s="15"/>
    </row>
    <row r="886" ht="15.75" customHeight="1">
      <c r="P886" s="21"/>
      <c r="R886" s="22"/>
      <c r="V886" s="23"/>
      <c r="W886" s="24"/>
      <c r="X886" s="24"/>
      <c r="Y886" s="24"/>
      <c r="Z886" s="24"/>
      <c r="AA886" s="25"/>
      <c r="AB886" s="25"/>
      <c r="AC886" s="15"/>
    </row>
    <row r="887" ht="15.75" customHeight="1">
      <c r="P887" s="21"/>
      <c r="R887" s="22"/>
      <c r="V887" s="23"/>
      <c r="W887" s="24"/>
      <c r="X887" s="24"/>
      <c r="Y887" s="24"/>
      <c r="Z887" s="24"/>
      <c r="AA887" s="25"/>
      <c r="AB887" s="25"/>
      <c r="AC887" s="15"/>
    </row>
    <row r="888" ht="15.75" customHeight="1">
      <c r="P888" s="21"/>
      <c r="R888" s="22"/>
      <c r="V888" s="23"/>
      <c r="W888" s="24"/>
      <c r="X888" s="24"/>
      <c r="Y888" s="24"/>
      <c r="Z888" s="24"/>
      <c r="AA888" s="25"/>
      <c r="AB888" s="25"/>
      <c r="AC888" s="15"/>
    </row>
    <row r="889" ht="15.75" customHeight="1">
      <c r="P889" s="21"/>
      <c r="R889" s="22"/>
      <c r="V889" s="23"/>
      <c r="W889" s="24"/>
      <c r="X889" s="24"/>
      <c r="Y889" s="24"/>
      <c r="Z889" s="24"/>
      <c r="AA889" s="25"/>
      <c r="AB889" s="25"/>
      <c r="AC889" s="15"/>
    </row>
    <row r="890" ht="15.75" customHeight="1">
      <c r="P890" s="21"/>
      <c r="R890" s="22"/>
      <c r="V890" s="23"/>
      <c r="W890" s="24"/>
      <c r="X890" s="24"/>
      <c r="Y890" s="24"/>
      <c r="Z890" s="24"/>
      <c r="AA890" s="25"/>
      <c r="AB890" s="25"/>
      <c r="AC890" s="15"/>
    </row>
    <row r="891" ht="15.75" customHeight="1">
      <c r="P891" s="21"/>
      <c r="R891" s="22"/>
      <c r="V891" s="23"/>
      <c r="W891" s="24"/>
      <c r="X891" s="24"/>
      <c r="Y891" s="24"/>
      <c r="Z891" s="24"/>
      <c r="AA891" s="25"/>
      <c r="AB891" s="25"/>
      <c r="AC891" s="15"/>
    </row>
    <row r="892" ht="15.75" customHeight="1">
      <c r="P892" s="21"/>
      <c r="R892" s="22"/>
      <c r="V892" s="23"/>
      <c r="W892" s="24"/>
      <c r="X892" s="24"/>
      <c r="Y892" s="24"/>
      <c r="Z892" s="24"/>
      <c r="AA892" s="25"/>
      <c r="AB892" s="25"/>
      <c r="AC892" s="15"/>
    </row>
    <row r="893" ht="15.75" customHeight="1">
      <c r="P893" s="21"/>
      <c r="R893" s="22"/>
      <c r="V893" s="23"/>
      <c r="W893" s="24"/>
      <c r="X893" s="24"/>
      <c r="Y893" s="24"/>
      <c r="Z893" s="24"/>
      <c r="AA893" s="25"/>
      <c r="AB893" s="25"/>
      <c r="AC893" s="15"/>
    </row>
    <row r="894" ht="15.75" customHeight="1">
      <c r="P894" s="21"/>
      <c r="R894" s="22"/>
      <c r="V894" s="23"/>
      <c r="W894" s="24"/>
      <c r="X894" s="24"/>
      <c r="Y894" s="24"/>
      <c r="Z894" s="24"/>
      <c r="AA894" s="25"/>
      <c r="AB894" s="25"/>
      <c r="AC894" s="15"/>
    </row>
    <row r="895" ht="15.75" customHeight="1">
      <c r="P895" s="21"/>
      <c r="R895" s="22"/>
      <c r="V895" s="23"/>
      <c r="W895" s="24"/>
      <c r="X895" s="24"/>
      <c r="Y895" s="24"/>
      <c r="Z895" s="24"/>
      <c r="AA895" s="25"/>
      <c r="AB895" s="25"/>
      <c r="AC895" s="15"/>
    </row>
    <row r="896" ht="15.75" customHeight="1">
      <c r="P896" s="21"/>
      <c r="R896" s="22"/>
      <c r="V896" s="23"/>
      <c r="W896" s="24"/>
      <c r="X896" s="24"/>
      <c r="Y896" s="24"/>
      <c r="Z896" s="24"/>
      <c r="AA896" s="25"/>
      <c r="AB896" s="25"/>
      <c r="AC896" s="15"/>
    </row>
    <row r="897" ht="15.75" customHeight="1">
      <c r="P897" s="21"/>
      <c r="R897" s="22"/>
      <c r="V897" s="23"/>
      <c r="W897" s="24"/>
      <c r="X897" s="24"/>
      <c r="Y897" s="24"/>
      <c r="Z897" s="24"/>
      <c r="AA897" s="25"/>
      <c r="AB897" s="25"/>
      <c r="AC897" s="15"/>
    </row>
    <row r="898" ht="15.75" customHeight="1">
      <c r="P898" s="21"/>
      <c r="R898" s="22"/>
      <c r="V898" s="23"/>
      <c r="W898" s="24"/>
      <c r="X898" s="24"/>
      <c r="Y898" s="24"/>
      <c r="Z898" s="24"/>
      <c r="AA898" s="25"/>
      <c r="AB898" s="25"/>
      <c r="AC898" s="15"/>
    </row>
    <row r="899" ht="15.75" customHeight="1">
      <c r="P899" s="21"/>
      <c r="R899" s="22"/>
      <c r="V899" s="23"/>
      <c r="W899" s="24"/>
      <c r="X899" s="24"/>
      <c r="Y899" s="24"/>
      <c r="Z899" s="24"/>
      <c r="AA899" s="25"/>
      <c r="AB899" s="25"/>
      <c r="AC899" s="15"/>
    </row>
    <row r="900" ht="15.75" customHeight="1">
      <c r="P900" s="21"/>
      <c r="R900" s="22"/>
      <c r="V900" s="23"/>
      <c r="W900" s="24"/>
      <c r="X900" s="24"/>
      <c r="Y900" s="24"/>
      <c r="Z900" s="24"/>
      <c r="AA900" s="25"/>
      <c r="AB900" s="25"/>
      <c r="AC900" s="15"/>
    </row>
    <row r="901" ht="15.75" customHeight="1">
      <c r="P901" s="21"/>
      <c r="R901" s="22"/>
      <c r="V901" s="23"/>
      <c r="W901" s="24"/>
      <c r="X901" s="24"/>
      <c r="Y901" s="24"/>
      <c r="Z901" s="24"/>
      <c r="AA901" s="25"/>
      <c r="AB901" s="25"/>
      <c r="AC901" s="15"/>
    </row>
    <row r="902" ht="15.75" customHeight="1">
      <c r="P902" s="21"/>
      <c r="R902" s="22"/>
      <c r="V902" s="23"/>
      <c r="W902" s="24"/>
      <c r="X902" s="24"/>
      <c r="Y902" s="24"/>
      <c r="Z902" s="24"/>
      <c r="AA902" s="25"/>
      <c r="AB902" s="25"/>
      <c r="AC902" s="15"/>
    </row>
    <row r="903" ht="15.75" customHeight="1">
      <c r="P903" s="21"/>
      <c r="R903" s="22"/>
      <c r="V903" s="23"/>
      <c r="W903" s="24"/>
      <c r="X903" s="24"/>
      <c r="Y903" s="24"/>
      <c r="Z903" s="24"/>
      <c r="AA903" s="25"/>
      <c r="AB903" s="25"/>
      <c r="AC903" s="15"/>
    </row>
    <row r="904" ht="15.75" customHeight="1">
      <c r="P904" s="21"/>
      <c r="R904" s="22"/>
      <c r="V904" s="23"/>
      <c r="W904" s="24"/>
      <c r="X904" s="24"/>
      <c r="Y904" s="24"/>
      <c r="Z904" s="24"/>
      <c r="AA904" s="25"/>
      <c r="AB904" s="25"/>
      <c r="AC904" s="15"/>
    </row>
    <row r="905" ht="15.75" customHeight="1">
      <c r="P905" s="21"/>
      <c r="R905" s="22"/>
      <c r="V905" s="23"/>
      <c r="W905" s="24"/>
      <c r="X905" s="24"/>
      <c r="Y905" s="24"/>
      <c r="Z905" s="24"/>
      <c r="AA905" s="25"/>
      <c r="AB905" s="25"/>
      <c r="AC905" s="15"/>
    </row>
    <row r="906" ht="15.75" customHeight="1">
      <c r="P906" s="21"/>
      <c r="R906" s="22"/>
      <c r="V906" s="23"/>
      <c r="W906" s="24"/>
      <c r="X906" s="24"/>
      <c r="Y906" s="24"/>
      <c r="Z906" s="24"/>
      <c r="AA906" s="25"/>
      <c r="AB906" s="25"/>
      <c r="AC906" s="15"/>
    </row>
    <row r="907" ht="15.75" customHeight="1">
      <c r="P907" s="21"/>
      <c r="R907" s="22"/>
      <c r="V907" s="23"/>
      <c r="W907" s="24"/>
      <c r="X907" s="24"/>
      <c r="Y907" s="24"/>
      <c r="Z907" s="24"/>
      <c r="AA907" s="25"/>
      <c r="AB907" s="25"/>
      <c r="AC907" s="15"/>
    </row>
    <row r="908" ht="15.75" customHeight="1">
      <c r="P908" s="21"/>
      <c r="R908" s="22"/>
      <c r="V908" s="23"/>
      <c r="W908" s="24"/>
      <c r="X908" s="24"/>
      <c r="Y908" s="24"/>
      <c r="Z908" s="24"/>
      <c r="AA908" s="25"/>
      <c r="AB908" s="25"/>
      <c r="AC908" s="15"/>
    </row>
    <row r="909" ht="15.75" customHeight="1">
      <c r="P909" s="21"/>
      <c r="R909" s="22"/>
      <c r="V909" s="23"/>
      <c r="W909" s="24"/>
      <c r="X909" s="24"/>
      <c r="Y909" s="24"/>
      <c r="Z909" s="24"/>
      <c r="AA909" s="25"/>
      <c r="AB909" s="25"/>
      <c r="AC909" s="15"/>
    </row>
    <row r="910" ht="15.75" customHeight="1">
      <c r="P910" s="21"/>
      <c r="R910" s="22"/>
      <c r="V910" s="23"/>
      <c r="W910" s="24"/>
      <c r="X910" s="24"/>
      <c r="Y910" s="24"/>
      <c r="Z910" s="24"/>
      <c r="AA910" s="25"/>
      <c r="AB910" s="25"/>
      <c r="AC910" s="15"/>
    </row>
    <row r="911" ht="15.75" customHeight="1">
      <c r="P911" s="21"/>
      <c r="R911" s="22"/>
      <c r="V911" s="23"/>
      <c r="W911" s="24"/>
      <c r="X911" s="24"/>
      <c r="Y911" s="24"/>
      <c r="Z911" s="24"/>
      <c r="AA911" s="25"/>
      <c r="AB911" s="25"/>
      <c r="AC911" s="15"/>
    </row>
    <row r="912" ht="15.75" customHeight="1">
      <c r="P912" s="21"/>
      <c r="R912" s="22"/>
      <c r="V912" s="23"/>
      <c r="W912" s="24"/>
      <c r="X912" s="24"/>
      <c r="Y912" s="24"/>
      <c r="Z912" s="24"/>
      <c r="AA912" s="25"/>
      <c r="AB912" s="25"/>
      <c r="AC912" s="15"/>
    </row>
    <row r="913" ht="15.75" customHeight="1">
      <c r="P913" s="21"/>
      <c r="R913" s="22"/>
      <c r="V913" s="23"/>
      <c r="W913" s="24"/>
      <c r="X913" s="24"/>
      <c r="Y913" s="24"/>
      <c r="Z913" s="24"/>
      <c r="AA913" s="25"/>
      <c r="AB913" s="25"/>
      <c r="AC913" s="15"/>
    </row>
    <row r="914" ht="15.75" customHeight="1">
      <c r="P914" s="21"/>
      <c r="R914" s="22"/>
      <c r="V914" s="23"/>
      <c r="W914" s="24"/>
      <c r="X914" s="24"/>
      <c r="Y914" s="24"/>
      <c r="Z914" s="24"/>
      <c r="AA914" s="25"/>
      <c r="AB914" s="25"/>
      <c r="AC914" s="15"/>
    </row>
    <row r="915" ht="15.75" customHeight="1">
      <c r="P915" s="21"/>
      <c r="R915" s="22"/>
      <c r="V915" s="23"/>
      <c r="W915" s="24"/>
      <c r="X915" s="24"/>
      <c r="Y915" s="24"/>
      <c r="Z915" s="24"/>
      <c r="AA915" s="25"/>
      <c r="AB915" s="25"/>
      <c r="AC915" s="15"/>
    </row>
    <row r="916" ht="15.75" customHeight="1">
      <c r="P916" s="21"/>
      <c r="R916" s="22"/>
      <c r="V916" s="23"/>
      <c r="W916" s="24"/>
      <c r="X916" s="24"/>
      <c r="Y916" s="24"/>
      <c r="Z916" s="24"/>
      <c r="AA916" s="25"/>
      <c r="AB916" s="25"/>
      <c r="AC916" s="15"/>
    </row>
    <row r="917" ht="15.75" customHeight="1">
      <c r="P917" s="21"/>
      <c r="R917" s="22"/>
      <c r="V917" s="23"/>
      <c r="W917" s="24"/>
      <c r="X917" s="24"/>
      <c r="Y917" s="24"/>
      <c r="Z917" s="24"/>
      <c r="AA917" s="25"/>
      <c r="AB917" s="25"/>
      <c r="AC917" s="15"/>
    </row>
    <row r="918" ht="15.75" customHeight="1">
      <c r="P918" s="21"/>
      <c r="R918" s="22"/>
      <c r="V918" s="23"/>
      <c r="W918" s="24"/>
      <c r="X918" s="24"/>
      <c r="Y918" s="24"/>
      <c r="Z918" s="24"/>
      <c r="AA918" s="25"/>
      <c r="AB918" s="25"/>
      <c r="AC918" s="15"/>
    </row>
    <row r="919" ht="15.75" customHeight="1">
      <c r="P919" s="21"/>
      <c r="R919" s="22"/>
      <c r="V919" s="23"/>
      <c r="W919" s="24"/>
      <c r="X919" s="24"/>
      <c r="Y919" s="24"/>
      <c r="Z919" s="24"/>
      <c r="AA919" s="25"/>
      <c r="AB919" s="25"/>
      <c r="AC919" s="15"/>
    </row>
    <row r="920" ht="15.75" customHeight="1">
      <c r="P920" s="21"/>
      <c r="R920" s="22"/>
      <c r="V920" s="23"/>
      <c r="W920" s="24"/>
      <c r="X920" s="24"/>
      <c r="Y920" s="24"/>
      <c r="Z920" s="24"/>
      <c r="AA920" s="25"/>
      <c r="AB920" s="25"/>
      <c r="AC920" s="15"/>
    </row>
    <row r="921" ht="15.75" customHeight="1">
      <c r="P921" s="21"/>
      <c r="R921" s="22"/>
      <c r="V921" s="23"/>
      <c r="W921" s="24"/>
      <c r="X921" s="24"/>
      <c r="Y921" s="24"/>
      <c r="Z921" s="24"/>
      <c r="AA921" s="25"/>
      <c r="AB921" s="25"/>
      <c r="AC921" s="15"/>
    </row>
    <row r="922" ht="15.75" customHeight="1">
      <c r="P922" s="21"/>
      <c r="R922" s="22"/>
      <c r="V922" s="23"/>
      <c r="W922" s="24"/>
      <c r="X922" s="24"/>
      <c r="Y922" s="24"/>
      <c r="Z922" s="24"/>
      <c r="AA922" s="25"/>
      <c r="AB922" s="25"/>
      <c r="AC922" s="15"/>
    </row>
    <row r="923" ht="15.75" customHeight="1">
      <c r="P923" s="21"/>
      <c r="R923" s="22"/>
      <c r="V923" s="23"/>
      <c r="W923" s="24"/>
      <c r="X923" s="24"/>
      <c r="Y923" s="24"/>
      <c r="Z923" s="24"/>
      <c r="AA923" s="25"/>
      <c r="AB923" s="25"/>
      <c r="AC923" s="15"/>
    </row>
    <row r="924" ht="15.75" customHeight="1">
      <c r="P924" s="21"/>
      <c r="R924" s="22"/>
      <c r="V924" s="23"/>
      <c r="W924" s="24"/>
      <c r="X924" s="24"/>
      <c r="Y924" s="24"/>
      <c r="Z924" s="24"/>
      <c r="AA924" s="25"/>
      <c r="AB924" s="25"/>
      <c r="AC924" s="15"/>
    </row>
    <row r="925" ht="15.75" customHeight="1">
      <c r="P925" s="21"/>
      <c r="R925" s="22"/>
      <c r="V925" s="23"/>
      <c r="W925" s="24"/>
      <c r="X925" s="24"/>
      <c r="Y925" s="24"/>
      <c r="Z925" s="24"/>
      <c r="AA925" s="25"/>
      <c r="AB925" s="25"/>
      <c r="AC925" s="15"/>
    </row>
    <row r="926" ht="15.75" customHeight="1">
      <c r="P926" s="21"/>
      <c r="R926" s="22"/>
      <c r="V926" s="23"/>
      <c r="W926" s="24"/>
      <c r="X926" s="24"/>
      <c r="Y926" s="24"/>
      <c r="Z926" s="24"/>
      <c r="AA926" s="25"/>
      <c r="AB926" s="25"/>
      <c r="AC926" s="15"/>
    </row>
    <row r="927" ht="15.75" customHeight="1">
      <c r="P927" s="21"/>
      <c r="R927" s="22"/>
      <c r="V927" s="23"/>
      <c r="W927" s="24"/>
      <c r="X927" s="24"/>
      <c r="Y927" s="24"/>
      <c r="Z927" s="24"/>
      <c r="AA927" s="25"/>
      <c r="AB927" s="25"/>
      <c r="AC927" s="15"/>
    </row>
    <row r="928" ht="15.75" customHeight="1">
      <c r="P928" s="21"/>
      <c r="R928" s="22"/>
      <c r="V928" s="23"/>
      <c r="W928" s="24"/>
      <c r="X928" s="24"/>
      <c r="Y928" s="24"/>
      <c r="Z928" s="24"/>
      <c r="AA928" s="25"/>
      <c r="AB928" s="25"/>
      <c r="AC928" s="15"/>
    </row>
    <row r="929" ht="15.75" customHeight="1">
      <c r="P929" s="21"/>
      <c r="R929" s="22"/>
      <c r="V929" s="23"/>
      <c r="W929" s="24"/>
      <c r="X929" s="24"/>
      <c r="Y929" s="24"/>
      <c r="Z929" s="24"/>
      <c r="AA929" s="25"/>
      <c r="AB929" s="25"/>
      <c r="AC929" s="15"/>
    </row>
    <row r="930" ht="15.75" customHeight="1">
      <c r="P930" s="21"/>
      <c r="R930" s="22"/>
      <c r="V930" s="23"/>
      <c r="W930" s="24"/>
      <c r="X930" s="24"/>
      <c r="Y930" s="24"/>
      <c r="Z930" s="24"/>
      <c r="AA930" s="25"/>
      <c r="AB930" s="25"/>
      <c r="AC930" s="15"/>
    </row>
    <row r="931" ht="15.75" customHeight="1">
      <c r="P931" s="21"/>
      <c r="R931" s="22"/>
      <c r="V931" s="23"/>
      <c r="W931" s="24"/>
      <c r="X931" s="24"/>
      <c r="Y931" s="24"/>
      <c r="Z931" s="24"/>
      <c r="AA931" s="25"/>
      <c r="AB931" s="25"/>
      <c r="AC931" s="15"/>
    </row>
    <row r="932" ht="15.75" customHeight="1">
      <c r="P932" s="21"/>
      <c r="R932" s="22"/>
      <c r="V932" s="23"/>
      <c r="W932" s="24"/>
      <c r="X932" s="24"/>
      <c r="Y932" s="24"/>
      <c r="Z932" s="24"/>
      <c r="AA932" s="25"/>
      <c r="AB932" s="25"/>
      <c r="AC932" s="15"/>
    </row>
    <row r="933" ht="15.75" customHeight="1">
      <c r="P933" s="21"/>
      <c r="R933" s="22"/>
      <c r="V933" s="23"/>
      <c r="W933" s="24"/>
      <c r="X933" s="24"/>
      <c r="Y933" s="24"/>
      <c r="Z933" s="24"/>
      <c r="AA933" s="25"/>
      <c r="AB933" s="25"/>
      <c r="AC933" s="15"/>
    </row>
    <row r="934" ht="15.75" customHeight="1">
      <c r="P934" s="21"/>
      <c r="R934" s="22"/>
      <c r="V934" s="23"/>
      <c r="W934" s="24"/>
      <c r="X934" s="24"/>
      <c r="Y934" s="24"/>
      <c r="Z934" s="24"/>
      <c r="AA934" s="25"/>
      <c r="AB934" s="25"/>
      <c r="AC934" s="15"/>
    </row>
    <row r="935" ht="15.75" customHeight="1">
      <c r="P935" s="21"/>
      <c r="R935" s="22"/>
      <c r="V935" s="23"/>
      <c r="W935" s="24"/>
      <c r="X935" s="24"/>
      <c r="Y935" s="24"/>
      <c r="Z935" s="24"/>
      <c r="AA935" s="25"/>
      <c r="AB935" s="25"/>
      <c r="AC935" s="15"/>
    </row>
    <row r="936" ht="15.75" customHeight="1">
      <c r="P936" s="21"/>
      <c r="R936" s="22"/>
      <c r="V936" s="23"/>
      <c r="W936" s="24"/>
      <c r="X936" s="24"/>
      <c r="Y936" s="24"/>
      <c r="Z936" s="24"/>
      <c r="AA936" s="25"/>
      <c r="AB936" s="25"/>
      <c r="AC936" s="15"/>
    </row>
    <row r="937" ht="15.75" customHeight="1">
      <c r="P937" s="21"/>
      <c r="R937" s="22"/>
      <c r="V937" s="23"/>
      <c r="W937" s="24"/>
      <c r="X937" s="24"/>
      <c r="Y937" s="24"/>
      <c r="Z937" s="24"/>
      <c r="AA937" s="25"/>
      <c r="AB937" s="25"/>
      <c r="AC937" s="15"/>
    </row>
    <row r="938" ht="15.75" customHeight="1">
      <c r="P938" s="21"/>
      <c r="R938" s="22"/>
      <c r="V938" s="23"/>
      <c r="W938" s="24"/>
      <c r="X938" s="24"/>
      <c r="Y938" s="24"/>
      <c r="Z938" s="24"/>
      <c r="AA938" s="25"/>
      <c r="AB938" s="25"/>
      <c r="AC938" s="15"/>
    </row>
    <row r="939" ht="15.75" customHeight="1">
      <c r="P939" s="21"/>
      <c r="R939" s="22"/>
      <c r="V939" s="23"/>
      <c r="W939" s="24"/>
      <c r="X939" s="24"/>
      <c r="Y939" s="24"/>
      <c r="Z939" s="24"/>
      <c r="AA939" s="25"/>
      <c r="AB939" s="25"/>
      <c r="AC939" s="15"/>
    </row>
    <row r="940" ht="15.75" customHeight="1">
      <c r="P940" s="21"/>
      <c r="R940" s="22"/>
      <c r="V940" s="23"/>
      <c r="W940" s="24"/>
      <c r="X940" s="24"/>
      <c r="Y940" s="24"/>
      <c r="Z940" s="24"/>
      <c r="AA940" s="25"/>
      <c r="AB940" s="25"/>
      <c r="AC940" s="15"/>
    </row>
    <row r="941" ht="15.75" customHeight="1">
      <c r="P941" s="21"/>
      <c r="R941" s="22"/>
      <c r="V941" s="23"/>
      <c r="W941" s="24"/>
      <c r="X941" s="24"/>
      <c r="Y941" s="24"/>
      <c r="Z941" s="24"/>
      <c r="AA941" s="25"/>
      <c r="AB941" s="25"/>
      <c r="AC941" s="15"/>
    </row>
    <row r="942" ht="15.75" customHeight="1">
      <c r="P942" s="21"/>
      <c r="R942" s="22"/>
      <c r="V942" s="23"/>
      <c r="W942" s="24"/>
      <c r="X942" s="24"/>
      <c r="Y942" s="24"/>
      <c r="Z942" s="24"/>
      <c r="AA942" s="25"/>
      <c r="AB942" s="25"/>
      <c r="AC942" s="15"/>
    </row>
    <row r="943" ht="15.75" customHeight="1">
      <c r="P943" s="21"/>
      <c r="R943" s="22"/>
      <c r="V943" s="23"/>
      <c r="W943" s="24"/>
      <c r="X943" s="24"/>
      <c r="Y943" s="24"/>
      <c r="Z943" s="24"/>
      <c r="AA943" s="25"/>
      <c r="AB943" s="25"/>
      <c r="AC943" s="15"/>
    </row>
    <row r="944" ht="15.75" customHeight="1">
      <c r="P944" s="21"/>
      <c r="R944" s="22"/>
      <c r="V944" s="23"/>
      <c r="W944" s="24"/>
      <c r="X944" s="24"/>
      <c r="Y944" s="24"/>
      <c r="Z944" s="24"/>
      <c r="AA944" s="25"/>
      <c r="AB944" s="25"/>
      <c r="AC944" s="15"/>
    </row>
    <row r="945" ht="15.75" customHeight="1">
      <c r="P945" s="21"/>
      <c r="R945" s="22"/>
      <c r="V945" s="23"/>
      <c r="W945" s="24"/>
      <c r="X945" s="24"/>
      <c r="Y945" s="24"/>
      <c r="Z945" s="24"/>
      <c r="AA945" s="25"/>
      <c r="AB945" s="25"/>
      <c r="AC945" s="15"/>
    </row>
    <row r="946" ht="15.75" customHeight="1">
      <c r="P946" s="21"/>
      <c r="R946" s="22"/>
      <c r="V946" s="23"/>
      <c r="W946" s="24"/>
      <c r="X946" s="24"/>
      <c r="Y946" s="24"/>
      <c r="Z946" s="24"/>
      <c r="AA946" s="25"/>
      <c r="AB946" s="25"/>
      <c r="AC946" s="15"/>
    </row>
    <row r="947" ht="15.75" customHeight="1">
      <c r="P947" s="21"/>
      <c r="R947" s="22"/>
      <c r="V947" s="23"/>
      <c r="W947" s="24"/>
      <c r="X947" s="24"/>
      <c r="Y947" s="24"/>
      <c r="Z947" s="24"/>
      <c r="AA947" s="25"/>
      <c r="AB947" s="25"/>
      <c r="AC947" s="15"/>
    </row>
    <row r="948" ht="15.75" customHeight="1">
      <c r="P948" s="21"/>
      <c r="R948" s="22"/>
      <c r="V948" s="23"/>
      <c r="W948" s="24"/>
      <c r="X948" s="24"/>
      <c r="Y948" s="24"/>
      <c r="Z948" s="24"/>
      <c r="AA948" s="25"/>
      <c r="AB948" s="25"/>
      <c r="AC948" s="15"/>
    </row>
    <row r="949" ht="15.75" customHeight="1">
      <c r="P949" s="21"/>
      <c r="R949" s="22"/>
      <c r="V949" s="23"/>
      <c r="W949" s="24"/>
      <c r="X949" s="24"/>
      <c r="Y949" s="24"/>
      <c r="Z949" s="24"/>
      <c r="AA949" s="25"/>
      <c r="AB949" s="25"/>
      <c r="AC949" s="15"/>
    </row>
    <row r="950" ht="15.75" customHeight="1">
      <c r="P950" s="21"/>
      <c r="R950" s="22"/>
      <c r="V950" s="23"/>
      <c r="W950" s="24"/>
      <c r="X950" s="24"/>
      <c r="Y950" s="24"/>
      <c r="Z950" s="24"/>
      <c r="AA950" s="25"/>
      <c r="AB950" s="25"/>
      <c r="AC950" s="15"/>
    </row>
    <row r="951" ht="15.75" customHeight="1">
      <c r="P951" s="21"/>
      <c r="R951" s="22"/>
      <c r="V951" s="23"/>
      <c r="W951" s="24"/>
      <c r="X951" s="24"/>
      <c r="Y951" s="24"/>
      <c r="Z951" s="24"/>
      <c r="AA951" s="25"/>
      <c r="AB951" s="25"/>
      <c r="AC951" s="15"/>
    </row>
    <row r="952" ht="15.75" customHeight="1">
      <c r="P952" s="21"/>
      <c r="R952" s="22"/>
      <c r="V952" s="23"/>
      <c r="W952" s="24"/>
      <c r="X952" s="24"/>
      <c r="Y952" s="24"/>
      <c r="Z952" s="24"/>
      <c r="AA952" s="25"/>
      <c r="AB952" s="25"/>
      <c r="AC952" s="15"/>
    </row>
    <row r="953" ht="15.75" customHeight="1">
      <c r="P953" s="21"/>
      <c r="R953" s="22"/>
      <c r="V953" s="23"/>
      <c r="W953" s="24"/>
      <c r="X953" s="24"/>
      <c r="Y953" s="24"/>
      <c r="Z953" s="24"/>
      <c r="AA953" s="25"/>
      <c r="AB953" s="25"/>
      <c r="AC953" s="15"/>
    </row>
    <row r="954" ht="15.75" customHeight="1">
      <c r="P954" s="21"/>
      <c r="R954" s="22"/>
      <c r="V954" s="23"/>
      <c r="W954" s="24"/>
      <c r="X954" s="24"/>
      <c r="Y954" s="24"/>
      <c r="Z954" s="24"/>
      <c r="AA954" s="25"/>
      <c r="AB954" s="25"/>
      <c r="AC954" s="15"/>
    </row>
    <row r="955" ht="15.75" customHeight="1">
      <c r="P955" s="21"/>
      <c r="R955" s="22"/>
      <c r="V955" s="23"/>
      <c r="W955" s="24"/>
      <c r="X955" s="24"/>
      <c r="Y955" s="24"/>
      <c r="Z955" s="24"/>
      <c r="AA955" s="25"/>
      <c r="AB955" s="25"/>
      <c r="AC955" s="15"/>
    </row>
    <row r="956" ht="15.75" customHeight="1">
      <c r="P956" s="21"/>
      <c r="R956" s="22"/>
      <c r="V956" s="23"/>
      <c r="W956" s="24"/>
      <c r="X956" s="24"/>
      <c r="Y956" s="24"/>
      <c r="Z956" s="24"/>
      <c r="AA956" s="25"/>
      <c r="AB956" s="25"/>
      <c r="AC956" s="15"/>
    </row>
    <row r="957" ht="15.75" customHeight="1">
      <c r="P957" s="21"/>
      <c r="R957" s="22"/>
      <c r="V957" s="23"/>
      <c r="W957" s="24"/>
      <c r="X957" s="24"/>
      <c r="Y957" s="24"/>
      <c r="Z957" s="24"/>
      <c r="AA957" s="25"/>
      <c r="AB957" s="25"/>
      <c r="AC957" s="15"/>
    </row>
    <row r="958" ht="15.75" customHeight="1">
      <c r="P958" s="21"/>
      <c r="R958" s="22"/>
      <c r="V958" s="23"/>
      <c r="W958" s="24"/>
      <c r="X958" s="24"/>
      <c r="Y958" s="24"/>
      <c r="Z958" s="24"/>
      <c r="AA958" s="25"/>
      <c r="AB958" s="25"/>
      <c r="AC958" s="15"/>
    </row>
    <row r="959" ht="15.75" customHeight="1">
      <c r="P959" s="21"/>
      <c r="R959" s="22"/>
      <c r="V959" s="23"/>
      <c r="W959" s="24"/>
      <c r="X959" s="24"/>
      <c r="Y959" s="24"/>
      <c r="Z959" s="24"/>
      <c r="AA959" s="25"/>
      <c r="AB959" s="25"/>
      <c r="AC959" s="15"/>
    </row>
    <row r="960" ht="15.75" customHeight="1">
      <c r="P960" s="21"/>
      <c r="R960" s="22"/>
      <c r="V960" s="23"/>
      <c r="W960" s="24"/>
      <c r="X960" s="24"/>
      <c r="Y960" s="24"/>
      <c r="Z960" s="24"/>
      <c r="AA960" s="25"/>
      <c r="AB960" s="25"/>
      <c r="AC960" s="15"/>
    </row>
    <row r="961" ht="15.75" customHeight="1">
      <c r="P961" s="21"/>
      <c r="R961" s="22"/>
      <c r="V961" s="23"/>
      <c r="W961" s="24"/>
      <c r="X961" s="24"/>
      <c r="Y961" s="24"/>
      <c r="Z961" s="24"/>
      <c r="AA961" s="25"/>
      <c r="AB961" s="25"/>
      <c r="AC961" s="15"/>
    </row>
    <row r="962" ht="15.75" customHeight="1">
      <c r="P962" s="21"/>
      <c r="R962" s="22"/>
      <c r="V962" s="23"/>
      <c r="W962" s="24"/>
      <c r="X962" s="24"/>
      <c r="Y962" s="24"/>
      <c r="Z962" s="24"/>
      <c r="AA962" s="25"/>
      <c r="AB962" s="25"/>
      <c r="AC962" s="15"/>
    </row>
    <row r="963" ht="15.75" customHeight="1">
      <c r="P963" s="21"/>
      <c r="R963" s="22"/>
      <c r="V963" s="23"/>
      <c r="W963" s="24"/>
      <c r="X963" s="24"/>
      <c r="Y963" s="24"/>
      <c r="Z963" s="24"/>
      <c r="AA963" s="25"/>
      <c r="AB963" s="25"/>
      <c r="AC963" s="15"/>
    </row>
    <row r="964" ht="15.75" customHeight="1">
      <c r="P964" s="21"/>
      <c r="R964" s="22"/>
      <c r="V964" s="23"/>
      <c r="W964" s="24"/>
      <c r="X964" s="24"/>
      <c r="Y964" s="24"/>
      <c r="Z964" s="24"/>
      <c r="AA964" s="25"/>
      <c r="AB964" s="25"/>
      <c r="AC964" s="15"/>
    </row>
    <row r="965" ht="15.75" customHeight="1">
      <c r="P965" s="21"/>
      <c r="R965" s="22"/>
      <c r="V965" s="23"/>
      <c r="W965" s="24"/>
      <c r="X965" s="24"/>
      <c r="Y965" s="24"/>
      <c r="Z965" s="24"/>
      <c r="AA965" s="25"/>
      <c r="AB965" s="25"/>
      <c r="AC965" s="15"/>
    </row>
    <row r="966" ht="15.75" customHeight="1">
      <c r="P966" s="21"/>
      <c r="R966" s="22"/>
      <c r="V966" s="23"/>
      <c r="W966" s="24"/>
      <c r="X966" s="24"/>
      <c r="Y966" s="24"/>
      <c r="Z966" s="24"/>
      <c r="AA966" s="25"/>
      <c r="AB966" s="25"/>
      <c r="AC966" s="15"/>
    </row>
    <row r="967" ht="15.75" customHeight="1">
      <c r="P967" s="21"/>
      <c r="R967" s="22"/>
      <c r="V967" s="23"/>
      <c r="W967" s="24"/>
      <c r="X967" s="24"/>
      <c r="Y967" s="24"/>
      <c r="Z967" s="24"/>
      <c r="AA967" s="25"/>
      <c r="AB967" s="25"/>
      <c r="AC967" s="15"/>
    </row>
    <row r="968" ht="15.75" customHeight="1">
      <c r="P968" s="21"/>
      <c r="R968" s="22"/>
      <c r="V968" s="23"/>
      <c r="W968" s="24"/>
      <c r="X968" s="24"/>
      <c r="Y968" s="24"/>
      <c r="Z968" s="24"/>
      <c r="AA968" s="25"/>
      <c r="AB968" s="25"/>
      <c r="AC968" s="15"/>
    </row>
    <row r="969" ht="15.75" customHeight="1">
      <c r="P969" s="21"/>
      <c r="R969" s="22"/>
      <c r="V969" s="23"/>
      <c r="W969" s="24"/>
      <c r="X969" s="24"/>
      <c r="Y969" s="24"/>
      <c r="Z969" s="24"/>
      <c r="AA969" s="25"/>
      <c r="AB969" s="25"/>
      <c r="AC969" s="15"/>
    </row>
    <row r="970" ht="15.75" customHeight="1">
      <c r="P970" s="21"/>
      <c r="R970" s="22"/>
      <c r="V970" s="23"/>
      <c r="W970" s="24"/>
      <c r="X970" s="24"/>
      <c r="Y970" s="24"/>
      <c r="Z970" s="24"/>
      <c r="AA970" s="25"/>
      <c r="AB970" s="25"/>
      <c r="AC970" s="15"/>
    </row>
    <row r="971" ht="15.75" customHeight="1">
      <c r="P971" s="21"/>
      <c r="R971" s="22"/>
      <c r="V971" s="23"/>
      <c r="W971" s="24"/>
      <c r="X971" s="24"/>
      <c r="Y971" s="24"/>
      <c r="Z971" s="24"/>
      <c r="AA971" s="25"/>
      <c r="AB971" s="25"/>
      <c r="AC971" s="15"/>
    </row>
    <row r="972" ht="15.75" customHeight="1">
      <c r="P972" s="21"/>
      <c r="R972" s="22"/>
      <c r="V972" s="23"/>
      <c r="W972" s="24"/>
      <c r="X972" s="24"/>
      <c r="Y972" s="24"/>
      <c r="Z972" s="24"/>
      <c r="AA972" s="25"/>
      <c r="AB972" s="25"/>
      <c r="AC972" s="15"/>
    </row>
    <row r="973" ht="15.75" customHeight="1">
      <c r="P973" s="21"/>
      <c r="R973" s="22"/>
      <c r="V973" s="23"/>
      <c r="W973" s="24"/>
      <c r="X973" s="24"/>
      <c r="Y973" s="24"/>
      <c r="Z973" s="24"/>
      <c r="AA973" s="25"/>
      <c r="AB973" s="25"/>
      <c r="AC973" s="15"/>
    </row>
    <row r="974" ht="15.75" customHeight="1">
      <c r="P974" s="21"/>
      <c r="R974" s="22"/>
      <c r="V974" s="23"/>
      <c r="W974" s="24"/>
      <c r="X974" s="24"/>
      <c r="Y974" s="24"/>
      <c r="Z974" s="24"/>
      <c r="AA974" s="25"/>
      <c r="AB974" s="25"/>
      <c r="AC974" s="15"/>
    </row>
    <row r="975" ht="15.75" customHeight="1">
      <c r="P975" s="21"/>
      <c r="R975" s="22"/>
      <c r="V975" s="23"/>
      <c r="W975" s="24"/>
      <c r="X975" s="24"/>
      <c r="Y975" s="24"/>
      <c r="Z975" s="24"/>
      <c r="AA975" s="25"/>
      <c r="AB975" s="25"/>
      <c r="AC975" s="15"/>
    </row>
    <row r="976" ht="15.75" customHeight="1">
      <c r="P976" s="21"/>
      <c r="R976" s="22"/>
      <c r="V976" s="23"/>
      <c r="W976" s="24"/>
      <c r="X976" s="24"/>
      <c r="Y976" s="24"/>
      <c r="Z976" s="24"/>
      <c r="AA976" s="25"/>
      <c r="AB976" s="25"/>
      <c r="AC976" s="15"/>
    </row>
    <row r="977" ht="15.75" customHeight="1">
      <c r="P977" s="21"/>
      <c r="R977" s="22"/>
      <c r="V977" s="23"/>
      <c r="W977" s="24"/>
      <c r="X977" s="24"/>
      <c r="Y977" s="24"/>
      <c r="Z977" s="24"/>
      <c r="AA977" s="25"/>
      <c r="AB977" s="25"/>
      <c r="AC977" s="15"/>
    </row>
    <row r="978" ht="15.75" customHeight="1">
      <c r="P978" s="21"/>
      <c r="R978" s="22"/>
      <c r="V978" s="23"/>
      <c r="W978" s="24"/>
      <c r="X978" s="24"/>
      <c r="Y978" s="24"/>
      <c r="Z978" s="24"/>
      <c r="AA978" s="25"/>
      <c r="AB978" s="25"/>
      <c r="AC978" s="15"/>
    </row>
    <row r="979" ht="15.75" customHeight="1">
      <c r="P979" s="21"/>
      <c r="R979" s="22"/>
      <c r="V979" s="23"/>
      <c r="W979" s="24"/>
      <c r="X979" s="24"/>
      <c r="Y979" s="24"/>
      <c r="Z979" s="24"/>
      <c r="AA979" s="25"/>
      <c r="AB979" s="25"/>
      <c r="AC979" s="15"/>
    </row>
    <row r="980" ht="15.75" customHeight="1">
      <c r="P980" s="21"/>
      <c r="R980" s="22"/>
      <c r="V980" s="23"/>
      <c r="W980" s="24"/>
      <c r="X980" s="24"/>
      <c r="Y980" s="24"/>
      <c r="Z980" s="24"/>
      <c r="AA980" s="25"/>
      <c r="AB980" s="25"/>
      <c r="AC980" s="15"/>
    </row>
    <row r="981" ht="15.75" customHeight="1">
      <c r="P981" s="21"/>
      <c r="R981" s="22"/>
      <c r="V981" s="23"/>
      <c r="W981" s="24"/>
      <c r="X981" s="24"/>
      <c r="Y981" s="24"/>
      <c r="Z981" s="24"/>
      <c r="AA981" s="25"/>
      <c r="AB981" s="25"/>
      <c r="AC981" s="15"/>
    </row>
    <row r="982" ht="15.75" customHeight="1">
      <c r="P982" s="21"/>
      <c r="R982" s="22"/>
      <c r="V982" s="23"/>
      <c r="W982" s="24"/>
      <c r="X982" s="24"/>
      <c r="Y982" s="24"/>
      <c r="Z982" s="24"/>
      <c r="AA982" s="25"/>
      <c r="AB982" s="25"/>
      <c r="AC982" s="15"/>
    </row>
    <row r="983" ht="15.75" customHeight="1">
      <c r="P983" s="21"/>
      <c r="R983" s="22"/>
      <c r="V983" s="23"/>
      <c r="W983" s="24"/>
      <c r="X983" s="24"/>
      <c r="Y983" s="24"/>
      <c r="Z983" s="24"/>
      <c r="AA983" s="25"/>
      <c r="AB983" s="25"/>
      <c r="AC983" s="15"/>
    </row>
    <row r="984" ht="15.75" customHeight="1">
      <c r="P984" s="21"/>
      <c r="R984" s="22"/>
      <c r="V984" s="23"/>
      <c r="W984" s="24"/>
      <c r="X984" s="24"/>
      <c r="Y984" s="24"/>
      <c r="Z984" s="24"/>
      <c r="AA984" s="25"/>
      <c r="AB984" s="25"/>
      <c r="AC984" s="15"/>
    </row>
    <row r="985" ht="15.75" customHeight="1">
      <c r="P985" s="21"/>
      <c r="R985" s="22"/>
      <c r="V985" s="23"/>
      <c r="W985" s="24"/>
      <c r="X985" s="24"/>
      <c r="Y985" s="24"/>
      <c r="Z985" s="24"/>
      <c r="AA985" s="25"/>
      <c r="AB985" s="25"/>
      <c r="AC985" s="15"/>
    </row>
    <row r="986" ht="15.75" customHeight="1">
      <c r="P986" s="21"/>
      <c r="R986" s="22"/>
      <c r="V986" s="23"/>
      <c r="W986" s="24"/>
      <c r="X986" s="24"/>
      <c r="Y986" s="24"/>
      <c r="Z986" s="24"/>
      <c r="AA986" s="25"/>
      <c r="AB986" s="25"/>
      <c r="AC986" s="15"/>
    </row>
    <row r="987" ht="15.75" customHeight="1">
      <c r="P987" s="21"/>
      <c r="R987" s="22"/>
      <c r="V987" s="23"/>
      <c r="W987" s="24"/>
      <c r="X987" s="24"/>
      <c r="Y987" s="24"/>
      <c r="Z987" s="24"/>
      <c r="AA987" s="25"/>
      <c r="AB987" s="25"/>
      <c r="AC987" s="15"/>
    </row>
    <row r="988" ht="15.75" customHeight="1">
      <c r="P988" s="21"/>
      <c r="R988" s="22"/>
      <c r="V988" s="23"/>
      <c r="W988" s="24"/>
      <c r="X988" s="24"/>
      <c r="Y988" s="24"/>
      <c r="Z988" s="24"/>
      <c r="AA988" s="25"/>
      <c r="AB988" s="25"/>
      <c r="AC988" s="15"/>
    </row>
    <row r="989" ht="15.75" customHeight="1">
      <c r="P989" s="21"/>
      <c r="R989" s="22"/>
      <c r="V989" s="23"/>
      <c r="W989" s="24"/>
      <c r="X989" s="24"/>
      <c r="Y989" s="24"/>
      <c r="Z989" s="24"/>
      <c r="AA989" s="25"/>
      <c r="AB989" s="25"/>
      <c r="AC989" s="15"/>
    </row>
    <row r="990" ht="15.75" customHeight="1">
      <c r="P990" s="21"/>
      <c r="R990" s="22"/>
      <c r="V990" s="23"/>
      <c r="W990" s="24"/>
      <c r="X990" s="24"/>
      <c r="Y990" s="24"/>
      <c r="Z990" s="24"/>
      <c r="AA990" s="25"/>
      <c r="AB990" s="25"/>
      <c r="AC990" s="15"/>
    </row>
    <row r="991" ht="15.75" customHeight="1">
      <c r="P991" s="21"/>
      <c r="R991" s="22"/>
      <c r="V991" s="23"/>
      <c r="W991" s="24"/>
      <c r="X991" s="24"/>
      <c r="Y991" s="24"/>
      <c r="Z991" s="24"/>
      <c r="AA991" s="25"/>
      <c r="AB991" s="25"/>
      <c r="AC991" s="15"/>
    </row>
    <row r="992" ht="15.75" customHeight="1">
      <c r="P992" s="21"/>
      <c r="R992" s="22"/>
      <c r="V992" s="23"/>
      <c r="W992" s="24"/>
      <c r="X992" s="24"/>
      <c r="Y992" s="24"/>
      <c r="Z992" s="24"/>
      <c r="AA992" s="25"/>
      <c r="AB992" s="25"/>
      <c r="AC992" s="15"/>
    </row>
    <row r="993" ht="15.75" customHeight="1">
      <c r="P993" s="21"/>
      <c r="R993" s="22"/>
      <c r="V993" s="23"/>
      <c r="W993" s="24"/>
      <c r="X993" s="24"/>
      <c r="Y993" s="24"/>
      <c r="Z993" s="24"/>
      <c r="AA993" s="25"/>
      <c r="AB993" s="25"/>
      <c r="AC993" s="15"/>
    </row>
    <row r="994" ht="15.75" customHeight="1">
      <c r="P994" s="21"/>
      <c r="R994" s="22"/>
      <c r="V994" s="23"/>
      <c r="W994" s="24"/>
      <c r="X994" s="24"/>
      <c r="Y994" s="24"/>
      <c r="Z994" s="24"/>
      <c r="AA994" s="25"/>
      <c r="AB994" s="25"/>
      <c r="AC994" s="15"/>
    </row>
    <row r="995" ht="15.75" customHeight="1">
      <c r="P995" s="21"/>
      <c r="R995" s="22"/>
      <c r="V995" s="23"/>
      <c r="W995" s="24"/>
      <c r="X995" s="24"/>
      <c r="Y995" s="24"/>
      <c r="Z995" s="24"/>
      <c r="AA995" s="25"/>
      <c r="AB995" s="25"/>
      <c r="AC995" s="15"/>
    </row>
    <row r="996" ht="15.75" customHeight="1">
      <c r="P996" s="21"/>
      <c r="R996" s="22"/>
      <c r="V996" s="23"/>
      <c r="W996" s="24"/>
      <c r="X996" s="24"/>
      <c r="Y996" s="24"/>
      <c r="Z996" s="24"/>
      <c r="AA996" s="25"/>
      <c r="AB996" s="25"/>
      <c r="AC996" s="15"/>
    </row>
    <row r="997" ht="15.75" customHeight="1">
      <c r="P997" s="21"/>
      <c r="R997" s="22"/>
      <c r="V997" s="23"/>
      <c r="W997" s="24"/>
      <c r="X997" s="24"/>
      <c r="Y997" s="24"/>
      <c r="Z997" s="24"/>
      <c r="AA997" s="25"/>
      <c r="AB997" s="25"/>
      <c r="AC997" s="15"/>
    </row>
    <row r="998" ht="15.75" customHeight="1">
      <c r="P998" s="21"/>
      <c r="R998" s="22"/>
      <c r="V998" s="23"/>
      <c r="W998" s="24"/>
      <c r="X998" s="24"/>
      <c r="Y998" s="24"/>
      <c r="Z998" s="24"/>
      <c r="AA998" s="25"/>
      <c r="AB998" s="25"/>
      <c r="AC998" s="15"/>
    </row>
    <row r="999" ht="15.75" customHeight="1">
      <c r="P999" s="21"/>
      <c r="R999" s="22"/>
      <c r="V999" s="23"/>
      <c r="W999" s="24"/>
      <c r="X999" s="24"/>
      <c r="Y999" s="24"/>
      <c r="Z999" s="24"/>
      <c r="AA999" s="25"/>
      <c r="AB999" s="25"/>
      <c r="AC999" s="15"/>
    </row>
    <row r="1000" ht="15.75" customHeight="1">
      <c r="P1000" s="21"/>
      <c r="R1000" s="22"/>
      <c r="V1000" s="23"/>
      <c r="W1000" s="24"/>
      <c r="X1000" s="24"/>
      <c r="Y1000" s="24"/>
      <c r="Z1000" s="24"/>
      <c r="AA1000" s="25"/>
      <c r="AB1000" s="25"/>
      <c r="AC1000" s="15"/>
    </row>
  </sheetData>
  <autoFilter ref="$A$1:$AN$20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