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ky\Documents\"/>
    </mc:Choice>
  </mc:AlternateContent>
  <xr:revisionPtr revIDLastSave="0" documentId="8_{AE00C305-6176-49BA-9B99-92B7CEDA6403}" xr6:coauthVersionLast="47" xr6:coauthVersionMax="47" xr10:uidLastSave="{00000000-0000-0000-0000-000000000000}"/>
  <bookViews>
    <workbookView xWindow="-120" yWindow="330" windowWidth="29040" windowHeight="15990" xr2:uid="{BCBF357B-1D54-4FBC-9F10-3D936EDC37F9}"/>
  </bookViews>
  <sheets>
    <sheet name="Func1" sheetId="1" r:id="rId1"/>
    <sheet name="Func2" sheetId="7" r:id="rId2"/>
    <sheet name="Func3" sheetId="8" r:id="rId3"/>
    <sheet name="Func4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9" l="1"/>
  <c r="D8" i="8"/>
  <c r="H8" i="8" s="1"/>
  <c r="D9" i="8"/>
  <c r="H9" i="8" s="1"/>
  <c r="D10" i="8"/>
  <c r="H10" i="8" s="1"/>
  <c r="D11" i="8"/>
  <c r="F11" i="8" s="1"/>
  <c r="D12" i="8"/>
  <c r="H12" i="8" s="1"/>
  <c r="D13" i="8"/>
  <c r="F13" i="8" s="1"/>
  <c r="D14" i="8"/>
  <c r="H14" i="8" s="1"/>
  <c r="D15" i="8"/>
  <c r="H15" i="8" s="1"/>
  <c r="D16" i="8"/>
  <c r="F16" i="8" s="1"/>
  <c r="D17" i="8"/>
  <c r="H17" i="8" s="1"/>
  <c r="D18" i="8"/>
  <c r="H18" i="8" s="1"/>
  <c r="D19" i="8"/>
  <c r="F19" i="8" s="1"/>
  <c r="D20" i="8"/>
  <c r="H20" i="8" s="1"/>
  <c r="D21" i="8"/>
  <c r="H21" i="8" s="1"/>
  <c r="D22" i="8"/>
  <c r="H22" i="8" s="1"/>
  <c r="D23" i="8"/>
  <c r="H23" i="8" s="1"/>
  <c r="D24" i="8"/>
  <c r="F24" i="8" s="1"/>
  <c r="D25" i="8"/>
  <c r="H25" i="8" s="1"/>
  <c r="D26" i="8"/>
  <c r="H26" i="8" s="1"/>
  <c r="D7" i="8"/>
  <c r="H7" i="8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7" i="7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G7" i="1"/>
  <c r="E7" i="1"/>
  <c r="D7" i="1"/>
  <c r="D8" i="9"/>
  <c r="H8" i="9" s="1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7" i="9"/>
  <c r="H7" i="9" s="1"/>
  <c r="C8" i="9"/>
  <c r="C9" i="9"/>
  <c r="C10" i="9"/>
  <c r="C11" i="9"/>
  <c r="C12" i="9"/>
  <c r="E12" i="9" s="1"/>
  <c r="C13" i="9"/>
  <c r="C14" i="9"/>
  <c r="E14" i="9" s="1"/>
  <c r="C15" i="9"/>
  <c r="C16" i="9"/>
  <c r="C17" i="9"/>
  <c r="C18" i="9"/>
  <c r="C19" i="9"/>
  <c r="E19" i="9" s="1"/>
  <c r="C20" i="9"/>
  <c r="E20" i="9" s="1"/>
  <c r="C21" i="9"/>
  <c r="C22" i="9"/>
  <c r="E22" i="9" s="1"/>
  <c r="C23" i="9"/>
  <c r="C24" i="9"/>
  <c r="C25" i="9"/>
  <c r="C26" i="9"/>
  <c r="C7" i="9"/>
  <c r="A10" i="9"/>
  <c r="A9" i="9"/>
  <c r="A8" i="9"/>
  <c r="B7" i="9"/>
  <c r="A9" i="8"/>
  <c r="C9" i="8" s="1"/>
  <c r="C8" i="8"/>
  <c r="A8" i="8"/>
  <c r="B8" i="8" s="1"/>
  <c r="C7" i="8"/>
  <c r="B7" i="8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7" i="1"/>
  <c r="A10" i="7"/>
  <c r="A9" i="7"/>
  <c r="A8" i="7"/>
  <c r="B8" i="7" s="1"/>
  <c r="D8" i="7" s="1"/>
  <c r="B7" i="7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7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8" i="1"/>
  <c r="E21" i="9" l="1"/>
  <c r="E13" i="9"/>
  <c r="E26" i="9"/>
  <c r="E18" i="9"/>
  <c r="E10" i="9"/>
  <c r="E25" i="9"/>
  <c r="E17" i="9"/>
  <c r="E9" i="9"/>
  <c r="E24" i="9"/>
  <c r="E16" i="9"/>
  <c r="E23" i="9"/>
  <c r="E15" i="9"/>
  <c r="E8" i="9"/>
  <c r="F20" i="8"/>
  <c r="F12" i="8"/>
  <c r="H24" i="8"/>
  <c r="F8" i="8"/>
  <c r="F22" i="8"/>
  <c r="H16" i="8"/>
  <c r="F17" i="8"/>
  <c r="F18" i="8"/>
  <c r="F14" i="8"/>
  <c r="F26" i="8"/>
  <c r="F21" i="8"/>
  <c r="F9" i="8"/>
  <c r="H13" i="8"/>
  <c r="H11" i="8"/>
  <c r="F7" i="8"/>
  <c r="H19" i="8"/>
  <c r="F10" i="8"/>
  <c r="F25" i="8"/>
  <c r="E8" i="8"/>
  <c r="E7" i="9"/>
  <c r="E7" i="8"/>
  <c r="F23" i="8"/>
  <c r="F15" i="8"/>
  <c r="D7" i="7"/>
  <c r="F10" i="9"/>
  <c r="H10" i="9"/>
  <c r="H9" i="9"/>
  <c r="F9" i="9"/>
  <c r="F8" i="9"/>
  <c r="A11" i="9"/>
  <c r="F7" i="9"/>
  <c r="B10" i="9"/>
  <c r="B9" i="9"/>
  <c r="B8" i="9"/>
  <c r="A10" i="8"/>
  <c r="B9" i="8"/>
  <c r="E9" i="8" s="1"/>
  <c r="A11" i="7"/>
  <c r="B9" i="7"/>
  <c r="D9" i="7" s="1"/>
  <c r="B10" i="7"/>
  <c r="D10" i="7" s="1"/>
  <c r="B11" i="9" l="1"/>
  <c r="A12" i="9"/>
  <c r="C10" i="8"/>
  <c r="A11" i="8"/>
  <c r="B10" i="8"/>
  <c r="A12" i="7"/>
  <c r="B11" i="7"/>
  <c r="D11" i="7" s="1"/>
  <c r="E10" i="8" l="1"/>
  <c r="F11" i="9"/>
  <c r="H11" i="9"/>
  <c r="B12" i="9"/>
  <c r="A13" i="9"/>
  <c r="A12" i="8"/>
  <c r="C11" i="8"/>
  <c r="B11" i="8"/>
  <c r="B12" i="7"/>
  <c r="D12" i="7" s="1"/>
  <c r="A13" i="7"/>
  <c r="E11" i="8" l="1"/>
  <c r="A14" i="9"/>
  <c r="B13" i="9"/>
  <c r="H12" i="9"/>
  <c r="F12" i="9"/>
  <c r="B12" i="8"/>
  <c r="A13" i="8"/>
  <c r="C12" i="8"/>
  <c r="B13" i="7"/>
  <c r="D13" i="7" s="1"/>
  <c r="A14" i="7"/>
  <c r="E12" i="8" l="1"/>
  <c r="A15" i="9"/>
  <c r="B14" i="9"/>
  <c r="H13" i="9"/>
  <c r="F13" i="9"/>
  <c r="C13" i="8"/>
  <c r="B13" i="8"/>
  <c r="A14" i="8"/>
  <c r="B14" i="7"/>
  <c r="D14" i="7" s="1"/>
  <c r="A15" i="7"/>
  <c r="E13" i="8" l="1"/>
  <c r="B15" i="9"/>
  <c r="A16" i="9"/>
  <c r="F14" i="9"/>
  <c r="H14" i="9"/>
  <c r="A15" i="8"/>
  <c r="C14" i="8"/>
  <c r="B14" i="8"/>
  <c r="A16" i="7"/>
  <c r="B15" i="7"/>
  <c r="D15" i="7" s="1"/>
  <c r="E14" i="8" l="1"/>
  <c r="H15" i="9"/>
  <c r="F15" i="9"/>
  <c r="A17" i="9"/>
  <c r="B16" i="9"/>
  <c r="A16" i="8"/>
  <c r="C15" i="8"/>
  <c r="B15" i="8"/>
  <c r="B16" i="7"/>
  <c r="D16" i="7" s="1"/>
  <c r="A17" i="7"/>
  <c r="E15" i="8" l="1"/>
  <c r="H16" i="9"/>
  <c r="F16" i="9"/>
  <c r="A18" i="9"/>
  <c r="B17" i="9"/>
  <c r="B16" i="8"/>
  <c r="A17" i="8"/>
  <c r="C16" i="8"/>
  <c r="B17" i="7"/>
  <c r="D17" i="7" s="1"/>
  <c r="A18" i="7"/>
  <c r="E16" i="8" l="1"/>
  <c r="B18" i="9"/>
  <c r="A19" i="9"/>
  <c r="H17" i="9"/>
  <c r="F17" i="9"/>
  <c r="C17" i="8"/>
  <c r="B17" i="8"/>
  <c r="A18" i="8"/>
  <c r="B18" i="7"/>
  <c r="D18" i="7" s="1"/>
  <c r="A19" i="7"/>
  <c r="E17" i="8" l="1"/>
  <c r="B19" i="9"/>
  <c r="A20" i="9"/>
  <c r="F18" i="9"/>
  <c r="H18" i="9"/>
  <c r="C18" i="8"/>
  <c r="B18" i="8"/>
  <c r="A19" i="8"/>
  <c r="A20" i="7"/>
  <c r="B19" i="7"/>
  <c r="D19" i="7" s="1"/>
  <c r="E18" i="8" l="1"/>
  <c r="A21" i="9"/>
  <c r="B20" i="9"/>
  <c r="F19" i="9"/>
  <c r="H19" i="9"/>
  <c r="A20" i="8"/>
  <c r="C19" i="8"/>
  <c r="B19" i="8"/>
  <c r="B20" i="7"/>
  <c r="D20" i="7" s="1"/>
  <c r="A21" i="7"/>
  <c r="E19" i="8" l="1"/>
  <c r="A22" i="9"/>
  <c r="B21" i="9"/>
  <c r="H20" i="9"/>
  <c r="F20" i="9"/>
  <c r="B20" i="8"/>
  <c r="A21" i="8"/>
  <c r="C20" i="8"/>
  <c r="A22" i="7"/>
  <c r="B21" i="7"/>
  <c r="D21" i="7" s="1"/>
  <c r="E20" i="8" l="1"/>
  <c r="H21" i="9"/>
  <c r="F21" i="9"/>
  <c r="B22" i="9"/>
  <c r="A23" i="9"/>
  <c r="C21" i="8"/>
  <c r="B21" i="8"/>
  <c r="A22" i="8"/>
  <c r="B22" i="7"/>
  <c r="D22" i="7" s="1"/>
  <c r="A23" i="7"/>
  <c r="E21" i="8" l="1"/>
  <c r="F22" i="9"/>
  <c r="H22" i="9"/>
  <c r="B23" i="9"/>
  <c r="A24" i="9"/>
  <c r="C22" i="8"/>
  <c r="A23" i="8"/>
  <c r="B22" i="8"/>
  <c r="A24" i="7"/>
  <c r="B23" i="7"/>
  <c r="D23" i="7" s="1"/>
  <c r="E22" i="8" l="1"/>
  <c r="F23" i="9"/>
  <c r="H23" i="9"/>
  <c r="A25" i="9"/>
  <c r="B24" i="9"/>
  <c r="A24" i="8"/>
  <c r="C23" i="8"/>
  <c r="B23" i="8"/>
  <c r="B24" i="7"/>
  <c r="D24" i="7" s="1"/>
  <c r="A25" i="7"/>
  <c r="E23" i="8" l="1"/>
  <c r="A26" i="9"/>
  <c r="B25" i="9"/>
  <c r="H24" i="9"/>
  <c r="F24" i="9"/>
  <c r="B24" i="8"/>
  <c r="A25" i="8"/>
  <c r="C24" i="8"/>
  <c r="B25" i="7"/>
  <c r="D25" i="7" s="1"/>
  <c r="A26" i="7"/>
  <c r="E24" i="8" l="1"/>
  <c r="B26" i="9"/>
  <c r="H25" i="9"/>
  <c r="F25" i="9"/>
  <c r="C25" i="8"/>
  <c r="B25" i="8"/>
  <c r="A26" i="8"/>
  <c r="B26" i="7"/>
  <c r="D26" i="7" s="1"/>
  <c r="E25" i="8" l="1"/>
  <c r="F26" i="9"/>
  <c r="H26" i="9"/>
  <c r="C26" i="8"/>
  <c r="B26" i="8"/>
  <c r="E26" i="8" l="1"/>
</calcChain>
</file>

<file path=xl/sharedStrings.xml><?xml version="1.0" encoding="utf-8"?>
<sst xmlns="http://schemas.openxmlformats.org/spreadsheetml/2006/main" count="73" uniqueCount="26">
  <si>
    <t>Lab 3 BigO(), Omega(), Theta()</t>
  </si>
  <si>
    <t>f(n) = cn^1 + dn^0</t>
  </si>
  <si>
    <t>function to plot:</t>
  </si>
  <si>
    <t>d =</t>
  </si>
  <si>
    <t xml:space="preserve">c = </t>
  </si>
  <si>
    <t>N</t>
  </si>
  <si>
    <t>N^0</t>
  </si>
  <si>
    <t>N^1</t>
  </si>
  <si>
    <t>f(n)</t>
  </si>
  <si>
    <t>n^1</t>
  </si>
  <si>
    <t xml:space="preserve">lower g(n) = </t>
  </si>
  <si>
    <t>upper g(n)</t>
  </si>
  <si>
    <t>Lower Bound</t>
  </si>
  <si>
    <t xml:space="preserve">C' = </t>
  </si>
  <si>
    <t>Upper Bound</t>
  </si>
  <si>
    <t>C'' =</t>
  </si>
  <si>
    <t>(Ensure true upper and lower bound.)</t>
  </si>
  <si>
    <t>Log(N)</t>
  </si>
  <si>
    <t>log(n)</t>
  </si>
  <si>
    <t>f(n) = bnlogn + clogn + dn^0</t>
  </si>
  <si>
    <t xml:space="preserve">b = </t>
  </si>
  <si>
    <t>NLog(N)</t>
  </si>
  <si>
    <t>nlog(n)</t>
  </si>
  <si>
    <t>f(n) = bn^2 + cn^1  + dn^0</t>
  </si>
  <si>
    <t>N^2</t>
  </si>
  <si>
    <t>f(n) = c log(n) + dn^0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</si>
</sst>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BigO(), Omega(),</a:t>
            </a:r>
            <a:r>
              <a:rPr lang="en-US" baseline="0"/>
              <a:t> Theta()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func(n)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Func1!$D$7:$D$26</c:f>
              <c:numCache>
                <c:formatCode>General</c:formatCode>
                <c:ptCount val="20"/>
                <c:pt idx="0">
                  <c:v>13</c:v>
                </c:pt>
                <c:pt idx="1">
                  <c:v>16</c:v>
                </c:pt>
                <c:pt idx="2">
                  <c:v>19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31</c:v>
                </c:pt>
                <c:pt idx="7">
                  <c:v>34</c:v>
                </c:pt>
                <c:pt idx="8">
                  <c:v>37</c:v>
                </c:pt>
                <c:pt idx="9">
                  <c:v>40</c:v>
                </c:pt>
                <c:pt idx="10">
                  <c:v>43</c:v>
                </c:pt>
                <c:pt idx="11">
                  <c:v>46</c:v>
                </c:pt>
                <c:pt idx="12">
                  <c:v>49</c:v>
                </c:pt>
                <c:pt idx="13">
                  <c:v>52</c:v>
                </c:pt>
                <c:pt idx="14">
                  <c:v>55</c:v>
                </c:pt>
                <c:pt idx="15">
                  <c:v>58</c:v>
                </c:pt>
                <c:pt idx="16">
                  <c:v>61</c:v>
                </c:pt>
                <c:pt idx="17">
                  <c:v>64</c:v>
                </c:pt>
                <c:pt idx="18">
                  <c:v>67</c:v>
                </c:pt>
                <c:pt idx="1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F-41B8-896A-1C534B20798C}"/>
            </c:ext>
          </c:extLst>
        </c:ser>
        <c:ser>
          <c:idx val="1"/>
          <c:order val="1"/>
          <c:tx>
            <c:v>Ω Lower Bound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Func1!$E$7:$E$26</c:f>
              <c:numCache>
                <c:formatCode>General</c:formatCode>
                <c:ptCount val="20"/>
                <c:pt idx="0">
                  <c:v>2.9</c:v>
                </c:pt>
                <c:pt idx="1">
                  <c:v>5.8</c:v>
                </c:pt>
                <c:pt idx="2">
                  <c:v>8.6999999999999993</c:v>
                </c:pt>
                <c:pt idx="3">
                  <c:v>11.6</c:v>
                </c:pt>
                <c:pt idx="4">
                  <c:v>14.5</c:v>
                </c:pt>
                <c:pt idx="5">
                  <c:v>17.399999999999999</c:v>
                </c:pt>
                <c:pt idx="6">
                  <c:v>20.3</c:v>
                </c:pt>
                <c:pt idx="7">
                  <c:v>23.2</c:v>
                </c:pt>
                <c:pt idx="8">
                  <c:v>26.099999999999998</c:v>
                </c:pt>
                <c:pt idx="9">
                  <c:v>29</c:v>
                </c:pt>
                <c:pt idx="10">
                  <c:v>31.9</c:v>
                </c:pt>
                <c:pt idx="11">
                  <c:v>34.799999999999997</c:v>
                </c:pt>
                <c:pt idx="12">
                  <c:v>37.699999999999996</c:v>
                </c:pt>
                <c:pt idx="13">
                  <c:v>40.6</c:v>
                </c:pt>
                <c:pt idx="14">
                  <c:v>43.5</c:v>
                </c:pt>
                <c:pt idx="15">
                  <c:v>46.4</c:v>
                </c:pt>
                <c:pt idx="16">
                  <c:v>49.3</c:v>
                </c:pt>
                <c:pt idx="17">
                  <c:v>52.199999999999996</c:v>
                </c:pt>
                <c:pt idx="18">
                  <c:v>55.1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F-41B8-896A-1C534B20798C}"/>
            </c:ext>
          </c:extLst>
        </c:ser>
        <c:ser>
          <c:idx val="2"/>
          <c:order val="2"/>
          <c:tx>
            <c:v>O Upper Bound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Func1!$G$7:$G$26</c:f>
              <c:numCache>
                <c:formatCode>General</c:formatCod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5F-41B8-896A-1C534B207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345520"/>
        <c:axId val="1874346480"/>
      </c:lineChart>
      <c:catAx>
        <c:axId val="187434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46480"/>
        <c:crosses val="autoZero"/>
        <c:auto val="1"/>
        <c:lblAlgn val="ctr"/>
        <c:lblOffset val="100"/>
        <c:noMultiLvlLbl val="0"/>
      </c:catAx>
      <c:valAx>
        <c:axId val="18743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4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BigO(), Omega(),</a:t>
            </a:r>
            <a:r>
              <a:rPr lang="en-US" baseline="0"/>
              <a:t> Theta()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func(n)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Func2!$D$7:$D$26</c:f>
              <c:numCache>
                <c:formatCode>0</c:formatCode>
                <c:ptCount val="20"/>
                <c:pt idx="0">
                  <c:v>1</c:v>
                </c:pt>
                <c:pt idx="1">
                  <c:v>2.204119982655925</c:v>
                </c:pt>
                <c:pt idx="2">
                  <c:v>2.9084850188786495</c:v>
                </c:pt>
                <c:pt idx="3">
                  <c:v>3.4082399653118496</c:v>
                </c:pt>
                <c:pt idx="4">
                  <c:v>3.7958800173440754</c:v>
                </c:pt>
                <c:pt idx="5">
                  <c:v>4.1126050015345745</c:v>
                </c:pt>
                <c:pt idx="6">
                  <c:v>4.3803921600570277</c:v>
                </c:pt>
                <c:pt idx="7">
                  <c:v>4.6123599479677742</c:v>
                </c:pt>
                <c:pt idx="8">
                  <c:v>4.816970037757299</c:v>
                </c:pt>
                <c:pt idx="9">
                  <c:v>5</c:v>
                </c:pt>
                <c:pt idx="10">
                  <c:v>5.1655707406329006</c:v>
                </c:pt>
                <c:pt idx="11">
                  <c:v>5.3167249841904995</c:v>
                </c:pt>
                <c:pt idx="12">
                  <c:v>5.4557734092273469</c:v>
                </c:pt>
                <c:pt idx="13">
                  <c:v>5.5845121427129518</c:v>
                </c:pt>
                <c:pt idx="14">
                  <c:v>5.7043650362227254</c:v>
                </c:pt>
                <c:pt idx="15">
                  <c:v>5.8164799306236992</c:v>
                </c:pt>
                <c:pt idx="16">
                  <c:v>5.9217956855130955</c:v>
                </c:pt>
                <c:pt idx="17">
                  <c:v>6.0210900204132241</c:v>
                </c:pt>
                <c:pt idx="18">
                  <c:v>6.1150144038113154</c:v>
                </c:pt>
                <c:pt idx="19">
                  <c:v>6.204119982655925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F-4D79-B0BE-FC5512AA206C}"/>
            </c:ext>
          </c:extLst>
        </c:ser>
        <c:ser>
          <c:idx val="1"/>
          <c:order val="1"/>
          <c:tx>
            <c:v>Ω Lower Bound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Func2!$E$7:$E$26</c:f>
              <c:numCache>
                <c:formatCode>0.0</c:formatCode>
                <c:ptCount val="20"/>
                <c:pt idx="0">
                  <c:v>0</c:v>
                </c:pt>
                <c:pt idx="1">
                  <c:v>1.1740169830895266</c:v>
                </c:pt>
                <c:pt idx="2">
                  <c:v>1.8607728934066834</c:v>
                </c:pt>
                <c:pt idx="3">
                  <c:v>2.3480339661790532</c:v>
                </c:pt>
                <c:pt idx="4">
                  <c:v>2.7259830169104733</c:v>
                </c:pt>
                <c:pt idx="5">
                  <c:v>3.0347898764962102</c:v>
                </c:pt>
                <c:pt idx="6">
                  <c:v>3.2958823560556016</c:v>
                </c:pt>
                <c:pt idx="7">
                  <c:v>3.5220509492685799</c:v>
                </c:pt>
                <c:pt idx="8">
                  <c:v>3.7215457868133668</c:v>
                </c:pt>
                <c:pt idx="9">
                  <c:v>3.9</c:v>
                </c:pt>
                <c:pt idx="10">
                  <c:v>4.0614314721170777</c:v>
                </c:pt>
                <c:pt idx="11">
                  <c:v>4.2088068595857369</c:v>
                </c:pt>
                <c:pt idx="12">
                  <c:v>4.344379073996663</c:v>
                </c:pt>
                <c:pt idx="13">
                  <c:v>4.4698993391451278</c:v>
                </c:pt>
                <c:pt idx="14">
                  <c:v>4.5867559103171569</c:v>
                </c:pt>
                <c:pt idx="15">
                  <c:v>4.6960679323581065</c:v>
                </c:pt>
                <c:pt idx="16">
                  <c:v>4.7987507933752678</c:v>
                </c:pt>
                <c:pt idx="17">
                  <c:v>4.8955627699028934</c:v>
                </c:pt>
                <c:pt idx="18">
                  <c:v>4.9871390437160326</c:v>
                </c:pt>
                <c:pt idx="19">
                  <c:v>5.0740169830895265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F-4D79-B0BE-FC5512AA206C}"/>
            </c:ext>
          </c:extLst>
        </c:ser>
        <c:ser>
          <c:idx val="2"/>
          <c:order val="2"/>
          <c:tx>
            <c:v>O Upper Bound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Func2!$G$7:$G$26</c:f>
              <c:numCache>
                <c:formatCode>0.0</c:formatCode>
                <c:ptCount val="20"/>
                <c:pt idx="0">
                  <c:v>0</c:v>
                </c:pt>
                <c:pt idx="1">
                  <c:v>1.8061799739838871</c:v>
                </c:pt>
                <c:pt idx="2">
                  <c:v>2.8627275283179747</c:v>
                </c:pt>
                <c:pt idx="3">
                  <c:v>3.6123599479677742</c:v>
                </c:pt>
                <c:pt idx="4">
                  <c:v>4.1938200260161134</c:v>
                </c:pt>
                <c:pt idx="5">
                  <c:v>4.6689075023018614</c:v>
                </c:pt>
                <c:pt idx="6">
                  <c:v>5.0705882400855407</c:v>
                </c:pt>
                <c:pt idx="7">
                  <c:v>5.4185399219516608</c:v>
                </c:pt>
                <c:pt idx="8">
                  <c:v>5.7254550566359494</c:v>
                </c:pt>
                <c:pt idx="9">
                  <c:v>6</c:v>
                </c:pt>
                <c:pt idx="10">
                  <c:v>6.2483561109493504</c:v>
                </c:pt>
                <c:pt idx="11">
                  <c:v>6.4750874762857489</c:v>
                </c:pt>
                <c:pt idx="12">
                  <c:v>6.6836601138410199</c:v>
                </c:pt>
                <c:pt idx="13">
                  <c:v>6.8767682140694273</c:v>
                </c:pt>
                <c:pt idx="14">
                  <c:v>7.0565475543340881</c:v>
                </c:pt>
                <c:pt idx="15">
                  <c:v>7.2247198959355483</c:v>
                </c:pt>
                <c:pt idx="16">
                  <c:v>7.3826935282696429</c:v>
                </c:pt>
                <c:pt idx="17">
                  <c:v>7.5316350306198361</c:v>
                </c:pt>
                <c:pt idx="18">
                  <c:v>7.6725216057169732</c:v>
                </c:pt>
                <c:pt idx="19">
                  <c:v>7.8061799739838875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6F-4D79-B0BE-FC5512AA2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345520"/>
        <c:axId val="1874346480"/>
      </c:lineChart>
      <c:catAx>
        <c:axId val="187434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46480"/>
        <c:crosses val="autoZero"/>
        <c:auto val="1"/>
        <c:lblAlgn val="ctr"/>
        <c:lblOffset val="100"/>
        <c:noMultiLvlLbl val="0"/>
      </c:catAx>
      <c:valAx>
        <c:axId val="18743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4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BigO(), Omega(),</a:t>
            </a:r>
            <a:r>
              <a:rPr lang="en-US" baseline="0"/>
              <a:t> Theta()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func(n)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Func3!$E$7:$E$26</c:f>
              <c:numCache>
                <c:formatCode>0</c:formatCode>
                <c:ptCount val="20"/>
                <c:pt idx="0">
                  <c:v>4</c:v>
                </c:pt>
                <c:pt idx="1">
                  <c:v>5.5051499783199063</c:v>
                </c:pt>
                <c:pt idx="2">
                  <c:v>6.8627275283179747</c:v>
                </c:pt>
                <c:pt idx="3">
                  <c:v>8.2144199392957375</c:v>
                </c:pt>
                <c:pt idx="4">
                  <c:v>9.59176003468815</c:v>
                </c:pt>
                <c:pt idx="5">
                  <c:v>11.003361253452791</c:v>
                </c:pt>
                <c:pt idx="6">
                  <c:v>12.450980400142567</c:v>
                </c:pt>
                <c:pt idx="7">
                  <c:v>13.933989856911378</c:v>
                </c:pt>
                <c:pt idx="8">
                  <c:v>15.450910113271899</c:v>
                </c:pt>
                <c:pt idx="9">
                  <c:v>17</c:v>
                </c:pt>
                <c:pt idx="10">
                  <c:v>18.579497592215152</c:v>
                </c:pt>
                <c:pt idx="11">
                  <c:v>20.187718690714373</c:v>
                </c:pt>
                <c:pt idx="12">
                  <c:v>21.823093636909388</c:v>
                </c:pt>
                <c:pt idx="13">
                  <c:v>23.484176606530045</c:v>
                </c:pt>
                <c:pt idx="14">
                  <c:v>25.169642663002264</c:v>
                </c:pt>
                <c:pt idx="15">
                  <c:v>26.878279670462572</c:v>
                </c:pt>
                <c:pt idx="16">
                  <c:v>28.608978427565475</c:v>
                </c:pt>
                <c:pt idx="17">
                  <c:v>30.360722607169428</c:v>
                </c:pt>
                <c:pt idx="18">
                  <c:v>32.132579220962235</c:v>
                </c:pt>
                <c:pt idx="19">
                  <c:v>33.923689900271569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C-4829-8E6A-C4AB6E68B857}"/>
            </c:ext>
          </c:extLst>
        </c:ser>
        <c:ser>
          <c:idx val="1"/>
          <c:order val="1"/>
          <c:tx>
            <c:v>Ω Lower Bound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Func3!$F$7:$F$26</c:f>
              <c:numCache>
                <c:formatCode>0.0</c:formatCode>
                <c:ptCount val="20"/>
                <c:pt idx="0">
                  <c:v>0</c:v>
                </c:pt>
                <c:pt idx="1">
                  <c:v>0.54185399219516617</c:v>
                </c:pt>
                <c:pt idx="2">
                  <c:v>1.2882273877430888</c:v>
                </c:pt>
                <c:pt idx="3">
                  <c:v>2.1674159687806647</c:v>
                </c:pt>
                <c:pt idx="4">
                  <c:v>3.1453650195120848</c:v>
                </c:pt>
                <c:pt idx="5">
                  <c:v>4.2020167520716756</c:v>
                </c:pt>
                <c:pt idx="6">
                  <c:v>5.3241176520898179</c:v>
                </c:pt>
                <c:pt idx="7">
                  <c:v>6.502247906341994</c:v>
                </c:pt>
                <c:pt idx="8">
                  <c:v>7.7293643264585308</c:v>
                </c:pt>
                <c:pt idx="9">
                  <c:v>9</c:v>
                </c:pt>
                <c:pt idx="10">
                  <c:v>10.309787583066429</c:v>
                </c:pt>
                <c:pt idx="11">
                  <c:v>11.655157457314349</c:v>
                </c:pt>
                <c:pt idx="12">
                  <c:v>13.033137221989989</c:v>
                </c:pt>
                <c:pt idx="13">
                  <c:v>14.441213249545799</c:v>
                </c:pt>
                <c:pt idx="14">
                  <c:v>15.877231997251698</c:v>
                </c:pt>
                <c:pt idx="15">
                  <c:v>17.339327750245317</c:v>
                </c:pt>
                <c:pt idx="16">
                  <c:v>18.82586849708759</c:v>
                </c:pt>
                <c:pt idx="17">
                  <c:v>20.335414582673558</c:v>
                </c:pt>
                <c:pt idx="18">
                  <c:v>21.866686576293375</c:v>
                </c:pt>
                <c:pt idx="19">
                  <c:v>23.418539921951663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C-4829-8E6A-C4AB6E68B857}"/>
            </c:ext>
          </c:extLst>
        </c:ser>
        <c:ser>
          <c:idx val="2"/>
          <c:order val="2"/>
          <c:tx>
            <c:v>O Upper Bound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Func3!$H$7:$H$26</c:f>
              <c:numCache>
                <c:formatCode>0.0</c:formatCode>
                <c:ptCount val="20"/>
                <c:pt idx="0">
                  <c:v>0</c:v>
                </c:pt>
                <c:pt idx="1">
                  <c:v>1.2041199826559248</c:v>
                </c:pt>
                <c:pt idx="2">
                  <c:v>2.8627275283179747</c:v>
                </c:pt>
                <c:pt idx="3">
                  <c:v>4.8164799306236992</c:v>
                </c:pt>
                <c:pt idx="4">
                  <c:v>6.9897000433601884</c:v>
                </c:pt>
                <c:pt idx="5">
                  <c:v>9.3378150046037227</c:v>
                </c:pt>
                <c:pt idx="6">
                  <c:v>11.831372560199595</c:v>
                </c:pt>
                <c:pt idx="7">
                  <c:v>14.449439791871097</c:v>
                </c:pt>
                <c:pt idx="8">
                  <c:v>17.176365169907847</c:v>
                </c:pt>
                <c:pt idx="9">
                  <c:v>20</c:v>
                </c:pt>
                <c:pt idx="10">
                  <c:v>22.910639073480954</c:v>
                </c:pt>
                <c:pt idx="11">
                  <c:v>25.900349905142996</c:v>
                </c:pt>
                <c:pt idx="12">
                  <c:v>28.962527159977753</c:v>
                </c:pt>
                <c:pt idx="13">
                  <c:v>32.091584998990662</c:v>
                </c:pt>
                <c:pt idx="14">
                  <c:v>35.28273777167044</c:v>
                </c:pt>
                <c:pt idx="15">
                  <c:v>38.531839444989593</c:v>
                </c:pt>
                <c:pt idx="16">
                  <c:v>41.835263326861309</c:v>
                </c:pt>
                <c:pt idx="17">
                  <c:v>45.189810183719018</c:v>
                </c:pt>
                <c:pt idx="18">
                  <c:v>48.592636836207497</c:v>
                </c:pt>
                <c:pt idx="19">
                  <c:v>52.04119982655925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9C-4829-8E6A-C4AB6E68B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345520"/>
        <c:axId val="1874346480"/>
      </c:lineChart>
      <c:catAx>
        <c:axId val="187434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46480"/>
        <c:crosses val="autoZero"/>
        <c:auto val="1"/>
        <c:lblAlgn val="ctr"/>
        <c:lblOffset val="100"/>
        <c:noMultiLvlLbl val="0"/>
      </c:catAx>
      <c:valAx>
        <c:axId val="18743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4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BigO(), Omega(),</a:t>
            </a:r>
            <a:r>
              <a:rPr lang="en-US" baseline="0"/>
              <a:t> Theta()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func(n)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Func4!$E$7:$E$26</c:f>
              <c:numCache>
                <c:formatCode>0</c:formatCode>
                <c:ptCount val="20"/>
                <c:pt idx="0">
                  <c:v>14</c:v>
                </c:pt>
                <c:pt idx="1">
                  <c:v>26</c:v>
                </c:pt>
                <c:pt idx="2">
                  <c:v>40</c:v>
                </c:pt>
                <c:pt idx="3">
                  <c:v>56</c:v>
                </c:pt>
                <c:pt idx="4">
                  <c:v>74</c:v>
                </c:pt>
                <c:pt idx="5">
                  <c:v>94</c:v>
                </c:pt>
                <c:pt idx="6">
                  <c:v>116</c:v>
                </c:pt>
                <c:pt idx="7">
                  <c:v>140</c:v>
                </c:pt>
                <c:pt idx="8">
                  <c:v>166</c:v>
                </c:pt>
                <c:pt idx="9">
                  <c:v>194</c:v>
                </c:pt>
                <c:pt idx="10">
                  <c:v>224</c:v>
                </c:pt>
                <c:pt idx="11">
                  <c:v>256</c:v>
                </c:pt>
                <c:pt idx="12">
                  <c:v>290</c:v>
                </c:pt>
                <c:pt idx="13">
                  <c:v>326</c:v>
                </c:pt>
                <c:pt idx="14">
                  <c:v>364</c:v>
                </c:pt>
                <c:pt idx="15">
                  <c:v>404</c:v>
                </c:pt>
                <c:pt idx="16">
                  <c:v>446</c:v>
                </c:pt>
                <c:pt idx="17">
                  <c:v>490</c:v>
                </c:pt>
                <c:pt idx="18">
                  <c:v>536</c:v>
                </c:pt>
                <c:pt idx="19">
                  <c:v>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A4-4F71-97EC-2E23DE1F2E49}"/>
            </c:ext>
          </c:extLst>
        </c:ser>
        <c:ser>
          <c:idx val="1"/>
          <c:order val="1"/>
          <c:tx>
            <c:v>Ω Lower Bound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Func4!$F$7:$F$26</c:f>
              <c:numCache>
                <c:formatCode>0.0</c:formatCode>
                <c:ptCount val="20"/>
                <c:pt idx="0">
                  <c:v>0.9</c:v>
                </c:pt>
                <c:pt idx="1">
                  <c:v>3.6</c:v>
                </c:pt>
                <c:pt idx="2">
                  <c:v>8.1</c:v>
                </c:pt>
                <c:pt idx="3">
                  <c:v>14.4</c:v>
                </c:pt>
                <c:pt idx="4">
                  <c:v>22.5</c:v>
                </c:pt>
                <c:pt idx="5">
                  <c:v>32.4</c:v>
                </c:pt>
                <c:pt idx="6">
                  <c:v>44.1</c:v>
                </c:pt>
                <c:pt idx="7">
                  <c:v>57.6</c:v>
                </c:pt>
                <c:pt idx="8">
                  <c:v>72.900000000000006</c:v>
                </c:pt>
                <c:pt idx="9">
                  <c:v>90</c:v>
                </c:pt>
                <c:pt idx="10">
                  <c:v>108.9</c:v>
                </c:pt>
                <c:pt idx="11">
                  <c:v>129.6</c:v>
                </c:pt>
                <c:pt idx="12">
                  <c:v>152.1</c:v>
                </c:pt>
                <c:pt idx="13">
                  <c:v>176.4</c:v>
                </c:pt>
                <c:pt idx="14">
                  <c:v>202.5</c:v>
                </c:pt>
                <c:pt idx="15">
                  <c:v>230.4</c:v>
                </c:pt>
                <c:pt idx="16">
                  <c:v>260.10000000000002</c:v>
                </c:pt>
                <c:pt idx="17">
                  <c:v>291.60000000000002</c:v>
                </c:pt>
                <c:pt idx="18">
                  <c:v>324.90000000000003</c:v>
                </c:pt>
                <c:pt idx="19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A4-4F71-97EC-2E23DE1F2E49}"/>
            </c:ext>
          </c:extLst>
        </c:ser>
        <c:ser>
          <c:idx val="2"/>
          <c:order val="2"/>
          <c:tx>
            <c:v>O Upper Bound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Func4!$H$7:$H$26</c:f>
              <c:numCache>
                <c:formatCode>0.0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18</c:v>
                </c:pt>
                <c:pt idx="3">
                  <c:v>32</c:v>
                </c:pt>
                <c:pt idx="4">
                  <c:v>50</c:v>
                </c:pt>
                <c:pt idx="5">
                  <c:v>72</c:v>
                </c:pt>
                <c:pt idx="6">
                  <c:v>98</c:v>
                </c:pt>
                <c:pt idx="7">
                  <c:v>128</c:v>
                </c:pt>
                <c:pt idx="8">
                  <c:v>162</c:v>
                </c:pt>
                <c:pt idx="9">
                  <c:v>200</c:v>
                </c:pt>
                <c:pt idx="10">
                  <c:v>242</c:v>
                </c:pt>
                <c:pt idx="11">
                  <c:v>288</c:v>
                </c:pt>
                <c:pt idx="12">
                  <c:v>338</c:v>
                </c:pt>
                <c:pt idx="13">
                  <c:v>392</c:v>
                </c:pt>
                <c:pt idx="14">
                  <c:v>450</c:v>
                </c:pt>
                <c:pt idx="15">
                  <c:v>512</c:v>
                </c:pt>
                <c:pt idx="16">
                  <c:v>578</c:v>
                </c:pt>
                <c:pt idx="17">
                  <c:v>648</c:v>
                </c:pt>
                <c:pt idx="18">
                  <c:v>722</c:v>
                </c:pt>
                <c:pt idx="1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A4-4F71-97EC-2E23DE1F2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345520"/>
        <c:axId val="1874346480"/>
      </c:lineChart>
      <c:catAx>
        <c:axId val="187434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46480"/>
        <c:crosses val="autoZero"/>
        <c:auto val="1"/>
        <c:lblAlgn val="ctr"/>
        <c:lblOffset val="100"/>
        <c:noMultiLvlLbl val="0"/>
      </c:catAx>
      <c:valAx>
        <c:axId val="18743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4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9525</xdr:rowOff>
    </xdr:from>
    <xdr:to>
      <xdr:col>15</xdr:col>
      <xdr:colOff>304800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D732E5-905E-B48D-F2BF-6189BF3B8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10</xdr:row>
      <xdr:rowOff>9525</xdr:rowOff>
    </xdr:from>
    <xdr:to>
      <xdr:col>15</xdr:col>
      <xdr:colOff>314325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F9A330-5117-4B0F-9BBB-2E7E7F775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10</xdr:row>
      <xdr:rowOff>9525</xdr:rowOff>
    </xdr:from>
    <xdr:to>
      <xdr:col>16</xdr:col>
      <xdr:colOff>314325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E04D4F-AF87-4024-8028-97C68CA07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10</xdr:row>
      <xdr:rowOff>9525</xdr:rowOff>
    </xdr:from>
    <xdr:to>
      <xdr:col>16</xdr:col>
      <xdr:colOff>314325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E43D6E-4370-4152-9830-9516F3B56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AA81A-C5F9-4B9E-81EE-C16C91CC7585}">
  <dimension ref="A1:L26"/>
  <sheetViews>
    <sheetView tabSelected="1" workbookViewId="0">
      <selection activeCell="D36" sqref="D36"/>
    </sheetView>
  </sheetViews>
  <sheetFormatPr defaultRowHeight="15" x14ac:dyDescent="0.25"/>
  <sheetData>
    <row r="1" spans="1:12" x14ac:dyDescent="0.25">
      <c r="A1" t="s">
        <v>0</v>
      </c>
    </row>
    <row r="3" spans="1:12" x14ac:dyDescent="0.25">
      <c r="A3" t="s">
        <v>2</v>
      </c>
    </row>
    <row r="4" spans="1:12" x14ac:dyDescent="0.25">
      <c r="A4" t="s">
        <v>1</v>
      </c>
    </row>
    <row r="5" spans="1:12" x14ac:dyDescent="0.25">
      <c r="E5" t="s">
        <v>12</v>
      </c>
      <c r="G5" t="s">
        <v>14</v>
      </c>
      <c r="I5" t="s">
        <v>3</v>
      </c>
      <c r="J5">
        <v>10</v>
      </c>
    </row>
    <row r="6" spans="1:12" x14ac:dyDescent="0.25">
      <c r="A6" t="s">
        <v>5</v>
      </c>
      <c r="B6" t="s">
        <v>6</v>
      </c>
      <c r="C6" t="s">
        <v>7</v>
      </c>
      <c r="D6" t="s">
        <v>8</v>
      </c>
      <c r="E6" t="s">
        <v>13</v>
      </c>
      <c r="G6" t="s">
        <v>15</v>
      </c>
      <c r="I6" t="s">
        <v>4</v>
      </c>
      <c r="J6">
        <v>3</v>
      </c>
    </row>
    <row r="7" spans="1:12" x14ac:dyDescent="0.25">
      <c r="A7">
        <v>1</v>
      </c>
      <c r="B7">
        <f>($J$5 * A7^0)</f>
        <v>10</v>
      </c>
      <c r="C7">
        <f>(($J$6)*A7^1)</f>
        <v>3</v>
      </c>
      <c r="D7">
        <f>(C7 + B7)</f>
        <v>13</v>
      </c>
      <c r="E7">
        <f>(($J$7) * A7^1)</f>
        <v>2.9</v>
      </c>
      <c r="G7">
        <f>(($J$8) * A7^1)</f>
        <v>4</v>
      </c>
      <c r="I7" t="s">
        <v>10</v>
      </c>
      <c r="J7">
        <v>2.9</v>
      </c>
      <c r="K7" t="s">
        <v>9</v>
      </c>
      <c r="L7" t="s">
        <v>16</v>
      </c>
    </row>
    <row r="8" spans="1:12" x14ac:dyDescent="0.25">
      <c r="A8">
        <f>(A7+1)</f>
        <v>2</v>
      </c>
      <c r="B8">
        <f>($J$5 * A8^0)</f>
        <v>10</v>
      </c>
      <c r="C8">
        <f>(($J$6)*A8^1)</f>
        <v>6</v>
      </c>
      <c r="D8">
        <f t="shared" ref="D8:D26" si="0">(C8 + B8)</f>
        <v>16</v>
      </c>
      <c r="E8">
        <f t="shared" ref="E8:E26" si="1">(($J$7) * A8^1)</f>
        <v>5.8</v>
      </c>
      <c r="G8">
        <f t="shared" ref="G8:G26" si="2">(($J$8) * A8^1)</f>
        <v>8</v>
      </c>
      <c r="I8" t="s">
        <v>11</v>
      </c>
      <c r="J8">
        <v>4</v>
      </c>
      <c r="K8" t="s">
        <v>9</v>
      </c>
    </row>
    <row r="9" spans="1:12" x14ac:dyDescent="0.25">
      <c r="A9">
        <f t="shared" ref="A9:A30" si="3">(A8+1)</f>
        <v>3</v>
      </c>
      <c r="B9">
        <f>($J$5 * A9^0)</f>
        <v>10</v>
      </c>
      <c r="C9">
        <f>(($J$6)*A9^1)</f>
        <v>9</v>
      </c>
      <c r="D9">
        <f t="shared" si="0"/>
        <v>19</v>
      </c>
      <c r="E9">
        <f t="shared" si="1"/>
        <v>8.6999999999999993</v>
      </c>
      <c r="G9">
        <f t="shared" si="2"/>
        <v>12</v>
      </c>
    </row>
    <row r="10" spans="1:12" x14ac:dyDescent="0.25">
      <c r="A10">
        <f t="shared" si="3"/>
        <v>4</v>
      </c>
      <c r="B10">
        <f>($J$5 * A10^0)</f>
        <v>10</v>
      </c>
      <c r="C10">
        <f>(($J$6)*A10^1)</f>
        <v>12</v>
      </c>
      <c r="D10">
        <f t="shared" si="0"/>
        <v>22</v>
      </c>
      <c r="E10">
        <f t="shared" si="1"/>
        <v>11.6</v>
      </c>
      <c r="G10">
        <f t="shared" si="2"/>
        <v>16</v>
      </c>
    </row>
    <row r="11" spans="1:12" x14ac:dyDescent="0.25">
      <c r="A11">
        <f t="shared" si="3"/>
        <v>5</v>
      </c>
      <c r="B11">
        <f>($J$5 * A11^0)</f>
        <v>10</v>
      </c>
      <c r="C11">
        <f>(($J$6)*A11^1)</f>
        <v>15</v>
      </c>
      <c r="D11">
        <f t="shared" si="0"/>
        <v>25</v>
      </c>
      <c r="E11">
        <f t="shared" si="1"/>
        <v>14.5</v>
      </c>
      <c r="G11">
        <f t="shared" si="2"/>
        <v>20</v>
      </c>
    </row>
    <row r="12" spans="1:12" x14ac:dyDescent="0.25">
      <c r="A12">
        <f t="shared" si="3"/>
        <v>6</v>
      </c>
      <c r="B12">
        <f>($J$5 * A12^0)</f>
        <v>10</v>
      </c>
      <c r="C12">
        <f>(($J$6)*A12^1)</f>
        <v>18</v>
      </c>
      <c r="D12">
        <f t="shared" si="0"/>
        <v>28</v>
      </c>
      <c r="E12">
        <f t="shared" si="1"/>
        <v>17.399999999999999</v>
      </c>
      <c r="G12">
        <f t="shared" si="2"/>
        <v>24</v>
      </c>
    </row>
    <row r="13" spans="1:12" x14ac:dyDescent="0.25">
      <c r="A13">
        <f t="shared" si="3"/>
        <v>7</v>
      </c>
      <c r="B13">
        <f>($J$5 * A13^0)</f>
        <v>10</v>
      </c>
      <c r="C13">
        <f>(($J$6)*A13^1)</f>
        <v>21</v>
      </c>
      <c r="D13">
        <f t="shared" si="0"/>
        <v>31</v>
      </c>
      <c r="E13">
        <f t="shared" si="1"/>
        <v>20.3</v>
      </c>
      <c r="G13">
        <f t="shared" si="2"/>
        <v>28</v>
      </c>
    </row>
    <row r="14" spans="1:12" x14ac:dyDescent="0.25">
      <c r="A14">
        <f t="shared" si="3"/>
        <v>8</v>
      </c>
      <c r="B14">
        <f>($J$5 * A14^0)</f>
        <v>10</v>
      </c>
      <c r="C14">
        <f>(($J$6)*A14^1)</f>
        <v>24</v>
      </c>
      <c r="D14">
        <f t="shared" si="0"/>
        <v>34</v>
      </c>
      <c r="E14">
        <f t="shared" si="1"/>
        <v>23.2</v>
      </c>
      <c r="G14">
        <f t="shared" si="2"/>
        <v>32</v>
      </c>
    </row>
    <row r="15" spans="1:12" x14ac:dyDescent="0.25">
      <c r="A15">
        <f t="shared" si="3"/>
        <v>9</v>
      </c>
      <c r="B15">
        <f>($J$5 * A15^0)</f>
        <v>10</v>
      </c>
      <c r="C15">
        <f>(($J$6)*A15^1)</f>
        <v>27</v>
      </c>
      <c r="D15">
        <f t="shared" si="0"/>
        <v>37</v>
      </c>
      <c r="E15">
        <f t="shared" si="1"/>
        <v>26.099999999999998</v>
      </c>
      <c r="G15">
        <f t="shared" si="2"/>
        <v>36</v>
      </c>
    </row>
    <row r="16" spans="1:12" x14ac:dyDescent="0.25">
      <c r="A16">
        <f t="shared" si="3"/>
        <v>10</v>
      </c>
      <c r="B16">
        <f>($J$5 * A16^0)</f>
        <v>10</v>
      </c>
      <c r="C16">
        <f>(($J$6)*A16^1)</f>
        <v>30</v>
      </c>
      <c r="D16">
        <f t="shared" si="0"/>
        <v>40</v>
      </c>
      <c r="E16">
        <f t="shared" si="1"/>
        <v>29</v>
      </c>
      <c r="G16">
        <f t="shared" si="2"/>
        <v>40</v>
      </c>
    </row>
    <row r="17" spans="1:7" x14ac:dyDescent="0.25">
      <c r="A17">
        <f t="shared" si="3"/>
        <v>11</v>
      </c>
      <c r="B17">
        <f>($J$5 * A17^0)</f>
        <v>10</v>
      </c>
      <c r="C17">
        <f>(($J$6)*A17^1)</f>
        <v>33</v>
      </c>
      <c r="D17">
        <f t="shared" si="0"/>
        <v>43</v>
      </c>
      <c r="E17">
        <f t="shared" si="1"/>
        <v>31.9</v>
      </c>
      <c r="G17">
        <f t="shared" si="2"/>
        <v>44</v>
      </c>
    </row>
    <row r="18" spans="1:7" x14ac:dyDescent="0.25">
      <c r="A18">
        <f t="shared" si="3"/>
        <v>12</v>
      </c>
      <c r="B18">
        <f>($J$5 * A18^0)</f>
        <v>10</v>
      </c>
      <c r="C18">
        <f>(($J$6)*A18^1)</f>
        <v>36</v>
      </c>
      <c r="D18">
        <f t="shared" si="0"/>
        <v>46</v>
      </c>
      <c r="E18">
        <f t="shared" si="1"/>
        <v>34.799999999999997</v>
      </c>
      <c r="G18">
        <f t="shared" si="2"/>
        <v>48</v>
      </c>
    </row>
    <row r="19" spans="1:7" x14ac:dyDescent="0.25">
      <c r="A19">
        <f t="shared" si="3"/>
        <v>13</v>
      </c>
      <c r="B19">
        <f>($J$5 * A19^0)</f>
        <v>10</v>
      </c>
      <c r="C19">
        <f>(($J$6)*A19^1)</f>
        <v>39</v>
      </c>
      <c r="D19">
        <f t="shared" si="0"/>
        <v>49</v>
      </c>
      <c r="E19">
        <f t="shared" si="1"/>
        <v>37.699999999999996</v>
      </c>
      <c r="G19">
        <f t="shared" si="2"/>
        <v>52</v>
      </c>
    </row>
    <row r="20" spans="1:7" x14ac:dyDescent="0.25">
      <c r="A20">
        <f t="shared" si="3"/>
        <v>14</v>
      </c>
      <c r="B20">
        <f>($J$5 * A20^0)</f>
        <v>10</v>
      </c>
      <c r="C20">
        <f>(($J$6)*A20^1)</f>
        <v>42</v>
      </c>
      <c r="D20">
        <f t="shared" si="0"/>
        <v>52</v>
      </c>
      <c r="E20">
        <f t="shared" si="1"/>
        <v>40.6</v>
      </c>
      <c r="G20">
        <f t="shared" si="2"/>
        <v>56</v>
      </c>
    </row>
    <row r="21" spans="1:7" x14ac:dyDescent="0.25">
      <c r="A21">
        <f t="shared" si="3"/>
        <v>15</v>
      </c>
      <c r="B21">
        <f>($J$5 * A21^0)</f>
        <v>10</v>
      </c>
      <c r="C21">
        <f>(($J$6)*A21^1)</f>
        <v>45</v>
      </c>
      <c r="D21">
        <f t="shared" si="0"/>
        <v>55</v>
      </c>
      <c r="E21">
        <f t="shared" si="1"/>
        <v>43.5</v>
      </c>
      <c r="G21">
        <f t="shared" si="2"/>
        <v>60</v>
      </c>
    </row>
    <row r="22" spans="1:7" x14ac:dyDescent="0.25">
      <c r="A22">
        <f t="shared" si="3"/>
        <v>16</v>
      </c>
      <c r="B22">
        <f>($J$5 * A22^0)</f>
        <v>10</v>
      </c>
      <c r="C22">
        <f>(($J$6)*A22^1)</f>
        <v>48</v>
      </c>
      <c r="D22">
        <f t="shared" si="0"/>
        <v>58</v>
      </c>
      <c r="E22">
        <f t="shared" si="1"/>
        <v>46.4</v>
      </c>
      <c r="G22">
        <f t="shared" si="2"/>
        <v>64</v>
      </c>
    </row>
    <row r="23" spans="1:7" x14ac:dyDescent="0.25">
      <c r="A23">
        <f t="shared" si="3"/>
        <v>17</v>
      </c>
      <c r="B23">
        <f>($J$5 * A23^0)</f>
        <v>10</v>
      </c>
      <c r="C23">
        <f>(($J$6)*A23^1)</f>
        <v>51</v>
      </c>
      <c r="D23">
        <f t="shared" si="0"/>
        <v>61</v>
      </c>
      <c r="E23">
        <f t="shared" si="1"/>
        <v>49.3</v>
      </c>
      <c r="G23">
        <f t="shared" si="2"/>
        <v>68</v>
      </c>
    </row>
    <row r="24" spans="1:7" x14ac:dyDescent="0.25">
      <c r="A24">
        <f t="shared" si="3"/>
        <v>18</v>
      </c>
      <c r="B24">
        <f>($J$5 * A24^0)</f>
        <v>10</v>
      </c>
      <c r="C24">
        <f>(($J$6)*A24^1)</f>
        <v>54</v>
      </c>
      <c r="D24">
        <f t="shared" si="0"/>
        <v>64</v>
      </c>
      <c r="E24">
        <f t="shared" si="1"/>
        <v>52.199999999999996</v>
      </c>
      <c r="G24">
        <f t="shared" si="2"/>
        <v>72</v>
      </c>
    </row>
    <row r="25" spans="1:7" x14ac:dyDescent="0.25">
      <c r="A25">
        <f t="shared" si="3"/>
        <v>19</v>
      </c>
      <c r="B25">
        <f>($J$5 * A25^0)</f>
        <v>10</v>
      </c>
      <c r="C25">
        <f>(($J$6)*A25^1)</f>
        <v>57</v>
      </c>
      <c r="D25">
        <f t="shared" si="0"/>
        <v>67</v>
      </c>
      <c r="E25">
        <f t="shared" si="1"/>
        <v>55.1</v>
      </c>
      <c r="G25">
        <f t="shared" si="2"/>
        <v>76</v>
      </c>
    </row>
    <row r="26" spans="1:7" x14ac:dyDescent="0.25">
      <c r="A26">
        <f t="shared" si="3"/>
        <v>20</v>
      </c>
      <c r="B26">
        <f>($J$5 * A26^0)</f>
        <v>10</v>
      </c>
      <c r="C26">
        <f>(($J$6)*A26^1)</f>
        <v>60</v>
      </c>
      <c r="D26">
        <f t="shared" si="0"/>
        <v>70</v>
      </c>
      <c r="E26">
        <f t="shared" si="1"/>
        <v>58</v>
      </c>
      <c r="G26">
        <f t="shared" si="2"/>
        <v>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BF161-0CC8-489A-A44F-3D6BFD8EBDFB}">
  <dimension ref="A1:K26"/>
  <sheetViews>
    <sheetView workbookViewId="0">
      <selection activeCell="J8" sqref="J8"/>
    </sheetView>
  </sheetViews>
  <sheetFormatPr defaultRowHeight="15" x14ac:dyDescent="0.25"/>
  <sheetData>
    <row r="1" spans="1:11" x14ac:dyDescent="0.25">
      <c r="A1" t="s">
        <v>0</v>
      </c>
    </row>
    <row r="3" spans="1:11" x14ac:dyDescent="0.25">
      <c r="A3" t="s">
        <v>2</v>
      </c>
    </row>
    <row r="4" spans="1:11" x14ac:dyDescent="0.25">
      <c r="A4" t="s">
        <v>25</v>
      </c>
    </row>
    <row r="5" spans="1:11" x14ac:dyDescent="0.25">
      <c r="E5" t="s">
        <v>12</v>
      </c>
      <c r="G5" t="s">
        <v>14</v>
      </c>
      <c r="I5" t="s">
        <v>3</v>
      </c>
      <c r="J5">
        <v>1</v>
      </c>
    </row>
    <row r="6" spans="1:11" x14ac:dyDescent="0.25">
      <c r="A6" t="s">
        <v>5</v>
      </c>
      <c r="B6" t="s">
        <v>6</v>
      </c>
      <c r="C6" t="s">
        <v>17</v>
      </c>
      <c r="D6" t="s">
        <v>8</v>
      </c>
      <c r="E6" t="s">
        <v>13</v>
      </c>
      <c r="G6" t="s">
        <v>15</v>
      </c>
      <c r="I6" t="s">
        <v>4</v>
      </c>
      <c r="J6">
        <v>4</v>
      </c>
    </row>
    <row r="7" spans="1:11" x14ac:dyDescent="0.25">
      <c r="A7">
        <v>1</v>
      </c>
      <c r="B7">
        <f>($J$5 * A7^0)</f>
        <v>1</v>
      </c>
      <c r="C7" s="2">
        <f>($J$6 * LOG(A7))</f>
        <v>0</v>
      </c>
      <c r="D7" s="1">
        <f>(C7+B7)</f>
        <v>1</v>
      </c>
      <c r="E7" s="2">
        <f>(($J$7) * LOG(A7))</f>
        <v>0</v>
      </c>
      <c r="G7" s="2">
        <f>(($J$8) * LOG(A7))</f>
        <v>0</v>
      </c>
      <c r="I7" t="s">
        <v>10</v>
      </c>
      <c r="J7">
        <v>3.9</v>
      </c>
      <c r="K7" t="s">
        <v>18</v>
      </c>
    </row>
    <row r="8" spans="1:11" x14ac:dyDescent="0.25">
      <c r="A8">
        <f>(A7+1)</f>
        <v>2</v>
      </c>
      <c r="B8">
        <f>($J$5 * A8^0)</f>
        <v>1</v>
      </c>
      <c r="C8" s="2">
        <f t="shared" ref="C8:C26" si="0">($J$6 * LOG(A8))</f>
        <v>1.2041199826559248</v>
      </c>
      <c r="D8" s="1">
        <f t="shared" ref="D8:D26" si="1">(C8+B8)</f>
        <v>2.204119982655925</v>
      </c>
      <c r="E8" s="2">
        <f t="shared" ref="E8:E26" si="2">(($J$7) * LOG(A8))</f>
        <v>1.1740169830895266</v>
      </c>
      <c r="G8" s="2">
        <f t="shared" ref="G8:G26" si="3">(($J$8) * LOG(A8))</f>
        <v>1.8061799739838871</v>
      </c>
      <c r="I8" t="s">
        <v>11</v>
      </c>
      <c r="J8">
        <v>6</v>
      </c>
      <c r="K8" t="s">
        <v>18</v>
      </c>
    </row>
    <row r="9" spans="1:11" x14ac:dyDescent="0.25">
      <c r="A9">
        <f t="shared" ref="A9:A30" si="4">(A8+1)</f>
        <v>3</v>
      </c>
      <c r="B9">
        <f>($J$5 * A9^0)</f>
        <v>1</v>
      </c>
      <c r="C9" s="2">
        <f t="shared" si="0"/>
        <v>1.9084850188786497</v>
      </c>
      <c r="D9" s="1">
        <f t="shared" si="1"/>
        <v>2.9084850188786495</v>
      </c>
      <c r="E9" s="2">
        <f t="shared" si="2"/>
        <v>1.8607728934066834</v>
      </c>
      <c r="G9" s="2">
        <f t="shared" si="3"/>
        <v>2.8627275283179747</v>
      </c>
    </row>
    <row r="10" spans="1:11" x14ac:dyDescent="0.25">
      <c r="A10">
        <f t="shared" si="4"/>
        <v>4</v>
      </c>
      <c r="B10">
        <f>($J$5 * A10^0)</f>
        <v>1</v>
      </c>
      <c r="C10" s="2">
        <f t="shared" si="0"/>
        <v>2.4082399653118496</v>
      </c>
      <c r="D10" s="1">
        <f t="shared" si="1"/>
        <v>3.4082399653118496</v>
      </c>
      <c r="E10" s="2">
        <f t="shared" si="2"/>
        <v>2.3480339661790532</v>
      </c>
      <c r="G10" s="2">
        <f t="shared" si="3"/>
        <v>3.6123599479677742</v>
      </c>
    </row>
    <row r="11" spans="1:11" x14ac:dyDescent="0.25">
      <c r="A11">
        <f t="shared" si="4"/>
        <v>5</v>
      </c>
      <c r="B11">
        <f>($J$5 * A11^0)</f>
        <v>1</v>
      </c>
      <c r="C11" s="2">
        <f t="shared" si="0"/>
        <v>2.7958800173440754</v>
      </c>
      <c r="D11" s="1">
        <f t="shared" si="1"/>
        <v>3.7958800173440754</v>
      </c>
      <c r="E11" s="2">
        <f t="shared" si="2"/>
        <v>2.7259830169104733</v>
      </c>
      <c r="G11" s="2">
        <f t="shared" si="3"/>
        <v>4.1938200260161134</v>
      </c>
    </row>
    <row r="12" spans="1:11" x14ac:dyDescent="0.25">
      <c r="A12">
        <f t="shared" si="4"/>
        <v>6</v>
      </c>
      <c r="B12">
        <f>($J$5 * A12^0)</f>
        <v>1</v>
      </c>
      <c r="C12" s="2">
        <f t="shared" si="0"/>
        <v>3.1126050015345745</v>
      </c>
      <c r="D12" s="1">
        <f t="shared" si="1"/>
        <v>4.1126050015345745</v>
      </c>
      <c r="E12" s="2">
        <f t="shared" si="2"/>
        <v>3.0347898764962102</v>
      </c>
      <c r="G12" s="2">
        <f t="shared" si="3"/>
        <v>4.6689075023018614</v>
      </c>
    </row>
    <row r="13" spans="1:11" x14ac:dyDescent="0.25">
      <c r="A13">
        <f t="shared" si="4"/>
        <v>7</v>
      </c>
      <c r="B13">
        <f>($J$5 * A13^0)</f>
        <v>1</v>
      </c>
      <c r="C13" s="2">
        <f t="shared" si="0"/>
        <v>3.3803921600570273</v>
      </c>
      <c r="D13" s="1">
        <f t="shared" si="1"/>
        <v>4.3803921600570277</v>
      </c>
      <c r="E13" s="2">
        <f t="shared" si="2"/>
        <v>3.2958823560556016</v>
      </c>
      <c r="G13" s="2">
        <f t="shared" si="3"/>
        <v>5.0705882400855407</v>
      </c>
    </row>
    <row r="14" spans="1:11" x14ac:dyDescent="0.25">
      <c r="A14">
        <f t="shared" si="4"/>
        <v>8</v>
      </c>
      <c r="B14">
        <f>($J$5 * A14^0)</f>
        <v>1</v>
      </c>
      <c r="C14" s="2">
        <f t="shared" si="0"/>
        <v>3.6123599479677742</v>
      </c>
      <c r="D14" s="1">
        <f t="shared" si="1"/>
        <v>4.6123599479677742</v>
      </c>
      <c r="E14" s="2">
        <f t="shared" si="2"/>
        <v>3.5220509492685799</v>
      </c>
      <c r="G14" s="2">
        <f t="shared" si="3"/>
        <v>5.4185399219516608</v>
      </c>
    </row>
    <row r="15" spans="1:11" x14ac:dyDescent="0.25">
      <c r="A15">
        <f t="shared" si="4"/>
        <v>9</v>
      </c>
      <c r="B15">
        <f>($J$5 * A15^0)</f>
        <v>1</v>
      </c>
      <c r="C15" s="2">
        <f t="shared" si="0"/>
        <v>3.8169700377572995</v>
      </c>
      <c r="D15" s="1">
        <f t="shared" si="1"/>
        <v>4.816970037757299</v>
      </c>
      <c r="E15" s="2">
        <f t="shared" si="2"/>
        <v>3.7215457868133668</v>
      </c>
      <c r="G15" s="2">
        <f t="shared" si="3"/>
        <v>5.7254550566359494</v>
      </c>
    </row>
    <row r="16" spans="1:11" x14ac:dyDescent="0.25">
      <c r="A16">
        <f t="shared" si="4"/>
        <v>10</v>
      </c>
      <c r="B16">
        <f>($J$5 * A16^0)</f>
        <v>1</v>
      </c>
      <c r="C16" s="2">
        <f t="shared" si="0"/>
        <v>4</v>
      </c>
      <c r="D16" s="1">
        <f t="shared" si="1"/>
        <v>5</v>
      </c>
      <c r="E16" s="2">
        <f t="shared" si="2"/>
        <v>3.9</v>
      </c>
      <c r="G16" s="2">
        <f t="shared" si="3"/>
        <v>6</v>
      </c>
    </row>
    <row r="17" spans="1:7" x14ac:dyDescent="0.25">
      <c r="A17">
        <f t="shared" si="4"/>
        <v>11</v>
      </c>
      <c r="B17">
        <f>($J$5 * A17^0)</f>
        <v>1</v>
      </c>
      <c r="C17" s="2">
        <f t="shared" si="0"/>
        <v>4.1655707406329006</v>
      </c>
      <c r="D17" s="1">
        <f t="shared" si="1"/>
        <v>5.1655707406329006</v>
      </c>
      <c r="E17" s="2">
        <f t="shared" si="2"/>
        <v>4.0614314721170777</v>
      </c>
      <c r="G17" s="2">
        <f t="shared" si="3"/>
        <v>6.2483561109493504</v>
      </c>
    </row>
    <row r="18" spans="1:7" x14ac:dyDescent="0.25">
      <c r="A18">
        <f t="shared" si="4"/>
        <v>12</v>
      </c>
      <c r="B18">
        <f>($J$5 * A18^0)</f>
        <v>1</v>
      </c>
      <c r="C18" s="2">
        <f t="shared" si="0"/>
        <v>4.3167249841904995</v>
      </c>
      <c r="D18" s="1">
        <f t="shared" si="1"/>
        <v>5.3167249841904995</v>
      </c>
      <c r="E18" s="2">
        <f t="shared" si="2"/>
        <v>4.2088068595857369</v>
      </c>
      <c r="G18" s="2">
        <f t="shared" si="3"/>
        <v>6.4750874762857489</v>
      </c>
    </row>
    <row r="19" spans="1:7" x14ac:dyDescent="0.25">
      <c r="A19">
        <f t="shared" si="4"/>
        <v>13</v>
      </c>
      <c r="B19">
        <f>($J$5 * A19^0)</f>
        <v>1</v>
      </c>
      <c r="C19" s="2">
        <f t="shared" si="0"/>
        <v>4.4557734092273469</v>
      </c>
      <c r="D19" s="1">
        <f t="shared" si="1"/>
        <v>5.4557734092273469</v>
      </c>
      <c r="E19" s="2">
        <f t="shared" si="2"/>
        <v>4.344379073996663</v>
      </c>
      <c r="G19" s="2">
        <f t="shared" si="3"/>
        <v>6.6836601138410199</v>
      </c>
    </row>
    <row r="20" spans="1:7" x14ac:dyDescent="0.25">
      <c r="A20">
        <f t="shared" si="4"/>
        <v>14</v>
      </c>
      <c r="B20">
        <f>($J$5 * A20^0)</f>
        <v>1</v>
      </c>
      <c r="C20" s="2">
        <f t="shared" si="0"/>
        <v>4.5845121427129518</v>
      </c>
      <c r="D20" s="1">
        <f t="shared" si="1"/>
        <v>5.5845121427129518</v>
      </c>
      <c r="E20" s="2">
        <f t="shared" si="2"/>
        <v>4.4698993391451278</v>
      </c>
      <c r="G20" s="2">
        <f t="shared" si="3"/>
        <v>6.8767682140694273</v>
      </c>
    </row>
    <row r="21" spans="1:7" x14ac:dyDescent="0.25">
      <c r="A21">
        <f t="shared" si="4"/>
        <v>15</v>
      </c>
      <c r="B21">
        <f>($J$5 * A21^0)</f>
        <v>1</v>
      </c>
      <c r="C21" s="2">
        <f t="shared" si="0"/>
        <v>4.7043650362227254</v>
      </c>
      <c r="D21" s="1">
        <f t="shared" si="1"/>
        <v>5.7043650362227254</v>
      </c>
      <c r="E21" s="2">
        <f t="shared" si="2"/>
        <v>4.5867559103171569</v>
      </c>
      <c r="G21" s="2">
        <f t="shared" si="3"/>
        <v>7.0565475543340881</v>
      </c>
    </row>
    <row r="22" spans="1:7" x14ac:dyDescent="0.25">
      <c r="A22">
        <f t="shared" si="4"/>
        <v>16</v>
      </c>
      <c r="B22">
        <f>($J$5 * A22^0)</f>
        <v>1</v>
      </c>
      <c r="C22" s="2">
        <f t="shared" si="0"/>
        <v>4.8164799306236992</v>
      </c>
      <c r="D22" s="1">
        <f t="shared" si="1"/>
        <v>5.8164799306236992</v>
      </c>
      <c r="E22" s="2">
        <f t="shared" si="2"/>
        <v>4.6960679323581065</v>
      </c>
      <c r="G22" s="2">
        <f t="shared" si="3"/>
        <v>7.2247198959355483</v>
      </c>
    </row>
    <row r="23" spans="1:7" x14ac:dyDescent="0.25">
      <c r="A23">
        <f t="shared" si="4"/>
        <v>17</v>
      </c>
      <c r="B23">
        <f>($J$5 * A23^0)</f>
        <v>1</v>
      </c>
      <c r="C23" s="2">
        <f t="shared" si="0"/>
        <v>4.9217956855130955</v>
      </c>
      <c r="D23" s="1">
        <f t="shared" si="1"/>
        <v>5.9217956855130955</v>
      </c>
      <c r="E23" s="2">
        <f t="shared" si="2"/>
        <v>4.7987507933752678</v>
      </c>
      <c r="G23" s="2">
        <f t="shared" si="3"/>
        <v>7.3826935282696429</v>
      </c>
    </row>
    <row r="24" spans="1:7" x14ac:dyDescent="0.25">
      <c r="A24">
        <f t="shared" si="4"/>
        <v>18</v>
      </c>
      <c r="B24">
        <f>($J$5 * A24^0)</f>
        <v>1</v>
      </c>
      <c r="C24" s="2">
        <f t="shared" si="0"/>
        <v>5.0210900204132241</v>
      </c>
      <c r="D24" s="1">
        <f t="shared" si="1"/>
        <v>6.0210900204132241</v>
      </c>
      <c r="E24" s="2">
        <f t="shared" si="2"/>
        <v>4.8955627699028934</v>
      </c>
      <c r="G24" s="2">
        <f t="shared" si="3"/>
        <v>7.5316350306198361</v>
      </c>
    </row>
    <row r="25" spans="1:7" x14ac:dyDescent="0.25">
      <c r="A25">
        <f t="shared" si="4"/>
        <v>19</v>
      </c>
      <c r="B25">
        <f>($J$5 * A25^0)</f>
        <v>1</v>
      </c>
      <c r="C25" s="2">
        <f t="shared" si="0"/>
        <v>5.1150144038113154</v>
      </c>
      <c r="D25" s="1">
        <f t="shared" si="1"/>
        <v>6.1150144038113154</v>
      </c>
      <c r="E25" s="2">
        <f t="shared" si="2"/>
        <v>4.9871390437160326</v>
      </c>
      <c r="G25" s="2">
        <f t="shared" si="3"/>
        <v>7.6725216057169732</v>
      </c>
    </row>
    <row r="26" spans="1:7" x14ac:dyDescent="0.25">
      <c r="A26">
        <f t="shared" si="4"/>
        <v>20</v>
      </c>
      <c r="B26">
        <f>($J$5 * A26^0)</f>
        <v>1</v>
      </c>
      <c r="C26" s="2">
        <f t="shared" si="0"/>
        <v>5.204119982655925</v>
      </c>
      <c r="D26" s="1">
        <f t="shared" si="1"/>
        <v>6.204119982655925</v>
      </c>
      <c r="E26" s="2">
        <f t="shared" si="2"/>
        <v>5.0740169830895265</v>
      </c>
      <c r="G26" s="2">
        <f t="shared" si="3"/>
        <v>7.8061799739838875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C10D2-5791-4BED-831C-BE6741353742}">
  <dimension ref="A1:L26"/>
  <sheetViews>
    <sheetView workbookViewId="0">
      <selection activeCell="M33" sqref="M33"/>
    </sheetView>
  </sheetViews>
  <sheetFormatPr defaultRowHeight="15" x14ac:dyDescent="0.25"/>
  <sheetData>
    <row r="1" spans="1:12" x14ac:dyDescent="0.25">
      <c r="A1" t="s">
        <v>0</v>
      </c>
    </row>
    <row r="3" spans="1:12" x14ac:dyDescent="0.25">
      <c r="A3" t="s">
        <v>2</v>
      </c>
    </row>
    <row r="4" spans="1:12" x14ac:dyDescent="0.25">
      <c r="A4" t="s">
        <v>19</v>
      </c>
    </row>
    <row r="5" spans="1:12" x14ac:dyDescent="0.25">
      <c r="F5" t="s">
        <v>12</v>
      </c>
      <c r="H5" t="s">
        <v>14</v>
      </c>
      <c r="J5" t="s">
        <v>20</v>
      </c>
      <c r="K5">
        <v>1</v>
      </c>
    </row>
    <row r="6" spans="1:12" x14ac:dyDescent="0.25">
      <c r="A6" t="s">
        <v>5</v>
      </c>
      <c r="B6" t="s">
        <v>6</v>
      </c>
      <c r="C6" t="s">
        <v>17</v>
      </c>
      <c r="D6" t="s">
        <v>21</v>
      </c>
      <c r="E6" t="s">
        <v>8</v>
      </c>
      <c r="F6" t="s">
        <v>13</v>
      </c>
      <c r="H6" t="s">
        <v>15</v>
      </c>
      <c r="J6" t="s">
        <v>3</v>
      </c>
      <c r="K6">
        <v>4</v>
      </c>
    </row>
    <row r="7" spans="1:12" x14ac:dyDescent="0.25">
      <c r="A7">
        <v>1</v>
      </c>
      <c r="B7">
        <f>($K$6 * A7^0)</f>
        <v>4</v>
      </c>
      <c r="C7" s="2">
        <f>($K$7 * LOG(A7))</f>
        <v>0</v>
      </c>
      <c r="D7" s="2">
        <f>($K$5 * (A7 * LOG(A7)))</f>
        <v>0</v>
      </c>
      <c r="E7" s="1">
        <f>(D7 + C7 + B7)</f>
        <v>4</v>
      </c>
      <c r="F7" s="2">
        <f>(($K$8) * D7)</f>
        <v>0</v>
      </c>
      <c r="H7" s="2">
        <f>(($K$9) * D7)</f>
        <v>0</v>
      </c>
      <c r="J7" t="s">
        <v>4</v>
      </c>
      <c r="K7">
        <v>3</v>
      </c>
    </row>
    <row r="8" spans="1:12" x14ac:dyDescent="0.25">
      <c r="A8">
        <f>(A7+1)</f>
        <v>2</v>
      </c>
      <c r="B8">
        <f>($K$6 * A8^0)</f>
        <v>4</v>
      </c>
      <c r="C8" s="2">
        <f>($K$7 * LOG(A8))</f>
        <v>0.90308998699194354</v>
      </c>
      <c r="D8" s="2">
        <f t="shared" ref="D8:D26" si="0">($K$5 * (A8 * LOG(A8)))</f>
        <v>0.6020599913279624</v>
      </c>
      <c r="E8" s="1">
        <f t="shared" ref="E8:E26" si="1">(D8 + C8 + B8)</f>
        <v>5.5051499783199063</v>
      </c>
      <c r="F8" s="2">
        <f t="shared" ref="F8:F26" si="2">(($K$8) * D8)</f>
        <v>0.54185399219516617</v>
      </c>
      <c r="H8" s="2">
        <f t="shared" ref="H8:H26" si="3">(($K$9) * D8)</f>
        <v>1.2041199826559248</v>
      </c>
      <c r="J8" t="s">
        <v>10</v>
      </c>
      <c r="K8">
        <v>0.9</v>
      </c>
      <c r="L8" t="s">
        <v>22</v>
      </c>
    </row>
    <row r="9" spans="1:12" x14ac:dyDescent="0.25">
      <c r="A9">
        <f t="shared" ref="A9:A30" si="4">(A8+1)</f>
        <v>3</v>
      </c>
      <c r="B9">
        <f>($K$6 * A9^0)</f>
        <v>4</v>
      </c>
      <c r="C9" s="2">
        <f>($K$7 * LOG(A9))</f>
        <v>1.4313637641589874</v>
      </c>
      <c r="D9" s="2">
        <f t="shared" si="0"/>
        <v>1.4313637641589874</v>
      </c>
      <c r="E9" s="1">
        <f t="shared" si="1"/>
        <v>6.8627275283179747</v>
      </c>
      <c r="F9" s="2">
        <f t="shared" si="2"/>
        <v>1.2882273877430888</v>
      </c>
      <c r="H9" s="2">
        <f t="shared" si="3"/>
        <v>2.8627275283179747</v>
      </c>
      <c r="J9" t="s">
        <v>11</v>
      </c>
      <c r="K9">
        <v>2</v>
      </c>
      <c r="L9" t="s">
        <v>22</v>
      </c>
    </row>
    <row r="10" spans="1:12" x14ac:dyDescent="0.25">
      <c r="A10">
        <f t="shared" si="4"/>
        <v>4</v>
      </c>
      <c r="B10">
        <f>($K$6 * A10^0)</f>
        <v>4</v>
      </c>
      <c r="C10" s="2">
        <f>($K$7 * LOG(A10))</f>
        <v>1.8061799739838871</v>
      </c>
      <c r="D10" s="2">
        <f t="shared" si="0"/>
        <v>2.4082399653118496</v>
      </c>
      <c r="E10" s="1">
        <f t="shared" si="1"/>
        <v>8.2144199392957375</v>
      </c>
      <c r="F10" s="2">
        <f t="shared" si="2"/>
        <v>2.1674159687806647</v>
      </c>
      <c r="H10" s="2">
        <f t="shared" si="3"/>
        <v>4.8164799306236992</v>
      </c>
    </row>
    <row r="11" spans="1:12" x14ac:dyDescent="0.25">
      <c r="A11">
        <f t="shared" si="4"/>
        <v>5</v>
      </c>
      <c r="B11">
        <f>($K$6 * A11^0)</f>
        <v>4</v>
      </c>
      <c r="C11" s="2">
        <f>($K$7 * LOG(A11))</f>
        <v>2.0969100130080567</v>
      </c>
      <c r="D11" s="2">
        <f t="shared" si="0"/>
        <v>3.4948500216800942</v>
      </c>
      <c r="E11" s="1">
        <f t="shared" si="1"/>
        <v>9.59176003468815</v>
      </c>
      <c r="F11" s="2">
        <f t="shared" si="2"/>
        <v>3.1453650195120848</v>
      </c>
      <c r="H11" s="2">
        <f t="shared" si="3"/>
        <v>6.9897000433601884</v>
      </c>
    </row>
    <row r="12" spans="1:12" x14ac:dyDescent="0.25">
      <c r="A12">
        <f t="shared" si="4"/>
        <v>6</v>
      </c>
      <c r="B12">
        <f>($K$6 * A12^0)</f>
        <v>4</v>
      </c>
      <c r="C12" s="2">
        <f>($K$7 * LOG(A12))</f>
        <v>2.3344537511509307</v>
      </c>
      <c r="D12" s="2">
        <f t="shared" si="0"/>
        <v>4.6689075023018614</v>
      </c>
      <c r="E12" s="1">
        <f t="shared" si="1"/>
        <v>11.003361253452791</v>
      </c>
      <c r="F12" s="2">
        <f t="shared" si="2"/>
        <v>4.2020167520716756</v>
      </c>
      <c r="H12" s="2">
        <f t="shared" si="3"/>
        <v>9.3378150046037227</v>
      </c>
    </row>
    <row r="13" spans="1:12" x14ac:dyDescent="0.25">
      <c r="A13">
        <f t="shared" si="4"/>
        <v>7</v>
      </c>
      <c r="B13">
        <f>($K$6 * A13^0)</f>
        <v>4</v>
      </c>
      <c r="C13" s="2">
        <f>($K$7 * LOG(A13))</f>
        <v>2.5352941200427703</v>
      </c>
      <c r="D13" s="2">
        <f t="shared" si="0"/>
        <v>5.9156862800997976</v>
      </c>
      <c r="E13" s="1">
        <f t="shared" si="1"/>
        <v>12.450980400142567</v>
      </c>
      <c r="F13" s="2">
        <f t="shared" si="2"/>
        <v>5.3241176520898179</v>
      </c>
      <c r="H13" s="2">
        <f t="shared" si="3"/>
        <v>11.831372560199595</v>
      </c>
    </row>
    <row r="14" spans="1:12" x14ac:dyDescent="0.25">
      <c r="A14">
        <f t="shared" si="4"/>
        <v>8</v>
      </c>
      <c r="B14">
        <f>($K$6 * A14^0)</f>
        <v>4</v>
      </c>
      <c r="C14" s="2">
        <f>($K$7 * LOG(A14))</f>
        <v>2.7092699609758304</v>
      </c>
      <c r="D14" s="2">
        <f t="shared" si="0"/>
        <v>7.2247198959355483</v>
      </c>
      <c r="E14" s="1">
        <f t="shared" si="1"/>
        <v>13.933989856911378</v>
      </c>
      <c r="F14" s="2">
        <f t="shared" si="2"/>
        <v>6.502247906341994</v>
      </c>
      <c r="H14" s="2">
        <f t="shared" si="3"/>
        <v>14.449439791871097</v>
      </c>
    </row>
    <row r="15" spans="1:12" x14ac:dyDescent="0.25">
      <c r="A15">
        <f t="shared" si="4"/>
        <v>9</v>
      </c>
      <c r="B15">
        <f>($K$6 * A15^0)</f>
        <v>4</v>
      </c>
      <c r="C15" s="2">
        <f>($K$7 * LOG(A15))</f>
        <v>2.8627275283179747</v>
      </c>
      <c r="D15" s="2">
        <f t="shared" si="0"/>
        <v>8.5881825849539233</v>
      </c>
      <c r="E15" s="1">
        <f t="shared" si="1"/>
        <v>15.450910113271899</v>
      </c>
      <c r="F15" s="2">
        <f t="shared" si="2"/>
        <v>7.7293643264585308</v>
      </c>
      <c r="H15" s="2">
        <f t="shared" si="3"/>
        <v>17.176365169907847</v>
      </c>
    </row>
    <row r="16" spans="1:12" x14ac:dyDescent="0.25">
      <c r="A16">
        <f t="shared" si="4"/>
        <v>10</v>
      </c>
      <c r="B16">
        <f>($K$6 * A16^0)</f>
        <v>4</v>
      </c>
      <c r="C16" s="2">
        <f>($K$7 * LOG(A16))</f>
        <v>3</v>
      </c>
      <c r="D16" s="2">
        <f t="shared" si="0"/>
        <v>10</v>
      </c>
      <c r="E16" s="1">
        <f t="shared" si="1"/>
        <v>17</v>
      </c>
      <c r="F16" s="2">
        <f t="shared" si="2"/>
        <v>9</v>
      </c>
      <c r="H16" s="2">
        <f t="shared" si="3"/>
        <v>20</v>
      </c>
    </row>
    <row r="17" spans="1:8" x14ac:dyDescent="0.25">
      <c r="A17">
        <f t="shared" si="4"/>
        <v>11</v>
      </c>
      <c r="B17">
        <f>($K$6 * A17^0)</f>
        <v>4</v>
      </c>
      <c r="C17" s="2">
        <f>($K$7 * LOG(A17))</f>
        <v>3.1241780554746752</v>
      </c>
      <c r="D17" s="2">
        <f t="shared" si="0"/>
        <v>11.455319536740477</v>
      </c>
      <c r="E17" s="1">
        <f t="shared" si="1"/>
        <v>18.579497592215152</v>
      </c>
      <c r="F17" s="2">
        <f t="shared" si="2"/>
        <v>10.309787583066429</v>
      </c>
      <c r="H17" s="2">
        <f t="shared" si="3"/>
        <v>22.910639073480954</v>
      </c>
    </row>
    <row r="18" spans="1:8" x14ac:dyDescent="0.25">
      <c r="A18">
        <f t="shared" si="4"/>
        <v>12</v>
      </c>
      <c r="B18">
        <f>($K$6 * A18^0)</f>
        <v>4</v>
      </c>
      <c r="C18" s="2">
        <f>($K$7 * LOG(A18))</f>
        <v>3.2375437381428744</v>
      </c>
      <c r="D18" s="2">
        <f t="shared" si="0"/>
        <v>12.950174952571498</v>
      </c>
      <c r="E18" s="1">
        <f t="shared" si="1"/>
        <v>20.187718690714373</v>
      </c>
      <c r="F18" s="2">
        <f t="shared" si="2"/>
        <v>11.655157457314349</v>
      </c>
      <c r="H18" s="2">
        <f t="shared" si="3"/>
        <v>25.900349905142996</v>
      </c>
    </row>
    <row r="19" spans="1:8" x14ac:dyDescent="0.25">
      <c r="A19">
        <f t="shared" si="4"/>
        <v>13</v>
      </c>
      <c r="B19">
        <f>($K$6 * A19^0)</f>
        <v>4</v>
      </c>
      <c r="C19" s="2">
        <f>($K$7 * LOG(A19))</f>
        <v>3.3418300569205099</v>
      </c>
      <c r="D19" s="2">
        <f t="shared" si="0"/>
        <v>14.481263579988877</v>
      </c>
      <c r="E19" s="1">
        <f t="shared" si="1"/>
        <v>21.823093636909388</v>
      </c>
      <c r="F19" s="2">
        <f t="shared" si="2"/>
        <v>13.033137221989989</v>
      </c>
      <c r="H19" s="2">
        <f t="shared" si="3"/>
        <v>28.962527159977753</v>
      </c>
    </row>
    <row r="20" spans="1:8" x14ac:dyDescent="0.25">
      <c r="A20">
        <f t="shared" si="4"/>
        <v>14</v>
      </c>
      <c r="B20">
        <f>($K$6 * A20^0)</f>
        <v>4</v>
      </c>
      <c r="C20" s="2">
        <f>($K$7 * LOG(A20))</f>
        <v>3.4383841070347136</v>
      </c>
      <c r="D20" s="2">
        <f t="shared" si="0"/>
        <v>16.045792499495331</v>
      </c>
      <c r="E20" s="1">
        <f t="shared" si="1"/>
        <v>23.484176606530045</v>
      </c>
      <c r="F20" s="2">
        <f t="shared" si="2"/>
        <v>14.441213249545799</v>
      </c>
      <c r="H20" s="2">
        <f t="shared" si="3"/>
        <v>32.091584998990662</v>
      </c>
    </row>
    <row r="21" spans="1:8" x14ac:dyDescent="0.25">
      <c r="A21">
        <f t="shared" si="4"/>
        <v>15</v>
      </c>
      <c r="B21">
        <f>($K$6 * A21^0)</f>
        <v>4</v>
      </c>
      <c r="C21" s="2">
        <f>($K$7 * LOG(A21))</f>
        <v>3.528273777167044</v>
      </c>
      <c r="D21" s="2">
        <f t="shared" si="0"/>
        <v>17.64136888583522</v>
      </c>
      <c r="E21" s="1">
        <f t="shared" si="1"/>
        <v>25.169642663002264</v>
      </c>
      <c r="F21" s="2">
        <f t="shared" si="2"/>
        <v>15.877231997251698</v>
      </c>
      <c r="H21" s="2">
        <f t="shared" si="3"/>
        <v>35.28273777167044</v>
      </c>
    </row>
    <row r="22" spans="1:8" x14ac:dyDescent="0.25">
      <c r="A22">
        <f t="shared" si="4"/>
        <v>16</v>
      </c>
      <c r="B22">
        <f>($K$6 * A22^0)</f>
        <v>4</v>
      </c>
      <c r="C22" s="2">
        <f>($K$7 * LOG(A22))</f>
        <v>3.6123599479677742</v>
      </c>
      <c r="D22" s="2">
        <f t="shared" si="0"/>
        <v>19.265919722494797</v>
      </c>
      <c r="E22" s="1">
        <f t="shared" si="1"/>
        <v>26.878279670462572</v>
      </c>
      <c r="F22" s="2">
        <f t="shared" si="2"/>
        <v>17.339327750245317</v>
      </c>
      <c r="H22" s="2">
        <f t="shared" si="3"/>
        <v>38.531839444989593</v>
      </c>
    </row>
    <row r="23" spans="1:8" x14ac:dyDescent="0.25">
      <c r="A23">
        <f t="shared" si="4"/>
        <v>17</v>
      </c>
      <c r="B23">
        <f>($K$6 * A23^0)</f>
        <v>4</v>
      </c>
      <c r="C23" s="2">
        <f>($K$7 * LOG(A23))</f>
        <v>3.6913467641348214</v>
      </c>
      <c r="D23" s="2">
        <f t="shared" si="0"/>
        <v>20.917631663430654</v>
      </c>
      <c r="E23" s="1">
        <f t="shared" si="1"/>
        <v>28.608978427565475</v>
      </c>
      <c r="F23" s="2">
        <f t="shared" si="2"/>
        <v>18.82586849708759</v>
      </c>
      <c r="H23" s="2">
        <f t="shared" si="3"/>
        <v>41.835263326861309</v>
      </c>
    </row>
    <row r="24" spans="1:8" x14ac:dyDescent="0.25">
      <c r="A24">
        <f t="shared" si="4"/>
        <v>18</v>
      </c>
      <c r="B24">
        <f>($K$6 * A24^0)</f>
        <v>4</v>
      </c>
      <c r="C24" s="2">
        <f>($K$7 * LOG(A24))</f>
        <v>3.765817515309918</v>
      </c>
      <c r="D24" s="2">
        <f t="shared" si="0"/>
        <v>22.594905091859509</v>
      </c>
      <c r="E24" s="1">
        <f t="shared" si="1"/>
        <v>30.360722607169428</v>
      </c>
      <c r="F24" s="2">
        <f t="shared" si="2"/>
        <v>20.335414582673558</v>
      </c>
      <c r="H24" s="2">
        <f t="shared" si="3"/>
        <v>45.189810183719018</v>
      </c>
    </row>
    <row r="25" spans="1:8" x14ac:dyDescent="0.25">
      <c r="A25">
        <f t="shared" si="4"/>
        <v>19</v>
      </c>
      <c r="B25">
        <f>($K$6 * A25^0)</f>
        <v>4</v>
      </c>
      <c r="C25" s="2">
        <f>($K$7 * LOG(A25))</f>
        <v>3.8362608028584866</v>
      </c>
      <c r="D25" s="2">
        <f t="shared" si="0"/>
        <v>24.296318418103748</v>
      </c>
      <c r="E25" s="1">
        <f t="shared" si="1"/>
        <v>32.132579220962235</v>
      </c>
      <c r="F25" s="2">
        <f t="shared" si="2"/>
        <v>21.866686576293375</v>
      </c>
      <c r="H25" s="2">
        <f t="shared" si="3"/>
        <v>48.592636836207497</v>
      </c>
    </row>
    <row r="26" spans="1:8" x14ac:dyDescent="0.25">
      <c r="A26">
        <f t="shared" si="4"/>
        <v>20</v>
      </c>
      <c r="B26">
        <f>($K$6 * A26^0)</f>
        <v>4</v>
      </c>
      <c r="C26" s="2">
        <f>($K$7 * LOG(A26))</f>
        <v>3.9030899869919438</v>
      </c>
      <c r="D26" s="2">
        <f t="shared" si="0"/>
        <v>26.020599913279625</v>
      </c>
      <c r="E26" s="1">
        <f t="shared" si="1"/>
        <v>33.923689900271569</v>
      </c>
      <c r="F26" s="2">
        <f t="shared" si="2"/>
        <v>23.418539921951663</v>
      </c>
      <c r="H26" s="2">
        <f t="shared" si="3"/>
        <v>52.04119982655925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0513E-D7B5-4AA3-9D56-7F594633C261}">
  <dimension ref="A1:L26"/>
  <sheetViews>
    <sheetView workbookViewId="0">
      <selection activeCell="K10" sqref="K10"/>
    </sheetView>
  </sheetViews>
  <sheetFormatPr defaultRowHeight="15" x14ac:dyDescent="0.25"/>
  <sheetData>
    <row r="1" spans="1:12" x14ac:dyDescent="0.25">
      <c r="A1" t="s">
        <v>0</v>
      </c>
    </row>
    <row r="3" spans="1:12" x14ac:dyDescent="0.25">
      <c r="A3" t="s">
        <v>2</v>
      </c>
    </row>
    <row r="4" spans="1:12" x14ac:dyDescent="0.25">
      <c r="A4" t="s">
        <v>23</v>
      </c>
    </row>
    <row r="5" spans="1:12" x14ac:dyDescent="0.25">
      <c r="F5" t="s">
        <v>12</v>
      </c>
      <c r="H5" t="s">
        <v>14</v>
      </c>
      <c r="J5" t="s">
        <v>20</v>
      </c>
      <c r="K5">
        <v>1</v>
      </c>
    </row>
    <row r="6" spans="1:12" x14ac:dyDescent="0.25">
      <c r="A6" t="s">
        <v>5</v>
      </c>
      <c r="B6" t="s">
        <v>6</v>
      </c>
      <c r="C6" t="s">
        <v>7</v>
      </c>
      <c r="D6" t="s">
        <v>24</v>
      </c>
      <c r="E6" t="s">
        <v>8</v>
      </c>
      <c r="F6" t="s">
        <v>13</v>
      </c>
      <c r="H6" t="s">
        <v>15</v>
      </c>
      <c r="J6" t="s">
        <v>3</v>
      </c>
      <c r="K6">
        <v>4</v>
      </c>
    </row>
    <row r="7" spans="1:12" x14ac:dyDescent="0.25">
      <c r="A7">
        <v>1</v>
      </c>
      <c r="B7">
        <f>($K$6 * A7^0)</f>
        <v>4</v>
      </c>
      <c r="C7" s="2">
        <f>($K$7 * A7^1)</f>
        <v>9</v>
      </c>
      <c r="D7" s="2">
        <f>($K$5 * A7^2)</f>
        <v>1</v>
      </c>
      <c r="E7" s="1">
        <f>(D7 + C7 + B7)</f>
        <v>14</v>
      </c>
      <c r="F7" s="2">
        <f>(($K$8) * D7)</f>
        <v>0.9</v>
      </c>
      <c r="H7" s="2">
        <f>(($K$9) * D7)</f>
        <v>2</v>
      </c>
      <c r="J7" t="s">
        <v>4</v>
      </c>
      <c r="K7">
        <v>9</v>
      </c>
    </row>
    <row r="8" spans="1:12" x14ac:dyDescent="0.25">
      <c r="A8">
        <f>(A7+1)</f>
        <v>2</v>
      </c>
      <c r="B8">
        <f>($K$6 * A8^0)</f>
        <v>4</v>
      </c>
      <c r="C8" s="2">
        <f t="shared" ref="C8:C26" si="0">($K$7 * A8^1)</f>
        <v>18</v>
      </c>
      <c r="D8" s="2">
        <f t="shared" ref="D8:D26" si="1">($K$5 * A8^2)</f>
        <v>4</v>
      </c>
      <c r="E8" s="1">
        <f t="shared" ref="E8:E26" si="2">(D8 + C8 + B8)</f>
        <v>26</v>
      </c>
      <c r="F8" s="2">
        <f t="shared" ref="F8:F26" si="3">(($K$8) * D8)</f>
        <v>3.6</v>
      </c>
      <c r="H8" s="2">
        <f t="shared" ref="H8:H26" si="4">(($K$9) * D8)</f>
        <v>8</v>
      </c>
      <c r="J8" t="s">
        <v>10</v>
      </c>
      <c r="K8">
        <v>0.9</v>
      </c>
      <c r="L8" t="s">
        <v>24</v>
      </c>
    </row>
    <row r="9" spans="1:12" x14ac:dyDescent="0.25">
      <c r="A9">
        <f t="shared" ref="A9:A30" si="5">(A8+1)</f>
        <v>3</v>
      </c>
      <c r="B9">
        <f>($K$6 * A9^0)</f>
        <v>4</v>
      </c>
      <c r="C9" s="2">
        <f t="shared" si="0"/>
        <v>27</v>
      </c>
      <c r="D9" s="2">
        <f t="shared" si="1"/>
        <v>9</v>
      </c>
      <c r="E9" s="1">
        <f t="shared" si="2"/>
        <v>40</v>
      </c>
      <c r="F9" s="2">
        <f t="shared" si="3"/>
        <v>8.1</v>
      </c>
      <c r="H9" s="2">
        <f t="shared" si="4"/>
        <v>18</v>
      </c>
      <c r="J9" t="s">
        <v>11</v>
      </c>
      <c r="K9">
        <v>2</v>
      </c>
      <c r="L9" t="s">
        <v>24</v>
      </c>
    </row>
    <row r="10" spans="1:12" x14ac:dyDescent="0.25">
      <c r="A10">
        <f t="shared" si="5"/>
        <v>4</v>
      </c>
      <c r="B10">
        <f>($K$6 * A10^0)</f>
        <v>4</v>
      </c>
      <c r="C10" s="2">
        <f t="shared" si="0"/>
        <v>36</v>
      </c>
      <c r="D10" s="2">
        <f t="shared" si="1"/>
        <v>16</v>
      </c>
      <c r="E10" s="1">
        <f t="shared" si="2"/>
        <v>56</v>
      </c>
      <c r="F10" s="2">
        <f t="shared" si="3"/>
        <v>14.4</v>
      </c>
      <c r="H10" s="2">
        <f t="shared" si="4"/>
        <v>32</v>
      </c>
    </row>
    <row r="11" spans="1:12" x14ac:dyDescent="0.25">
      <c r="A11">
        <f t="shared" si="5"/>
        <v>5</v>
      </c>
      <c r="B11">
        <f>($K$6 * A11^0)</f>
        <v>4</v>
      </c>
      <c r="C11" s="2">
        <f t="shared" si="0"/>
        <v>45</v>
      </c>
      <c r="D11" s="2">
        <f t="shared" si="1"/>
        <v>25</v>
      </c>
      <c r="E11" s="1">
        <f t="shared" si="2"/>
        <v>74</v>
      </c>
      <c r="F11" s="2">
        <f t="shared" si="3"/>
        <v>22.5</v>
      </c>
      <c r="H11" s="2">
        <f t="shared" si="4"/>
        <v>50</v>
      </c>
    </row>
    <row r="12" spans="1:12" x14ac:dyDescent="0.25">
      <c r="A12">
        <f t="shared" si="5"/>
        <v>6</v>
      </c>
      <c r="B12">
        <f>($K$6 * A12^0)</f>
        <v>4</v>
      </c>
      <c r="C12" s="2">
        <f t="shared" si="0"/>
        <v>54</v>
      </c>
      <c r="D12" s="2">
        <f t="shared" si="1"/>
        <v>36</v>
      </c>
      <c r="E12" s="1">
        <f t="shared" si="2"/>
        <v>94</v>
      </c>
      <c r="F12" s="2">
        <f t="shared" si="3"/>
        <v>32.4</v>
      </c>
      <c r="H12" s="2">
        <f t="shared" si="4"/>
        <v>72</v>
      </c>
    </row>
    <row r="13" spans="1:12" x14ac:dyDescent="0.25">
      <c r="A13">
        <f t="shared" si="5"/>
        <v>7</v>
      </c>
      <c r="B13">
        <f>($K$6 * A13^0)</f>
        <v>4</v>
      </c>
      <c r="C13" s="2">
        <f t="shared" si="0"/>
        <v>63</v>
      </c>
      <c r="D13" s="2">
        <f t="shared" si="1"/>
        <v>49</v>
      </c>
      <c r="E13" s="1">
        <f t="shared" si="2"/>
        <v>116</v>
      </c>
      <c r="F13" s="2">
        <f t="shared" si="3"/>
        <v>44.1</v>
      </c>
      <c r="H13" s="2">
        <f t="shared" si="4"/>
        <v>98</v>
      </c>
    </row>
    <row r="14" spans="1:12" x14ac:dyDescent="0.25">
      <c r="A14">
        <f t="shared" si="5"/>
        <v>8</v>
      </c>
      <c r="B14">
        <f>($K$6 * A14^0)</f>
        <v>4</v>
      </c>
      <c r="C14" s="2">
        <f t="shared" si="0"/>
        <v>72</v>
      </c>
      <c r="D14" s="2">
        <f t="shared" si="1"/>
        <v>64</v>
      </c>
      <c r="E14" s="1">
        <f t="shared" si="2"/>
        <v>140</v>
      </c>
      <c r="F14" s="2">
        <f t="shared" si="3"/>
        <v>57.6</v>
      </c>
      <c r="H14" s="2">
        <f t="shared" si="4"/>
        <v>128</v>
      </c>
    </row>
    <row r="15" spans="1:12" x14ac:dyDescent="0.25">
      <c r="A15">
        <f t="shared" si="5"/>
        <v>9</v>
      </c>
      <c r="B15">
        <f>($K$6 * A15^0)</f>
        <v>4</v>
      </c>
      <c r="C15" s="2">
        <f t="shared" si="0"/>
        <v>81</v>
      </c>
      <c r="D15" s="2">
        <f t="shared" si="1"/>
        <v>81</v>
      </c>
      <c r="E15" s="1">
        <f t="shared" si="2"/>
        <v>166</v>
      </c>
      <c r="F15" s="2">
        <f t="shared" si="3"/>
        <v>72.900000000000006</v>
      </c>
      <c r="H15" s="2">
        <f t="shared" si="4"/>
        <v>162</v>
      </c>
    </row>
    <row r="16" spans="1:12" x14ac:dyDescent="0.25">
      <c r="A16">
        <f t="shared" si="5"/>
        <v>10</v>
      </c>
      <c r="B16">
        <f>($K$6 * A16^0)</f>
        <v>4</v>
      </c>
      <c r="C16" s="2">
        <f t="shared" si="0"/>
        <v>90</v>
      </c>
      <c r="D16" s="2">
        <f t="shared" si="1"/>
        <v>100</v>
      </c>
      <c r="E16" s="1">
        <f t="shared" si="2"/>
        <v>194</v>
      </c>
      <c r="F16" s="2">
        <f t="shared" si="3"/>
        <v>90</v>
      </c>
      <c r="H16" s="2">
        <f t="shared" si="4"/>
        <v>200</v>
      </c>
    </row>
    <row r="17" spans="1:8" x14ac:dyDescent="0.25">
      <c r="A17">
        <f t="shared" si="5"/>
        <v>11</v>
      </c>
      <c r="B17">
        <f>($K$6 * A17^0)</f>
        <v>4</v>
      </c>
      <c r="C17" s="2">
        <f t="shared" si="0"/>
        <v>99</v>
      </c>
      <c r="D17" s="2">
        <f t="shared" si="1"/>
        <v>121</v>
      </c>
      <c r="E17" s="1">
        <f t="shared" si="2"/>
        <v>224</v>
      </c>
      <c r="F17" s="2">
        <f t="shared" si="3"/>
        <v>108.9</v>
      </c>
      <c r="H17" s="2">
        <f t="shared" si="4"/>
        <v>242</v>
      </c>
    </row>
    <row r="18" spans="1:8" x14ac:dyDescent="0.25">
      <c r="A18">
        <f t="shared" si="5"/>
        <v>12</v>
      </c>
      <c r="B18">
        <f>($K$6 * A18^0)</f>
        <v>4</v>
      </c>
      <c r="C18" s="2">
        <f t="shared" si="0"/>
        <v>108</v>
      </c>
      <c r="D18" s="2">
        <f t="shared" si="1"/>
        <v>144</v>
      </c>
      <c r="E18" s="1">
        <f t="shared" si="2"/>
        <v>256</v>
      </c>
      <c r="F18" s="2">
        <f t="shared" si="3"/>
        <v>129.6</v>
      </c>
      <c r="H18" s="2">
        <f t="shared" si="4"/>
        <v>288</v>
      </c>
    </row>
    <row r="19" spans="1:8" x14ac:dyDescent="0.25">
      <c r="A19">
        <f t="shared" si="5"/>
        <v>13</v>
      </c>
      <c r="B19">
        <f>($K$6 * A19^0)</f>
        <v>4</v>
      </c>
      <c r="C19" s="2">
        <f t="shared" si="0"/>
        <v>117</v>
      </c>
      <c r="D19" s="2">
        <f t="shared" si="1"/>
        <v>169</v>
      </c>
      <c r="E19" s="1">
        <f t="shared" si="2"/>
        <v>290</v>
      </c>
      <c r="F19" s="2">
        <f t="shared" si="3"/>
        <v>152.1</v>
      </c>
      <c r="H19" s="2">
        <f t="shared" si="4"/>
        <v>338</v>
      </c>
    </row>
    <row r="20" spans="1:8" x14ac:dyDescent="0.25">
      <c r="A20">
        <f t="shared" si="5"/>
        <v>14</v>
      </c>
      <c r="B20">
        <f>($K$6 * A20^0)</f>
        <v>4</v>
      </c>
      <c r="C20" s="2">
        <f t="shared" si="0"/>
        <v>126</v>
      </c>
      <c r="D20" s="2">
        <f t="shared" si="1"/>
        <v>196</v>
      </c>
      <c r="E20" s="1">
        <f t="shared" si="2"/>
        <v>326</v>
      </c>
      <c r="F20" s="2">
        <f t="shared" si="3"/>
        <v>176.4</v>
      </c>
      <c r="H20" s="2">
        <f t="shared" si="4"/>
        <v>392</v>
      </c>
    </row>
    <row r="21" spans="1:8" x14ac:dyDescent="0.25">
      <c r="A21">
        <f t="shared" si="5"/>
        <v>15</v>
      </c>
      <c r="B21">
        <f>($K$6 * A21^0)</f>
        <v>4</v>
      </c>
      <c r="C21" s="2">
        <f t="shared" si="0"/>
        <v>135</v>
      </c>
      <c r="D21" s="2">
        <f t="shared" si="1"/>
        <v>225</v>
      </c>
      <c r="E21" s="1">
        <f t="shared" si="2"/>
        <v>364</v>
      </c>
      <c r="F21" s="2">
        <f t="shared" si="3"/>
        <v>202.5</v>
      </c>
      <c r="H21" s="2">
        <f t="shared" si="4"/>
        <v>450</v>
      </c>
    </row>
    <row r="22" spans="1:8" x14ac:dyDescent="0.25">
      <c r="A22">
        <f t="shared" si="5"/>
        <v>16</v>
      </c>
      <c r="B22">
        <f>($K$6 * A22^0)</f>
        <v>4</v>
      </c>
      <c r="C22" s="2">
        <f t="shared" si="0"/>
        <v>144</v>
      </c>
      <c r="D22" s="2">
        <f t="shared" si="1"/>
        <v>256</v>
      </c>
      <c r="E22" s="1">
        <f t="shared" si="2"/>
        <v>404</v>
      </c>
      <c r="F22" s="2">
        <f t="shared" si="3"/>
        <v>230.4</v>
      </c>
      <c r="H22" s="2">
        <f t="shared" si="4"/>
        <v>512</v>
      </c>
    </row>
    <row r="23" spans="1:8" x14ac:dyDescent="0.25">
      <c r="A23">
        <f t="shared" si="5"/>
        <v>17</v>
      </c>
      <c r="B23">
        <f>($K$6 * A23^0)</f>
        <v>4</v>
      </c>
      <c r="C23" s="2">
        <f t="shared" si="0"/>
        <v>153</v>
      </c>
      <c r="D23" s="2">
        <f t="shared" si="1"/>
        <v>289</v>
      </c>
      <c r="E23" s="1">
        <f t="shared" si="2"/>
        <v>446</v>
      </c>
      <c r="F23" s="2">
        <f t="shared" si="3"/>
        <v>260.10000000000002</v>
      </c>
      <c r="H23" s="2">
        <f t="shared" si="4"/>
        <v>578</v>
      </c>
    </row>
    <row r="24" spans="1:8" x14ac:dyDescent="0.25">
      <c r="A24">
        <f t="shared" si="5"/>
        <v>18</v>
      </c>
      <c r="B24">
        <f>($K$6 * A24^0)</f>
        <v>4</v>
      </c>
      <c r="C24" s="2">
        <f t="shared" si="0"/>
        <v>162</v>
      </c>
      <c r="D24" s="2">
        <f t="shared" si="1"/>
        <v>324</v>
      </c>
      <c r="E24" s="1">
        <f t="shared" si="2"/>
        <v>490</v>
      </c>
      <c r="F24" s="2">
        <f t="shared" si="3"/>
        <v>291.60000000000002</v>
      </c>
      <c r="H24" s="2">
        <f t="shared" si="4"/>
        <v>648</v>
      </c>
    </row>
    <row r="25" spans="1:8" x14ac:dyDescent="0.25">
      <c r="A25">
        <f t="shared" si="5"/>
        <v>19</v>
      </c>
      <c r="B25">
        <f>($K$6 * A25^0)</f>
        <v>4</v>
      </c>
      <c r="C25" s="2">
        <f t="shared" si="0"/>
        <v>171</v>
      </c>
      <c r="D25" s="2">
        <f t="shared" si="1"/>
        <v>361</v>
      </c>
      <c r="E25" s="1">
        <f t="shared" si="2"/>
        <v>536</v>
      </c>
      <c r="F25" s="2">
        <f t="shared" si="3"/>
        <v>324.90000000000003</v>
      </c>
      <c r="H25" s="2">
        <f t="shared" si="4"/>
        <v>722</v>
      </c>
    </row>
    <row r="26" spans="1:8" x14ac:dyDescent="0.25">
      <c r="A26">
        <f t="shared" si="5"/>
        <v>20</v>
      </c>
      <c r="B26">
        <f>($K$6 * A26^0)</f>
        <v>4</v>
      </c>
      <c r="C26" s="2">
        <f t="shared" si="0"/>
        <v>180</v>
      </c>
      <c r="D26" s="2">
        <f t="shared" si="1"/>
        <v>400</v>
      </c>
      <c r="E26" s="1">
        <f t="shared" si="2"/>
        <v>584</v>
      </c>
      <c r="F26" s="2">
        <f t="shared" si="3"/>
        <v>360</v>
      </c>
      <c r="H26" s="2">
        <f t="shared" si="4"/>
        <v>800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ADDC26C3CC244BB6CD01BA28A86BF7" ma:contentTypeVersion="6" ma:contentTypeDescription="Create a new document." ma:contentTypeScope="" ma:versionID="792dff54fd8e3e5eaf5a2562b8108949">
  <xsd:schema xmlns:xsd="http://www.w3.org/2001/XMLSchema" xmlns:xs="http://www.w3.org/2001/XMLSchema" xmlns:p="http://schemas.microsoft.com/office/2006/metadata/properties" xmlns:ns3="bf7ddf05-04db-4ddb-879d-cf8e2d2a5023" targetNamespace="http://schemas.microsoft.com/office/2006/metadata/properties" ma:root="true" ma:fieldsID="3d68c5c6fa1a8b7f1419be4d8351e1ed" ns3:_="">
    <xsd:import namespace="bf7ddf05-04db-4ddb-879d-cf8e2d2a50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7ddf05-04db-4ddb-879d-cf8e2d2a5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f7ddf05-04db-4ddb-879d-cf8e2d2a5023" xsi:nil="true"/>
  </documentManagement>
</p:properties>
</file>

<file path=customXml/itemProps1.xml><?xml version="1.0" encoding="utf-8"?>
<ds:datastoreItem xmlns:ds="http://schemas.openxmlformats.org/officeDocument/2006/customXml" ds:itemID="{1EAFFC09-847A-4A7E-BF05-F85E437A32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7ddf05-04db-4ddb-879d-cf8e2d2a50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2A7B8C-9066-4239-932D-8A0A9E2A1A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D3D234-BD06-42F8-8C31-72383F28F53F}">
  <ds:schemaRefs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bf7ddf05-04db-4ddb-879d-cf8e2d2a502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Func1</vt:lpstr>
      <vt:lpstr>Func2</vt:lpstr>
      <vt:lpstr>Func3</vt:lpstr>
      <vt:lpstr>Func4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Saim</dc:creator>
  <cp:lastModifiedBy>Ahmed, Saim</cp:lastModifiedBy>
  <dcterms:created xsi:type="dcterms:W3CDTF">2025-04-30T21:37:22Z</dcterms:created>
  <dcterms:modified xsi:type="dcterms:W3CDTF">2025-05-01T03:09:45Z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0x010100AFADDC26C3CC244BB6CD01BA28A86BF7</vt:lpwstr>
  </property>
</Properties>
</file>