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4" hidden="1">Sheet4!$A$1:$C$31</definedName>
    <definedName name="solver_adj" localSheetId="0" hidden="1">Sheet1!$B$2:$E$2</definedName>
    <definedName name="solver_adj" localSheetId="1" hidden="1">Sheet2!$B$2:$B$5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1" hidden="1">Sheet2!$B$2:$B$5</definedName>
    <definedName name="solver_lhs2" localSheetId="1" hidden="1">Sheet2!$B$2:$B$5</definedName>
    <definedName name="solver_lhs3" localSheetId="1" hidden="1">Sheet2!$D$6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Sheet1!$J$34</definedName>
    <definedName name="solver_opt" localSheetId="1" hidden="1">Sheet2!$D$6</definedName>
    <definedName name="solver_pre" localSheetId="0" hidden="1">0.000001</definedName>
    <definedName name="solver_pre" localSheetId="1" hidden="1">0.000001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hs1" localSheetId="1" hidden="1">integer</definedName>
    <definedName name="solver_rhs2" localSheetId="1" hidden="1">0</definedName>
    <definedName name="solver_rhs3" localSheetId="1" hidden="1">Sheet2!$C$8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24519"/>
  <pivotCaches>
    <pivotCache cacheId="2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4"/>
  <c r="Q8"/>
  <c r="Q7"/>
  <c r="Q6"/>
  <c r="P8"/>
  <c r="P7"/>
  <c r="P6"/>
  <c r="F5"/>
  <c r="G5" s="1"/>
  <c r="F6"/>
  <c r="G6" s="1"/>
  <c r="F7"/>
  <c r="G7" s="1"/>
  <c r="H7" s="1"/>
  <c r="J7" s="1"/>
  <c r="F8"/>
  <c r="G8" s="1"/>
  <c r="I8" s="1"/>
  <c r="F9"/>
  <c r="G9" s="1"/>
  <c r="F10"/>
  <c r="G10" s="1"/>
  <c r="F11"/>
  <c r="G11" s="1"/>
  <c r="F12"/>
  <c r="G12" s="1"/>
  <c r="I12" s="1"/>
  <c r="F13"/>
  <c r="G13" s="1"/>
  <c r="F14"/>
  <c r="G14" s="1"/>
  <c r="F15"/>
  <c r="G15" s="1"/>
  <c r="F16"/>
  <c r="G16" s="1"/>
  <c r="I16" s="1"/>
  <c r="F17"/>
  <c r="G17" s="1"/>
  <c r="F18"/>
  <c r="G18" s="1"/>
  <c r="F19"/>
  <c r="G19" s="1"/>
  <c r="F20"/>
  <c r="G20" s="1"/>
  <c r="I20" s="1"/>
  <c r="F21"/>
  <c r="G21" s="1"/>
  <c r="F22"/>
  <c r="G22" s="1"/>
  <c r="F23"/>
  <c r="G23" s="1"/>
  <c r="F24"/>
  <c r="G24" s="1"/>
  <c r="I24" s="1"/>
  <c r="F25"/>
  <c r="G25" s="1"/>
  <c r="F26"/>
  <c r="G26" s="1"/>
  <c r="F27"/>
  <c r="G27" s="1"/>
  <c r="F28"/>
  <c r="G28" s="1"/>
  <c r="I28" s="1"/>
  <c r="F29"/>
  <c r="G29" s="1"/>
  <c r="F30"/>
  <c r="G30" s="1"/>
  <c r="F31"/>
  <c r="G31" s="1"/>
  <c r="F32"/>
  <c r="G32" s="1"/>
  <c r="F33"/>
  <c r="G33" s="1"/>
  <c r="F4"/>
  <c r="G4" s="1"/>
  <c r="I33" l="1"/>
  <c r="H33"/>
  <c r="J33" s="1"/>
  <c r="I21"/>
  <c r="H21"/>
  <c r="J21" s="1"/>
  <c r="I17"/>
  <c r="H17"/>
  <c r="J17" s="1"/>
  <c r="I9"/>
  <c r="H9"/>
  <c r="J9" s="1"/>
  <c r="I30"/>
  <c r="H30"/>
  <c r="J30" s="1"/>
  <c r="I22"/>
  <c r="H22"/>
  <c r="J22" s="1"/>
  <c r="I18"/>
  <c r="H18"/>
  <c r="J18" s="1"/>
  <c r="I14"/>
  <c r="H14"/>
  <c r="J14" s="1"/>
  <c r="I10"/>
  <c r="H10"/>
  <c r="J10" s="1"/>
  <c r="I6"/>
  <c r="H6"/>
  <c r="J6" s="1"/>
  <c r="I29"/>
  <c r="H29"/>
  <c r="J29" s="1"/>
  <c r="I25"/>
  <c r="H25"/>
  <c r="J25" s="1"/>
  <c r="I13"/>
  <c r="H13"/>
  <c r="J13" s="1"/>
  <c r="H4"/>
  <c r="J4" s="1"/>
  <c r="I4"/>
  <c r="I26"/>
  <c r="H26"/>
  <c r="J26" s="1"/>
  <c r="H31"/>
  <c r="J31" s="1"/>
  <c r="I31"/>
  <c r="H27"/>
  <c r="J27" s="1"/>
  <c r="I27"/>
  <c r="H23"/>
  <c r="J23" s="1"/>
  <c r="I23"/>
  <c r="H19"/>
  <c r="J19" s="1"/>
  <c r="I19"/>
  <c r="H15"/>
  <c r="J15" s="1"/>
  <c r="I15"/>
  <c r="H11"/>
  <c r="J11" s="1"/>
  <c r="I11"/>
  <c r="I32"/>
  <c r="H32"/>
  <c r="J32" s="1"/>
  <c r="I5"/>
  <c r="H5"/>
  <c r="J5" s="1"/>
  <c r="H28"/>
  <c r="J28" s="1"/>
  <c r="H24"/>
  <c r="J24" s="1"/>
  <c r="H20"/>
  <c r="J20" s="1"/>
  <c r="H16"/>
  <c r="J16" s="1"/>
  <c r="H12"/>
  <c r="J12" s="1"/>
  <c r="H8"/>
  <c r="J8" s="1"/>
  <c r="I7"/>
  <c r="D5" i="2"/>
  <c r="D4"/>
  <c r="D3"/>
  <c r="D2"/>
  <c r="J34" i="1" l="1"/>
  <c r="D6" i="2"/>
  <c r="D10" s="1"/>
</calcChain>
</file>

<file path=xl/sharedStrings.xml><?xml version="1.0" encoding="utf-8"?>
<sst xmlns="http://schemas.openxmlformats.org/spreadsheetml/2006/main" count="88" uniqueCount="42">
  <si>
    <t>no</t>
  </si>
  <si>
    <t>Loyalty</t>
  </si>
  <si>
    <t>Brand</t>
  </si>
  <si>
    <t>Product</t>
  </si>
  <si>
    <t>Shopping</t>
  </si>
  <si>
    <t>Item</t>
  </si>
  <si>
    <t>Qty</t>
  </si>
  <si>
    <t>Cost</t>
  </si>
  <si>
    <t>Total Amount</t>
  </si>
  <si>
    <t>Toy 1</t>
  </si>
  <si>
    <t>Sweets</t>
  </si>
  <si>
    <t>Toy 2</t>
  </si>
  <si>
    <t>Book 1</t>
  </si>
  <si>
    <t xml:space="preserve">Voucher </t>
  </si>
  <si>
    <t>We will do a simple logistic regression problem.</t>
  </si>
  <si>
    <t>The store manager wants to find out the loyalty of his customer. For this he collects data regarding customers’</t>
  </si>
  <si>
    <t>* Brand preference = on a scale 1-7</t>
  </si>
  <si>
    <t>* Shopping attitude = on a scale 1-7</t>
  </si>
  <si>
    <t>* Product preference = on a scale 1-7</t>
  </si>
  <si>
    <t>loss</t>
  </si>
  <si>
    <t>b0</t>
  </si>
  <si>
    <t>b1</t>
  </si>
  <si>
    <t>b2</t>
  </si>
  <si>
    <t>b3</t>
  </si>
  <si>
    <t>Odds</t>
  </si>
  <si>
    <t>Prob</t>
  </si>
  <si>
    <t>1-p</t>
  </si>
  <si>
    <t>y*log(p)</t>
  </si>
  <si>
    <t>(1-y)*log(1-p)</t>
  </si>
  <si>
    <t>Log odd</t>
  </si>
  <si>
    <t>Odd</t>
  </si>
  <si>
    <t>Pred</t>
  </si>
  <si>
    <t>Classification</t>
  </si>
  <si>
    <t>FN</t>
  </si>
  <si>
    <t>TN</t>
  </si>
  <si>
    <t>TP</t>
  </si>
  <si>
    <t>FP</t>
  </si>
  <si>
    <t>Row Labels</t>
  </si>
  <si>
    <t>(blank)</t>
  </si>
  <si>
    <t>Grand Total</t>
  </si>
  <si>
    <t>Count of Pred</t>
  </si>
  <si>
    <t>Act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</si>
</sst>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6</xdr:col>
      <xdr:colOff>266700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BA7B76D-9E6E-4A4C-8C29-6740DEAD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67000" y="19050"/>
          <a:ext cx="8667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600075</xdr:colOff>
      <xdr:row>0</xdr:row>
      <xdr:rowOff>9525</xdr:rowOff>
    </xdr:from>
    <xdr:to>
      <xdr:col>6</xdr:col>
      <xdr:colOff>552450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B4FCD29-D696-4619-902A-33B5AFFB0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57550" y="9525"/>
          <a:ext cx="5619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95251</xdr:colOff>
      <xdr:row>0</xdr:row>
      <xdr:rowOff>0</xdr:rowOff>
    </xdr:from>
    <xdr:to>
      <xdr:col>11</xdr:col>
      <xdr:colOff>219076</xdr:colOff>
      <xdr:row>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5E95702-195D-4C20-8E38-81A57375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71926" y="0"/>
          <a:ext cx="29908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hel Noor" refreshedDate="44332.546363194444" createdVersion="3" refreshedVersion="3" minRefreshableVersion="3" recordCount="34">
  <cacheSource type="worksheet">
    <worksheetSource ref="A1:C1048576" sheet="Sheet4"/>
  </cacheSource>
  <cacheFields count="3">
    <cacheField name="Loyalty" numFmtId="0">
      <sharedItems containsString="0" containsBlank="1" containsNumber="1" containsInteger="1" minValue="0" maxValue="1"/>
    </cacheField>
    <cacheField name="Pred" numFmtId="0">
      <sharedItems containsString="0" containsBlank="1" containsNumber="1" containsInteger="1" minValue="0" maxValue="1"/>
    </cacheField>
    <cacheField name="Classification" numFmtId="0">
      <sharedItems containsBlank="1" count="5">
        <s v="FN"/>
        <s v="TP"/>
        <s v="TN"/>
        <s v="FP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1"/>
    <n v="0"/>
    <x v="0"/>
  </r>
  <r>
    <n v="1"/>
    <n v="1"/>
    <x v="1"/>
  </r>
  <r>
    <n v="1"/>
    <n v="1"/>
    <x v="1"/>
  </r>
  <r>
    <n v="1"/>
    <n v="1"/>
    <x v="1"/>
  </r>
  <r>
    <n v="1"/>
    <n v="1"/>
    <x v="1"/>
  </r>
  <r>
    <n v="1"/>
    <n v="0"/>
    <x v="0"/>
  </r>
  <r>
    <n v="1"/>
    <n v="1"/>
    <x v="1"/>
  </r>
  <r>
    <n v="1"/>
    <n v="0"/>
    <x v="0"/>
  </r>
  <r>
    <n v="1"/>
    <n v="1"/>
    <x v="1"/>
  </r>
  <r>
    <n v="1"/>
    <n v="1"/>
    <x v="1"/>
  </r>
  <r>
    <n v="1"/>
    <n v="1"/>
    <x v="1"/>
  </r>
  <r>
    <n v="1"/>
    <n v="1"/>
    <x v="1"/>
  </r>
  <r>
    <n v="1"/>
    <n v="1"/>
    <x v="1"/>
  </r>
  <r>
    <n v="1"/>
    <n v="1"/>
    <x v="1"/>
  </r>
  <r>
    <n v="1"/>
    <n v="1"/>
    <x v="1"/>
  </r>
  <r>
    <n v="0"/>
    <n v="0"/>
    <x v="2"/>
  </r>
  <r>
    <n v="0"/>
    <n v="0"/>
    <x v="2"/>
  </r>
  <r>
    <n v="0"/>
    <n v="0"/>
    <x v="2"/>
  </r>
  <r>
    <n v="0"/>
    <n v="1"/>
    <x v="3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1"/>
    <x v="3"/>
  </r>
  <r>
    <n v="0"/>
    <n v="0"/>
    <x v="2"/>
  </r>
  <r>
    <n v="0"/>
    <n v="0"/>
    <x v="2"/>
  </r>
  <r>
    <n v="0"/>
    <n v="0"/>
    <x v="2"/>
  </r>
  <r>
    <n v="0"/>
    <n v="1"/>
    <x v="3"/>
  </r>
  <r>
    <n v="0"/>
    <n v="0"/>
    <x v="2"/>
  </r>
  <r>
    <m/>
    <m/>
    <x v="4"/>
  </r>
  <r>
    <m/>
    <m/>
    <x v="4"/>
  </r>
  <r>
    <m/>
    <m/>
    <x v="4"/>
  </r>
  <r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3">
    <pivotField showAll="0"/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d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B1" activeCellId="1" sqref="L1:L1048576 B1:B1048576"/>
    </sheetView>
  </sheetViews>
  <sheetFormatPr defaultRowHeight="15"/>
  <cols>
    <col min="1" max="1" width="3.28515625" bestFit="1" customWidth="1"/>
    <col min="8" max="8" width="12" bestFit="1" customWidth="1"/>
    <col min="9" max="9" width="12.7109375" bestFit="1" customWidth="1"/>
  </cols>
  <sheetData>
    <row r="1" spans="1:17">
      <c r="B1" t="s">
        <v>20</v>
      </c>
      <c r="C1" t="s">
        <v>21</v>
      </c>
      <c r="D1" t="s">
        <v>22</v>
      </c>
      <c r="E1" t="s">
        <v>23</v>
      </c>
    </row>
    <row r="2" spans="1:17">
      <c r="B2">
        <v>-8.6419952472672481</v>
      </c>
      <c r="C2">
        <v>1.2738624960252849</v>
      </c>
      <c r="D2">
        <v>0.18615711906371249</v>
      </c>
      <c r="E2">
        <v>0.58999267651845833</v>
      </c>
    </row>
    <row r="3" spans="1:1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L3" t="s">
        <v>31</v>
      </c>
    </row>
    <row r="4" spans="1:17">
      <c r="A4">
        <v>1</v>
      </c>
      <c r="B4">
        <v>1</v>
      </c>
      <c r="C4">
        <v>4</v>
      </c>
      <c r="D4">
        <v>3</v>
      </c>
      <c r="E4">
        <v>5</v>
      </c>
      <c r="F4">
        <f>EXP(B$2+SUMPRODUCT(C$2:E$2,C4:E4))</f>
        <v>0.96260654448017724</v>
      </c>
      <c r="G4">
        <f>F4/(1+F4)</f>
        <v>0.49047352215730866</v>
      </c>
      <c r="H4">
        <f>1-G4</f>
        <v>0.50952647784269134</v>
      </c>
      <c r="I4">
        <f>B4*LN(G4)</f>
        <v>-0.71238398276442905</v>
      </c>
      <c r="J4">
        <f>(1-B4)*LN(H4)</f>
        <v>0</v>
      </c>
      <c r="L4">
        <f>IF(G4&gt;0.5,1,0)</f>
        <v>0</v>
      </c>
      <c r="O4" t="s">
        <v>29</v>
      </c>
      <c r="P4" t="s">
        <v>30</v>
      </c>
      <c r="Q4" t="s">
        <v>25</v>
      </c>
    </row>
    <row r="5" spans="1:17">
      <c r="A5">
        <v>2</v>
      </c>
      <c r="B5">
        <v>1</v>
      </c>
      <c r="C5">
        <v>6</v>
      </c>
      <c r="D5">
        <v>4</v>
      </c>
      <c r="E5">
        <v>4</v>
      </c>
      <c r="F5">
        <f t="shared" ref="F5:F33" si="0">EXP(B$2+SUMPRODUCT(C$2:E$2,C5:E5))</f>
        <v>8.2134981044396174</v>
      </c>
      <c r="G5">
        <f t="shared" ref="G5:G33" si="1">F5/(1+F5)</f>
        <v>0.89146359084633231</v>
      </c>
      <c r="H5">
        <f t="shared" ref="H5:H33" si="2">1-G5</f>
        <v>0.10853640915366769</v>
      </c>
      <c r="I5">
        <f t="shared" ref="I5:I33" si="3">B5*LN(G5)</f>
        <v>-0.11489068284233943</v>
      </c>
      <c r="J5">
        <f t="shared" ref="J5:J33" si="4">(1-B5)*LN(H5)</f>
        <v>0</v>
      </c>
      <c r="L5">
        <f t="shared" ref="L5:L33" si="5">IF(G5&gt;0.5,1,0)</f>
        <v>1</v>
      </c>
      <c r="M5" t="s">
        <v>1</v>
      </c>
      <c r="N5" t="s">
        <v>20</v>
      </c>
      <c r="O5">
        <v>-8.6419952472672481</v>
      </c>
    </row>
    <row r="6" spans="1:17">
      <c r="A6">
        <v>3</v>
      </c>
      <c r="B6">
        <v>1</v>
      </c>
      <c r="C6">
        <v>5</v>
      </c>
      <c r="D6">
        <v>2</v>
      </c>
      <c r="E6">
        <v>4</v>
      </c>
      <c r="F6">
        <f t="shared" si="0"/>
        <v>1.5834439293588836</v>
      </c>
      <c r="G6">
        <f t="shared" si="1"/>
        <v>0.61291979723819145</v>
      </c>
      <c r="H6">
        <f t="shared" si="2"/>
        <v>0.38708020276180855</v>
      </c>
      <c r="I6">
        <f t="shared" si="3"/>
        <v>-0.48952118808506062</v>
      </c>
      <c r="J6">
        <f t="shared" si="4"/>
        <v>0</v>
      </c>
      <c r="L6">
        <f t="shared" si="5"/>
        <v>1</v>
      </c>
      <c r="M6" t="s">
        <v>2</v>
      </c>
      <c r="N6" t="s">
        <v>21</v>
      </c>
      <c r="O6">
        <v>1.2738624960252849</v>
      </c>
      <c r="P6">
        <f>EXP(O6)</f>
        <v>3.574632937413885</v>
      </c>
      <c r="Q6">
        <f>P6/(1+P6)</f>
        <v>0.78140322651431871</v>
      </c>
    </row>
    <row r="7" spans="1:17">
      <c r="A7">
        <v>4</v>
      </c>
      <c r="B7">
        <v>1</v>
      </c>
      <c r="C7">
        <v>7</v>
      </c>
      <c r="D7">
        <v>5</v>
      </c>
      <c r="E7">
        <v>5</v>
      </c>
      <c r="F7">
        <f t="shared" si="0"/>
        <v>63.80242524167123</v>
      </c>
      <c r="G7">
        <f t="shared" si="1"/>
        <v>0.98456847878346154</v>
      </c>
      <c r="H7">
        <f t="shared" si="2"/>
        <v>1.5431521216538457E-2</v>
      </c>
      <c r="I7">
        <f t="shared" si="3"/>
        <v>-1.5551826406272727E-2</v>
      </c>
      <c r="J7">
        <f t="shared" si="4"/>
        <v>0</v>
      </c>
      <c r="L7">
        <f t="shared" si="5"/>
        <v>1</v>
      </c>
      <c r="M7" t="s">
        <v>3</v>
      </c>
      <c r="N7" t="s">
        <v>22</v>
      </c>
      <c r="O7">
        <v>0.18615711906371249</v>
      </c>
      <c r="P7">
        <f t="shared" ref="P7:P8" si="6">EXP(O7)</f>
        <v>1.2046115129426982</v>
      </c>
      <c r="Q7">
        <f t="shared" ref="Q7:Q8" si="7">P7/(1+P7)</f>
        <v>0.5464053443750696</v>
      </c>
    </row>
    <row r="8" spans="1:17">
      <c r="A8">
        <v>5</v>
      </c>
      <c r="B8">
        <v>1</v>
      </c>
      <c r="C8">
        <v>6</v>
      </c>
      <c r="D8">
        <v>3</v>
      </c>
      <c r="E8">
        <v>4</v>
      </c>
      <c r="F8">
        <f t="shared" si="0"/>
        <v>6.8183792170267354</v>
      </c>
      <c r="G8">
        <f t="shared" si="1"/>
        <v>0.87209625265781221</v>
      </c>
      <c r="H8">
        <f t="shared" si="2"/>
        <v>0.12790374734218779</v>
      </c>
      <c r="I8">
        <f t="shared" si="3"/>
        <v>-0.13685547967642889</v>
      </c>
      <c r="J8">
        <f t="shared" si="4"/>
        <v>0</v>
      </c>
      <c r="L8">
        <f t="shared" si="5"/>
        <v>1</v>
      </c>
      <c r="M8" t="s">
        <v>4</v>
      </c>
      <c r="N8" t="s">
        <v>23</v>
      </c>
      <c r="O8">
        <v>0.58999267651845833</v>
      </c>
      <c r="P8">
        <f t="shared" si="6"/>
        <v>1.8039752039703723</v>
      </c>
      <c r="Q8">
        <f t="shared" si="7"/>
        <v>0.64336346534590594</v>
      </c>
    </row>
    <row r="9" spans="1:17">
      <c r="A9">
        <v>6</v>
      </c>
      <c r="B9">
        <v>1</v>
      </c>
      <c r="C9">
        <v>3</v>
      </c>
      <c r="D9">
        <v>4</v>
      </c>
      <c r="E9">
        <v>5</v>
      </c>
      <c r="F9">
        <f t="shared" si="0"/>
        <v>0.32438769132858508</v>
      </c>
      <c r="G9">
        <f t="shared" si="1"/>
        <v>0.24493408799591707</v>
      </c>
      <c r="H9">
        <f t="shared" si="2"/>
        <v>0.75506591200408291</v>
      </c>
      <c r="I9">
        <f t="shared" si="3"/>
        <v>-1.406766133220186</v>
      </c>
      <c r="J9">
        <f t="shared" si="4"/>
        <v>0</v>
      </c>
      <c r="L9">
        <f t="shared" si="5"/>
        <v>0</v>
      </c>
    </row>
    <row r="10" spans="1:17">
      <c r="A10">
        <v>7</v>
      </c>
      <c r="B10">
        <v>1</v>
      </c>
      <c r="C10">
        <v>5</v>
      </c>
      <c r="D10">
        <v>5</v>
      </c>
      <c r="E10">
        <v>5</v>
      </c>
      <c r="F10">
        <f t="shared" si="0"/>
        <v>4.9931461934432431</v>
      </c>
      <c r="G10">
        <f t="shared" si="1"/>
        <v>0.83314273209386369</v>
      </c>
      <c r="H10">
        <f t="shared" si="2"/>
        <v>0.16685726790613631</v>
      </c>
      <c r="I10">
        <f t="shared" si="3"/>
        <v>-0.18255030444206669</v>
      </c>
      <c r="J10">
        <f t="shared" si="4"/>
        <v>0</v>
      </c>
      <c r="L10">
        <f t="shared" si="5"/>
        <v>1</v>
      </c>
    </row>
    <row r="11" spans="1:17">
      <c r="A11">
        <v>8</v>
      </c>
      <c r="B11">
        <v>1</v>
      </c>
      <c r="C11">
        <v>5</v>
      </c>
      <c r="D11">
        <v>4</v>
      </c>
      <c r="E11">
        <v>2</v>
      </c>
      <c r="F11">
        <f t="shared" si="0"/>
        <v>0.70605020095443993</v>
      </c>
      <c r="G11">
        <f t="shared" si="1"/>
        <v>0.41385077681737864</v>
      </c>
      <c r="H11">
        <f t="shared" si="2"/>
        <v>0.5861492231826213</v>
      </c>
      <c r="I11">
        <f t="shared" si="3"/>
        <v>-0.88224981260192337</v>
      </c>
      <c r="J11">
        <f t="shared" si="4"/>
        <v>0</v>
      </c>
      <c r="L11">
        <f t="shared" si="5"/>
        <v>0</v>
      </c>
    </row>
    <row r="12" spans="1:17">
      <c r="A12">
        <v>9</v>
      </c>
      <c r="B12">
        <v>1</v>
      </c>
      <c r="C12">
        <v>7</v>
      </c>
      <c r="D12">
        <v>5</v>
      </c>
      <c r="E12">
        <v>4</v>
      </c>
      <c r="F12">
        <f t="shared" si="0"/>
        <v>35.367684157325662</v>
      </c>
      <c r="G12">
        <f t="shared" si="1"/>
        <v>0.97250306080326632</v>
      </c>
      <c r="H12">
        <f t="shared" si="2"/>
        <v>2.7496939196733683E-2</v>
      </c>
      <c r="I12">
        <f t="shared" si="3"/>
        <v>-2.7882056138944837E-2</v>
      </c>
      <c r="J12">
        <f t="shared" si="4"/>
        <v>0</v>
      </c>
      <c r="L12">
        <f t="shared" si="5"/>
        <v>1</v>
      </c>
    </row>
    <row r="13" spans="1:17">
      <c r="A13">
        <v>10</v>
      </c>
      <c r="B13">
        <v>1</v>
      </c>
      <c r="C13">
        <v>7</v>
      </c>
      <c r="D13">
        <v>6</v>
      </c>
      <c r="E13">
        <v>4</v>
      </c>
      <c r="F13">
        <f t="shared" si="0"/>
        <v>42.604319522035524</v>
      </c>
      <c r="G13">
        <f t="shared" si="1"/>
        <v>0.97706649224293829</v>
      </c>
      <c r="H13">
        <f t="shared" si="2"/>
        <v>2.2933507757061711E-2</v>
      </c>
      <c r="I13">
        <f t="shared" si="3"/>
        <v>-2.320057168818665E-2</v>
      </c>
      <c r="J13">
        <f t="shared" si="4"/>
        <v>0</v>
      </c>
      <c r="L13">
        <f t="shared" si="5"/>
        <v>1</v>
      </c>
    </row>
    <row r="14" spans="1:17">
      <c r="A14">
        <v>11</v>
      </c>
      <c r="B14">
        <v>1</v>
      </c>
      <c r="C14">
        <v>6</v>
      </c>
      <c r="D14">
        <v>7</v>
      </c>
      <c r="E14">
        <v>2</v>
      </c>
      <c r="F14">
        <f t="shared" si="0"/>
        <v>4.411721232069806</v>
      </c>
      <c r="G14">
        <f t="shared" si="1"/>
        <v>0.81521590689594103</v>
      </c>
      <c r="H14">
        <f t="shared" si="2"/>
        <v>0.18478409310405897</v>
      </c>
      <c r="I14">
        <f t="shared" si="3"/>
        <v>-0.20430228438869999</v>
      </c>
      <c r="J14">
        <f t="shared" si="4"/>
        <v>0</v>
      </c>
      <c r="L14">
        <f t="shared" si="5"/>
        <v>1</v>
      </c>
    </row>
    <row r="15" spans="1:17">
      <c r="A15">
        <v>12</v>
      </c>
      <c r="B15">
        <v>1</v>
      </c>
      <c r="C15">
        <v>5</v>
      </c>
      <c r="D15">
        <v>6</v>
      </c>
      <c r="E15">
        <v>4</v>
      </c>
      <c r="F15">
        <f t="shared" si="0"/>
        <v>3.3341929407841913</v>
      </c>
      <c r="G15">
        <f t="shared" si="1"/>
        <v>0.76927653806314655</v>
      </c>
      <c r="H15">
        <f t="shared" si="2"/>
        <v>0.23072346193685345</v>
      </c>
      <c r="I15">
        <f t="shared" si="3"/>
        <v>-0.26230476675542452</v>
      </c>
      <c r="J15">
        <f t="shared" si="4"/>
        <v>0</v>
      </c>
      <c r="L15">
        <f t="shared" si="5"/>
        <v>1</v>
      </c>
    </row>
    <row r="16" spans="1:17">
      <c r="A16">
        <v>13</v>
      </c>
      <c r="B16">
        <v>1</v>
      </c>
      <c r="C16">
        <v>7</v>
      </c>
      <c r="D16">
        <v>3</v>
      </c>
      <c r="E16">
        <v>3</v>
      </c>
      <c r="F16">
        <f t="shared" si="0"/>
        <v>13.510830345849033</v>
      </c>
      <c r="G16">
        <f t="shared" si="1"/>
        <v>0.93108595606411593</v>
      </c>
      <c r="H16">
        <f t="shared" si="2"/>
        <v>6.8914043935884073E-2</v>
      </c>
      <c r="I16">
        <f t="shared" si="3"/>
        <v>-7.14036793674281E-2</v>
      </c>
      <c r="J16">
        <f t="shared" si="4"/>
        <v>0</v>
      </c>
      <c r="L16">
        <f t="shared" si="5"/>
        <v>1</v>
      </c>
    </row>
    <row r="17" spans="1:12">
      <c r="A17">
        <v>14</v>
      </c>
      <c r="B17">
        <v>1</v>
      </c>
      <c r="C17">
        <v>5</v>
      </c>
      <c r="D17">
        <v>1</v>
      </c>
      <c r="E17">
        <v>4</v>
      </c>
      <c r="F17">
        <f t="shared" si="0"/>
        <v>1.3144851367813613</v>
      </c>
      <c r="G17">
        <f t="shared" si="1"/>
        <v>0.56793846540287141</v>
      </c>
      <c r="H17">
        <f t="shared" si="2"/>
        <v>0.43206153459712859</v>
      </c>
      <c r="I17">
        <f t="shared" si="3"/>
        <v>-0.56574220168803113</v>
      </c>
      <c r="J17">
        <f t="shared" si="4"/>
        <v>0</v>
      </c>
      <c r="L17">
        <f t="shared" si="5"/>
        <v>1</v>
      </c>
    </row>
    <row r="18" spans="1:12">
      <c r="A18">
        <v>15</v>
      </c>
      <c r="B18">
        <v>1</v>
      </c>
      <c r="C18">
        <v>7</v>
      </c>
      <c r="D18">
        <v>5</v>
      </c>
      <c r="E18">
        <v>5</v>
      </c>
      <c r="F18">
        <f t="shared" si="0"/>
        <v>63.80242524167123</v>
      </c>
      <c r="G18">
        <f t="shared" si="1"/>
        <v>0.98456847878346154</v>
      </c>
      <c r="H18">
        <f t="shared" si="2"/>
        <v>1.5431521216538457E-2</v>
      </c>
      <c r="I18">
        <f t="shared" si="3"/>
        <v>-1.5551826406272727E-2</v>
      </c>
      <c r="J18">
        <f t="shared" si="4"/>
        <v>0</v>
      </c>
      <c r="L18">
        <f t="shared" si="5"/>
        <v>1</v>
      </c>
    </row>
    <row r="19" spans="1:12">
      <c r="A19">
        <v>16</v>
      </c>
      <c r="B19">
        <v>0</v>
      </c>
      <c r="C19">
        <v>3</v>
      </c>
      <c r="D19">
        <v>1</v>
      </c>
      <c r="E19">
        <v>3</v>
      </c>
      <c r="F19">
        <f t="shared" si="0"/>
        <v>5.7024595137587807E-2</v>
      </c>
      <c r="G19">
        <f t="shared" si="1"/>
        <v>5.3948219748061008E-2</v>
      </c>
      <c r="H19">
        <f t="shared" si="2"/>
        <v>0.94605178025193903</v>
      </c>
      <c r="I19">
        <f t="shared" si="3"/>
        <v>0</v>
      </c>
      <c r="J19">
        <f t="shared" si="4"/>
        <v>-5.5457975432511505E-2</v>
      </c>
      <c r="L19">
        <f t="shared" si="5"/>
        <v>0</v>
      </c>
    </row>
    <row r="20" spans="1:12">
      <c r="A20">
        <v>17</v>
      </c>
      <c r="B20">
        <v>0</v>
      </c>
      <c r="C20">
        <v>4</v>
      </c>
      <c r="D20">
        <v>6</v>
      </c>
      <c r="E20">
        <v>2</v>
      </c>
      <c r="F20">
        <f t="shared" si="0"/>
        <v>0.28661449310971271</v>
      </c>
      <c r="G20">
        <f t="shared" si="1"/>
        <v>0.22276641110809592</v>
      </c>
      <c r="H20">
        <f t="shared" si="2"/>
        <v>0.77723358889190408</v>
      </c>
      <c r="I20">
        <f t="shared" si="3"/>
        <v>0</v>
      </c>
      <c r="J20">
        <f t="shared" si="4"/>
        <v>-0.25201434458988448</v>
      </c>
      <c r="L20">
        <f t="shared" si="5"/>
        <v>0</v>
      </c>
    </row>
    <row r="21" spans="1:12">
      <c r="A21">
        <v>18</v>
      </c>
      <c r="B21">
        <v>0</v>
      </c>
      <c r="C21">
        <v>2</v>
      </c>
      <c r="D21">
        <v>5</v>
      </c>
      <c r="E21">
        <v>2</v>
      </c>
      <c r="F21">
        <f t="shared" si="0"/>
        <v>1.8620366822678185E-2</v>
      </c>
      <c r="G21">
        <f t="shared" si="1"/>
        <v>1.8279986763625772E-2</v>
      </c>
      <c r="H21">
        <f t="shared" si="2"/>
        <v>0.98172001323637426</v>
      </c>
      <c r="I21">
        <f t="shared" si="3"/>
        <v>0</v>
      </c>
      <c r="J21">
        <f t="shared" si="4"/>
        <v>-1.8449130185689402E-2</v>
      </c>
      <c r="L21">
        <f t="shared" si="5"/>
        <v>0</v>
      </c>
    </row>
    <row r="22" spans="1:12">
      <c r="A22">
        <v>19</v>
      </c>
      <c r="B22">
        <v>0</v>
      </c>
      <c r="C22">
        <v>5</v>
      </c>
      <c r="D22">
        <v>2</v>
      </c>
      <c r="E22">
        <v>4</v>
      </c>
      <c r="F22">
        <f t="shared" si="0"/>
        <v>1.5834439293588836</v>
      </c>
      <c r="G22">
        <f t="shared" si="1"/>
        <v>0.61291979723819145</v>
      </c>
      <c r="H22">
        <f t="shared" si="2"/>
        <v>0.38708020276180855</v>
      </c>
      <c r="I22">
        <f t="shared" si="3"/>
        <v>0</v>
      </c>
      <c r="J22">
        <f t="shared" si="4"/>
        <v>-0.94912336514549467</v>
      </c>
      <c r="L22">
        <f t="shared" si="5"/>
        <v>1</v>
      </c>
    </row>
    <row r="23" spans="1:12">
      <c r="A23">
        <v>20</v>
      </c>
      <c r="B23">
        <v>0</v>
      </c>
      <c r="C23">
        <v>4</v>
      </c>
      <c r="D23">
        <v>1</v>
      </c>
      <c r="E23">
        <v>3</v>
      </c>
      <c r="F23">
        <f t="shared" si="0"/>
        <v>0.20384199602151309</v>
      </c>
      <c r="G23">
        <f t="shared" si="1"/>
        <v>0.16932620451452532</v>
      </c>
      <c r="H23">
        <f t="shared" si="2"/>
        <v>0.83067379548547471</v>
      </c>
      <c r="I23">
        <f t="shared" si="3"/>
        <v>0</v>
      </c>
      <c r="J23">
        <f t="shared" si="4"/>
        <v>-0.1855181057346145</v>
      </c>
      <c r="L23">
        <f t="shared" si="5"/>
        <v>0</v>
      </c>
    </row>
    <row r="24" spans="1:12">
      <c r="A24">
        <v>21</v>
      </c>
      <c r="B24">
        <v>0</v>
      </c>
      <c r="C24">
        <v>3</v>
      </c>
      <c r="D24">
        <v>3</v>
      </c>
      <c r="E24">
        <v>4</v>
      </c>
      <c r="F24">
        <f t="shared" si="0"/>
        <v>0.14927490157147974</v>
      </c>
      <c r="G24">
        <f t="shared" si="1"/>
        <v>0.12988615810487661</v>
      </c>
      <c r="H24">
        <f t="shared" si="2"/>
        <v>0.87011384189512342</v>
      </c>
      <c r="I24">
        <f t="shared" si="3"/>
        <v>0</v>
      </c>
      <c r="J24">
        <f t="shared" si="4"/>
        <v>-0.13913122314096696</v>
      </c>
      <c r="L24">
        <f t="shared" si="5"/>
        <v>0</v>
      </c>
    </row>
    <row r="25" spans="1:12">
      <c r="A25">
        <v>22</v>
      </c>
      <c r="B25">
        <v>0</v>
      </c>
      <c r="C25">
        <v>3</v>
      </c>
      <c r="D25">
        <v>4</v>
      </c>
      <c r="E25">
        <v>5</v>
      </c>
      <c r="F25">
        <f t="shared" si="0"/>
        <v>0.32438769132858508</v>
      </c>
      <c r="G25">
        <f t="shared" si="1"/>
        <v>0.24493408799591707</v>
      </c>
      <c r="H25">
        <f t="shared" si="2"/>
        <v>0.75506591200408291</v>
      </c>
      <c r="I25">
        <f t="shared" si="3"/>
        <v>0</v>
      </c>
      <c r="J25">
        <f t="shared" si="4"/>
        <v>-0.2809502328759344</v>
      </c>
      <c r="L25">
        <f t="shared" si="5"/>
        <v>0</v>
      </c>
    </row>
    <row r="26" spans="1:12">
      <c r="A26">
        <v>23</v>
      </c>
      <c r="B26">
        <v>0</v>
      </c>
      <c r="C26">
        <v>3</v>
      </c>
      <c r="D26">
        <v>6</v>
      </c>
      <c r="E26">
        <v>3</v>
      </c>
      <c r="F26">
        <f t="shared" si="0"/>
        <v>0.14464294592510585</v>
      </c>
      <c r="G26">
        <f t="shared" si="1"/>
        <v>0.12636512236416633</v>
      </c>
      <c r="H26">
        <f t="shared" si="2"/>
        <v>0.8736348776358337</v>
      </c>
      <c r="I26">
        <f t="shared" si="3"/>
        <v>0</v>
      </c>
      <c r="J26">
        <f t="shared" si="4"/>
        <v>-0.13509275075474705</v>
      </c>
      <c r="L26">
        <f t="shared" si="5"/>
        <v>0</v>
      </c>
    </row>
    <row r="27" spans="1:12">
      <c r="A27">
        <v>24</v>
      </c>
      <c r="B27">
        <v>0</v>
      </c>
      <c r="C27">
        <v>4</v>
      </c>
      <c r="D27">
        <v>4</v>
      </c>
      <c r="E27">
        <v>2</v>
      </c>
      <c r="F27">
        <f t="shared" si="0"/>
        <v>0.19751683971928069</v>
      </c>
      <c r="G27">
        <f t="shared" si="1"/>
        <v>0.16493867406957063</v>
      </c>
      <c r="H27">
        <f t="shared" si="2"/>
        <v>0.83506132593042937</v>
      </c>
      <c r="I27">
        <f t="shared" si="3"/>
        <v>0</v>
      </c>
      <c r="J27">
        <f t="shared" si="4"/>
        <v>-0.18025011260011772</v>
      </c>
      <c r="L27">
        <f t="shared" si="5"/>
        <v>0</v>
      </c>
    </row>
    <row r="28" spans="1:12">
      <c r="A28">
        <v>25</v>
      </c>
      <c r="B28">
        <v>0</v>
      </c>
      <c r="C28">
        <v>6</v>
      </c>
      <c r="D28">
        <v>3</v>
      </c>
      <c r="E28">
        <v>6</v>
      </c>
      <c r="F28">
        <f t="shared" si="0"/>
        <v>22.189232422162583</v>
      </c>
      <c r="G28">
        <f t="shared" si="1"/>
        <v>0.9568765372740724</v>
      </c>
      <c r="H28">
        <f t="shared" si="2"/>
        <v>4.3123462725927597E-2</v>
      </c>
      <c r="I28">
        <f t="shared" si="3"/>
        <v>0</v>
      </c>
      <c r="J28">
        <f t="shared" si="4"/>
        <v>-3.1436880512009924</v>
      </c>
      <c r="L28">
        <f t="shared" si="5"/>
        <v>1</v>
      </c>
    </row>
    <row r="29" spans="1:12">
      <c r="A29">
        <v>26</v>
      </c>
      <c r="B29">
        <v>0</v>
      </c>
      <c r="C29">
        <v>3</v>
      </c>
      <c r="D29">
        <v>6</v>
      </c>
      <c r="E29">
        <v>3</v>
      </c>
      <c r="F29">
        <f t="shared" si="0"/>
        <v>0.14464294592510585</v>
      </c>
      <c r="G29">
        <f t="shared" si="1"/>
        <v>0.12636512236416633</v>
      </c>
      <c r="H29">
        <f t="shared" si="2"/>
        <v>0.8736348776358337</v>
      </c>
      <c r="I29">
        <f t="shared" si="3"/>
        <v>0</v>
      </c>
      <c r="J29">
        <f t="shared" si="4"/>
        <v>-0.13509275075474705</v>
      </c>
      <c r="L29">
        <f t="shared" si="5"/>
        <v>0</v>
      </c>
    </row>
    <row r="30" spans="1:12">
      <c r="A30">
        <v>27</v>
      </c>
      <c r="B30">
        <v>0</v>
      </c>
      <c r="C30">
        <v>4</v>
      </c>
      <c r="D30">
        <v>3</v>
      </c>
      <c r="E30">
        <v>2</v>
      </c>
      <c r="F30">
        <f t="shared" si="0"/>
        <v>0.1639672521780689</v>
      </c>
      <c r="G30">
        <f t="shared" si="1"/>
        <v>0.14086930012098353</v>
      </c>
      <c r="H30">
        <f t="shared" si="2"/>
        <v>0.85913069987901647</v>
      </c>
      <c r="I30">
        <f t="shared" si="3"/>
        <v>0</v>
      </c>
      <c r="J30">
        <f t="shared" si="4"/>
        <v>-0.15183421504584302</v>
      </c>
      <c r="L30">
        <f t="shared" si="5"/>
        <v>0</v>
      </c>
    </row>
    <row r="31" spans="1:12">
      <c r="A31">
        <v>28</v>
      </c>
      <c r="B31">
        <v>0</v>
      </c>
      <c r="C31">
        <v>3</v>
      </c>
      <c r="D31">
        <v>5</v>
      </c>
      <c r="E31">
        <v>2</v>
      </c>
      <c r="F31">
        <f t="shared" si="0"/>
        <v>6.6560976551074194E-2</v>
      </c>
      <c r="G31">
        <f t="shared" si="1"/>
        <v>6.2407099091804058E-2</v>
      </c>
      <c r="H31">
        <f t="shared" si="2"/>
        <v>0.93759290090819591</v>
      </c>
      <c r="I31">
        <f t="shared" si="3"/>
        <v>0</v>
      </c>
      <c r="J31">
        <f t="shared" si="4"/>
        <v>-6.4439431745011544E-2</v>
      </c>
      <c r="L31">
        <f t="shared" si="5"/>
        <v>0</v>
      </c>
    </row>
    <row r="32" spans="1:12">
      <c r="A32">
        <v>29</v>
      </c>
      <c r="B32">
        <v>0</v>
      </c>
      <c r="C32">
        <v>5</v>
      </c>
      <c r="D32">
        <v>5</v>
      </c>
      <c r="E32">
        <v>3</v>
      </c>
      <c r="F32">
        <f t="shared" si="0"/>
        <v>1.534310136791631</v>
      </c>
      <c r="G32">
        <f t="shared" si="1"/>
        <v>0.60541530198589932</v>
      </c>
      <c r="H32">
        <f t="shared" si="2"/>
        <v>0.39458469801410068</v>
      </c>
      <c r="I32">
        <f t="shared" si="3"/>
        <v>0</v>
      </c>
      <c r="J32">
        <f t="shared" si="4"/>
        <v>-0.92992146461967584</v>
      </c>
      <c r="L32">
        <f t="shared" si="5"/>
        <v>1</v>
      </c>
    </row>
    <row r="33" spans="1:12">
      <c r="A33">
        <v>30</v>
      </c>
      <c r="B33">
        <v>0</v>
      </c>
      <c r="C33">
        <v>1</v>
      </c>
      <c r="D33">
        <v>3</v>
      </c>
      <c r="E33">
        <v>2</v>
      </c>
      <c r="F33">
        <f t="shared" si="0"/>
        <v>3.5897380668862967E-3</v>
      </c>
      <c r="G33">
        <f t="shared" si="1"/>
        <v>3.5768979401890329E-3</v>
      </c>
      <c r="H33">
        <f t="shared" si="2"/>
        <v>0.99642310205981099</v>
      </c>
      <c r="I33">
        <f t="shared" si="3"/>
        <v>0</v>
      </c>
      <c r="J33">
        <f t="shared" si="4"/>
        <v>-3.583310335181136E-3</v>
      </c>
      <c r="L33">
        <f t="shared" si="5"/>
        <v>0</v>
      </c>
    </row>
    <row r="34" spans="1:12">
      <c r="J34">
        <f>SUM(I4:J33)*-1/30</f>
        <v>0.39119010868777021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5" sqref="B5"/>
    </sheetView>
  </sheetViews>
  <sheetFormatPr defaultRowHeight="15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</v>
      </c>
      <c r="C2">
        <v>850</v>
      </c>
      <c r="D2">
        <f>C2*B2</f>
        <v>850</v>
      </c>
    </row>
    <row r="3" spans="1:4">
      <c r="A3" t="s">
        <v>10</v>
      </c>
      <c r="B3">
        <v>0</v>
      </c>
      <c r="C3">
        <v>295</v>
      </c>
      <c r="D3">
        <f t="shared" ref="D3:D5" si="0">C3*B3</f>
        <v>0</v>
      </c>
    </row>
    <row r="4" spans="1:4">
      <c r="A4" t="s">
        <v>11</v>
      </c>
      <c r="B4">
        <v>1</v>
      </c>
      <c r="C4">
        <v>200</v>
      </c>
      <c r="D4">
        <f t="shared" si="0"/>
        <v>200</v>
      </c>
    </row>
    <row r="5" spans="1:4">
      <c r="A5" t="s">
        <v>12</v>
      </c>
      <c r="B5">
        <v>2</v>
      </c>
      <c r="C5">
        <v>475</v>
      </c>
      <c r="D5">
        <f t="shared" si="0"/>
        <v>950</v>
      </c>
    </row>
    <row r="6" spans="1:4">
      <c r="D6">
        <f>SUM(D2:D5)</f>
        <v>2000</v>
      </c>
    </row>
    <row r="8" spans="1:4">
      <c r="B8" t="s">
        <v>13</v>
      </c>
      <c r="C8">
        <v>2000</v>
      </c>
    </row>
    <row r="10" spans="1:4">
      <c r="C10" t="s">
        <v>19</v>
      </c>
      <c r="D10">
        <f>C8-D6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5"/>
  <sheetData>
    <row r="1" spans="1:1">
      <c r="A1" s="1" t="s">
        <v>14</v>
      </c>
    </row>
    <row r="2" spans="1:1">
      <c r="A2" s="1" t="s">
        <v>15</v>
      </c>
    </row>
    <row r="3" spans="1:1">
      <c r="A3" s="1" t="s">
        <v>16</v>
      </c>
    </row>
    <row r="4" spans="1:1">
      <c r="A4" s="1" t="s">
        <v>17</v>
      </c>
    </row>
    <row r="5" spans="1:1">
      <c r="A5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16"/>
  <sheetViews>
    <sheetView workbookViewId="0">
      <selection activeCell="F16" sqref="F16"/>
    </sheetView>
  </sheetViews>
  <sheetFormatPr defaultRowHeight="15"/>
  <cols>
    <col min="1" max="1" width="13.140625" bestFit="1" customWidth="1"/>
    <col min="2" max="2" width="13.28515625" bestFit="1" customWidth="1"/>
  </cols>
  <sheetData>
    <row r="3" spans="1:6">
      <c r="A3" s="2" t="s">
        <v>37</v>
      </c>
      <c r="B3" t="s">
        <v>40</v>
      </c>
    </row>
    <row r="4" spans="1:6">
      <c r="A4" s="3" t="s">
        <v>33</v>
      </c>
      <c r="B4" s="4">
        <v>3</v>
      </c>
    </row>
    <row r="5" spans="1:6">
      <c r="A5" s="3" t="s">
        <v>36</v>
      </c>
      <c r="B5" s="4">
        <v>3</v>
      </c>
    </row>
    <row r="6" spans="1:6">
      <c r="A6" s="3" t="s">
        <v>34</v>
      </c>
      <c r="B6" s="4">
        <v>12</v>
      </c>
    </row>
    <row r="7" spans="1:6">
      <c r="A7" s="3" t="s">
        <v>35</v>
      </c>
      <c r="B7" s="4">
        <v>12</v>
      </c>
    </row>
    <row r="8" spans="1:6">
      <c r="A8" s="3" t="s">
        <v>38</v>
      </c>
      <c r="B8" s="4"/>
    </row>
    <row r="9" spans="1:6">
      <c r="A9" s="3" t="s">
        <v>39</v>
      </c>
      <c r="B9" s="4">
        <v>30</v>
      </c>
    </row>
    <row r="13" spans="1:6">
      <c r="C13" t="s">
        <v>31</v>
      </c>
    </row>
    <row r="14" spans="1:6">
      <c r="C14">
        <v>0</v>
      </c>
      <c r="D14">
        <v>1</v>
      </c>
    </row>
    <row r="15" spans="1:6">
      <c r="A15" t="s">
        <v>41</v>
      </c>
      <c r="B15">
        <v>0</v>
      </c>
      <c r="C15" t="s">
        <v>34</v>
      </c>
      <c r="D15" t="s">
        <v>36</v>
      </c>
      <c r="E15">
        <v>12</v>
      </c>
      <c r="F15">
        <v>3</v>
      </c>
    </row>
    <row r="16" spans="1:6">
      <c r="B16">
        <v>1</v>
      </c>
      <c r="C16" t="s">
        <v>33</v>
      </c>
      <c r="D16" t="s">
        <v>35</v>
      </c>
      <c r="E16">
        <v>3</v>
      </c>
      <c r="F1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sqref="A1:C1048576"/>
    </sheetView>
  </sheetViews>
  <sheetFormatPr defaultRowHeight="15"/>
  <sheetData>
    <row r="1" spans="1:3">
      <c r="A1" t="s">
        <v>1</v>
      </c>
      <c r="B1" t="s">
        <v>31</v>
      </c>
      <c r="C1" t="s">
        <v>32</v>
      </c>
    </row>
    <row r="2" spans="1:3">
      <c r="A2">
        <v>1</v>
      </c>
      <c r="B2">
        <v>0</v>
      </c>
      <c r="C2" t="s">
        <v>33</v>
      </c>
    </row>
    <row r="3" spans="1:3">
      <c r="A3">
        <v>1</v>
      </c>
      <c r="B3">
        <v>1</v>
      </c>
      <c r="C3" t="s">
        <v>35</v>
      </c>
    </row>
    <row r="4" spans="1:3">
      <c r="A4">
        <v>1</v>
      </c>
      <c r="B4">
        <v>1</v>
      </c>
      <c r="C4" t="s">
        <v>35</v>
      </c>
    </row>
    <row r="5" spans="1:3">
      <c r="A5">
        <v>1</v>
      </c>
      <c r="B5">
        <v>1</v>
      </c>
      <c r="C5" t="s">
        <v>35</v>
      </c>
    </row>
    <row r="6" spans="1:3">
      <c r="A6">
        <v>1</v>
      </c>
      <c r="B6">
        <v>1</v>
      </c>
      <c r="C6" t="s">
        <v>35</v>
      </c>
    </row>
    <row r="7" spans="1:3">
      <c r="A7">
        <v>1</v>
      </c>
      <c r="B7">
        <v>0</v>
      </c>
      <c r="C7" t="s">
        <v>33</v>
      </c>
    </row>
    <row r="8" spans="1:3">
      <c r="A8">
        <v>1</v>
      </c>
      <c r="B8">
        <v>1</v>
      </c>
      <c r="C8" t="s">
        <v>35</v>
      </c>
    </row>
    <row r="9" spans="1:3">
      <c r="A9">
        <v>1</v>
      </c>
      <c r="B9">
        <v>0</v>
      </c>
      <c r="C9" t="s">
        <v>33</v>
      </c>
    </row>
    <row r="10" spans="1:3">
      <c r="A10">
        <v>1</v>
      </c>
      <c r="B10">
        <v>1</v>
      </c>
      <c r="C10" t="s">
        <v>35</v>
      </c>
    </row>
    <row r="11" spans="1:3">
      <c r="A11">
        <v>1</v>
      </c>
      <c r="B11">
        <v>1</v>
      </c>
      <c r="C11" t="s">
        <v>35</v>
      </c>
    </row>
    <row r="12" spans="1:3">
      <c r="A12">
        <v>1</v>
      </c>
      <c r="B12">
        <v>1</v>
      </c>
      <c r="C12" t="s">
        <v>35</v>
      </c>
    </row>
    <row r="13" spans="1:3">
      <c r="A13">
        <v>1</v>
      </c>
      <c r="B13">
        <v>1</v>
      </c>
      <c r="C13" t="s">
        <v>35</v>
      </c>
    </row>
    <row r="14" spans="1:3">
      <c r="A14">
        <v>1</v>
      </c>
      <c r="B14">
        <v>1</v>
      </c>
      <c r="C14" t="s">
        <v>35</v>
      </c>
    </row>
    <row r="15" spans="1:3">
      <c r="A15">
        <v>1</v>
      </c>
      <c r="B15">
        <v>1</v>
      </c>
      <c r="C15" t="s">
        <v>35</v>
      </c>
    </row>
    <row r="16" spans="1:3">
      <c r="A16">
        <v>1</v>
      </c>
      <c r="B16">
        <v>1</v>
      </c>
      <c r="C16" t="s">
        <v>35</v>
      </c>
    </row>
    <row r="17" spans="1:3">
      <c r="A17">
        <v>0</v>
      </c>
      <c r="B17">
        <v>0</v>
      </c>
      <c r="C17" t="s">
        <v>34</v>
      </c>
    </row>
    <row r="18" spans="1:3">
      <c r="A18">
        <v>0</v>
      </c>
      <c r="B18">
        <v>0</v>
      </c>
      <c r="C18" t="s">
        <v>34</v>
      </c>
    </row>
    <row r="19" spans="1:3">
      <c r="A19">
        <v>0</v>
      </c>
      <c r="B19">
        <v>0</v>
      </c>
      <c r="C19" t="s">
        <v>34</v>
      </c>
    </row>
    <row r="20" spans="1:3">
      <c r="A20">
        <v>0</v>
      </c>
      <c r="B20">
        <v>1</v>
      </c>
      <c r="C20" t="s">
        <v>36</v>
      </c>
    </row>
    <row r="21" spans="1:3">
      <c r="A21">
        <v>0</v>
      </c>
      <c r="B21">
        <v>0</v>
      </c>
      <c r="C21" t="s">
        <v>34</v>
      </c>
    </row>
    <row r="22" spans="1:3">
      <c r="A22">
        <v>0</v>
      </c>
      <c r="B22">
        <v>0</v>
      </c>
      <c r="C22" t="s">
        <v>34</v>
      </c>
    </row>
    <row r="23" spans="1:3">
      <c r="A23">
        <v>0</v>
      </c>
      <c r="B23">
        <v>0</v>
      </c>
      <c r="C23" t="s">
        <v>34</v>
      </c>
    </row>
    <row r="24" spans="1:3">
      <c r="A24">
        <v>0</v>
      </c>
      <c r="B24">
        <v>0</v>
      </c>
      <c r="C24" t="s">
        <v>34</v>
      </c>
    </row>
    <row r="25" spans="1:3">
      <c r="A25">
        <v>0</v>
      </c>
      <c r="B25">
        <v>0</v>
      </c>
      <c r="C25" t="s">
        <v>34</v>
      </c>
    </row>
    <row r="26" spans="1:3">
      <c r="A26">
        <v>0</v>
      </c>
      <c r="B26">
        <v>1</v>
      </c>
      <c r="C26" t="s">
        <v>36</v>
      </c>
    </row>
    <row r="27" spans="1:3">
      <c r="A27">
        <v>0</v>
      </c>
      <c r="B27">
        <v>0</v>
      </c>
      <c r="C27" t="s">
        <v>34</v>
      </c>
    </row>
    <row r="28" spans="1:3">
      <c r="A28">
        <v>0</v>
      </c>
      <c r="B28">
        <v>0</v>
      </c>
      <c r="C28" t="s">
        <v>34</v>
      </c>
    </row>
    <row r="29" spans="1:3">
      <c r="A29">
        <v>0</v>
      </c>
      <c r="B29">
        <v>0</v>
      </c>
      <c r="C29" t="s">
        <v>34</v>
      </c>
    </row>
    <row r="30" spans="1:3">
      <c r="A30">
        <v>0</v>
      </c>
      <c r="B30">
        <v>1</v>
      </c>
      <c r="C30" t="s">
        <v>36</v>
      </c>
    </row>
    <row r="31" spans="1:3">
      <c r="A31">
        <v>0</v>
      </c>
      <c r="B31">
        <v>0</v>
      </c>
      <c r="C3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Noor</dc:creator>
  <cp:lastModifiedBy>Shohel Noor</cp:lastModifiedBy>
  <dcterms:created xsi:type="dcterms:W3CDTF">2020-03-25T02:23:10Z</dcterms:created>
  <dcterms:modified xsi:type="dcterms:W3CDTF">2021-05-16T08:53:08Z</dcterms:modified>
</cp:coreProperties>
</file>