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mak\Downloads\"/>
    </mc:Choice>
  </mc:AlternateContent>
  <xr:revisionPtr revIDLastSave="0" documentId="13_ncr:1_{036252C1-6545-42AF-B43F-4911DD6194A8}" xr6:coauthVersionLast="47" xr6:coauthVersionMax="47" xr10:uidLastSave="{00000000-0000-0000-0000-000000000000}"/>
  <bookViews>
    <workbookView xWindow="-108" yWindow="-108" windowWidth="23256" windowHeight="13176" tabRatio="839" xr2:uid="{6640B842-97CF-4207-BFA9-0D56A9D743BD}"/>
  </bookViews>
  <sheets>
    <sheet name="Communication" sheetId="3" r:id="rId1"/>
    <sheet name="Raw data" sheetId="2" r:id="rId2"/>
    <sheet name="Main Data" sheetId="16" r:id="rId3"/>
    <sheet name="Sample size analysis" sheetId="4" r:id="rId4"/>
    <sheet name="1 EDA &amp; Analysis" sheetId="5" r:id="rId5"/>
    <sheet name="2 EDA &amp; Analysis" sheetId="11" r:id="rId6"/>
    <sheet name="3 EDA &amp; Analysis" sheetId="12" r:id="rId7"/>
    <sheet name="4 EDA &amp; Analysis" sheetId="13" r:id="rId8"/>
    <sheet name="5 EDA &amp; Analysis" sheetId="14" r:id="rId9"/>
    <sheet name="Objective" sheetId="6" r:id="rId10"/>
    <sheet name="Notes" sheetId="7" r:id="rId11"/>
  </sheets>
  <definedNames>
    <definedName name="_xlnm._FilterDatabase" localSheetId="2" hidden="1">'Main Data'!$A$1:$AM$376</definedName>
    <definedName name="_xlnm._FilterDatabase" localSheetId="3" hidden="1">'Sample size analysis'!$AM$1:$AT$373</definedName>
    <definedName name="ExternalData_1" localSheetId="1" hidden="1">'Raw data'!$A$1:$AD$373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29" i="16" l="1"/>
  <c r="AL229" i="16"/>
  <c r="AK229" i="16"/>
  <c r="AJ229" i="16"/>
  <c r="AI229" i="16"/>
  <c r="AH229" i="16"/>
  <c r="AG229" i="16"/>
  <c r="AF229" i="16"/>
  <c r="AF223" i="16"/>
  <c r="AF226" i="16"/>
  <c r="AM3"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76" i="16"/>
  <c r="AM77" i="16"/>
  <c r="AM78" i="16"/>
  <c r="AM79" i="16"/>
  <c r="AM80" i="16"/>
  <c r="AM81" i="16"/>
  <c r="AM82" i="16"/>
  <c r="AM83" i="16"/>
  <c r="AM84" i="16"/>
  <c r="AM85" i="16"/>
  <c r="AM86" i="16"/>
  <c r="AM87" i="16"/>
  <c r="AM88" i="16"/>
  <c r="AM89" i="16"/>
  <c r="AM90" i="16"/>
  <c r="AM91" i="16"/>
  <c r="AM92" i="16"/>
  <c r="AM93" i="16"/>
  <c r="AM94" i="16"/>
  <c r="AM95" i="16"/>
  <c r="AM96" i="16"/>
  <c r="AM97" i="16"/>
  <c r="AM98" i="16"/>
  <c r="AM99" i="16"/>
  <c r="AM100" i="16"/>
  <c r="AM101" i="16"/>
  <c r="AM102" i="16"/>
  <c r="AM103" i="16"/>
  <c r="AM104" i="16"/>
  <c r="AM105" i="16"/>
  <c r="AM106" i="16"/>
  <c r="AM107" i="16"/>
  <c r="AM108" i="16"/>
  <c r="AM109" i="16"/>
  <c r="AM110" i="16"/>
  <c r="AM111" i="16"/>
  <c r="AM112" i="16"/>
  <c r="AM113" i="16"/>
  <c r="AM114" i="16"/>
  <c r="AM115" i="16"/>
  <c r="AM116" i="16"/>
  <c r="AM117" i="16"/>
  <c r="AM118" i="16"/>
  <c r="AM119" i="16"/>
  <c r="AM120" i="16"/>
  <c r="AM121" i="16"/>
  <c r="AM122" i="16"/>
  <c r="AM123" i="16"/>
  <c r="AM124" i="16"/>
  <c r="AM125" i="16"/>
  <c r="AM126" i="16"/>
  <c r="AM127" i="16"/>
  <c r="AM128" i="16"/>
  <c r="AM129" i="16"/>
  <c r="AM130" i="16"/>
  <c r="AM131" i="16"/>
  <c r="AM132" i="16"/>
  <c r="AM133" i="16"/>
  <c r="AM134" i="16"/>
  <c r="AM135" i="16"/>
  <c r="AM136" i="16"/>
  <c r="AM137" i="16"/>
  <c r="AM138" i="16"/>
  <c r="AM139" i="16"/>
  <c r="AM140" i="16"/>
  <c r="AM141" i="16"/>
  <c r="AM142" i="16"/>
  <c r="AM143" i="16"/>
  <c r="AM144" i="16"/>
  <c r="AM145" i="16"/>
  <c r="AM146" i="16"/>
  <c r="AM147" i="16"/>
  <c r="AM148" i="16"/>
  <c r="AM149" i="16"/>
  <c r="AM150" i="16"/>
  <c r="AM151" i="16"/>
  <c r="AM152" i="16"/>
  <c r="AM153" i="16"/>
  <c r="AM154" i="16"/>
  <c r="AM155" i="16"/>
  <c r="AM156" i="16"/>
  <c r="AM157" i="16"/>
  <c r="AM158" i="16"/>
  <c r="AM159" i="16"/>
  <c r="AM160" i="16"/>
  <c r="AM161" i="16"/>
  <c r="AM162" i="16"/>
  <c r="AM163" i="16"/>
  <c r="AM164" i="16"/>
  <c r="AM165" i="16"/>
  <c r="AM166" i="16"/>
  <c r="AM167" i="16"/>
  <c r="AM168" i="16"/>
  <c r="AM169" i="16"/>
  <c r="AM170" i="16"/>
  <c r="AM171" i="16"/>
  <c r="AM172" i="16"/>
  <c r="AM173" i="16"/>
  <c r="AM174" i="16"/>
  <c r="AM175" i="16"/>
  <c r="AM176" i="16"/>
  <c r="AM177" i="16"/>
  <c r="AM178" i="16"/>
  <c r="AM179" i="16"/>
  <c r="AM180" i="16"/>
  <c r="AM181" i="16"/>
  <c r="AM182" i="16"/>
  <c r="AM183" i="16"/>
  <c r="AM184" i="16"/>
  <c r="AM185" i="16"/>
  <c r="AM186" i="16"/>
  <c r="AM187" i="16"/>
  <c r="AM188" i="16"/>
  <c r="AM189" i="16"/>
  <c r="AM190" i="16"/>
  <c r="AM191" i="16"/>
  <c r="AM192" i="16"/>
  <c r="AM193" i="16"/>
  <c r="AM194" i="16"/>
  <c r="AM195" i="16"/>
  <c r="AM196" i="16"/>
  <c r="AM197" i="16"/>
  <c r="AM198" i="16"/>
  <c r="AM199" i="16"/>
  <c r="AM200" i="16"/>
  <c r="AM201" i="16"/>
  <c r="AM202" i="16"/>
  <c r="AM203" i="16"/>
  <c r="AM204" i="16"/>
  <c r="AM205" i="16"/>
  <c r="AM206" i="16"/>
  <c r="AM207" i="16"/>
  <c r="AM208" i="16"/>
  <c r="AM209" i="16"/>
  <c r="AM210" i="16"/>
  <c r="AM211" i="16"/>
  <c r="AM212" i="16"/>
  <c r="AM213" i="16"/>
  <c r="AM214" i="16"/>
  <c r="AM215" i="16"/>
  <c r="AM216" i="16"/>
  <c r="AM217" i="16"/>
  <c r="AM218" i="16"/>
  <c r="AM219" i="16"/>
  <c r="AM220" i="16"/>
  <c r="AM221" i="16"/>
  <c r="AM222" i="16"/>
  <c r="AM223" i="16"/>
  <c r="AM224" i="16"/>
  <c r="AM225" i="16"/>
  <c r="AM226" i="16"/>
  <c r="AL3" i="16"/>
  <c r="AL4" i="16"/>
  <c r="AL5" i="16"/>
  <c r="AL6" i="16"/>
  <c r="AL7" i="16"/>
  <c r="AL8" i="16"/>
  <c r="AL9" i="16"/>
  <c r="AL10" i="16"/>
  <c r="AL11" i="16"/>
  <c r="AL12" i="16"/>
  <c r="AL13" i="16"/>
  <c r="AL14" i="16"/>
  <c r="AL15" i="16"/>
  <c r="AL16" i="16"/>
  <c r="AL17" i="16"/>
  <c r="AL18" i="16"/>
  <c r="AL19" i="16"/>
  <c r="AL20" i="16"/>
  <c r="AL21" i="16"/>
  <c r="AL22" i="16"/>
  <c r="AL23" i="16"/>
  <c r="AL24" i="16"/>
  <c r="AL25" i="16"/>
  <c r="AL26" i="16"/>
  <c r="AL27" i="16"/>
  <c r="AL28" i="16"/>
  <c r="AL29" i="16"/>
  <c r="AL30" i="16"/>
  <c r="AL31" i="16"/>
  <c r="AL32" i="16"/>
  <c r="AL33" i="16"/>
  <c r="AL34" i="16"/>
  <c r="AL35" i="16"/>
  <c r="AL36" i="16"/>
  <c r="AL37" i="16"/>
  <c r="AL38" i="16"/>
  <c r="AL39" i="16"/>
  <c r="AL40" i="16"/>
  <c r="AL41" i="16"/>
  <c r="AL42" i="16"/>
  <c r="AL43" i="16"/>
  <c r="AL44" i="16"/>
  <c r="AL45" i="16"/>
  <c r="AL46" i="16"/>
  <c r="AL47" i="16"/>
  <c r="AL48" i="16"/>
  <c r="AL49" i="16"/>
  <c r="AL50" i="16"/>
  <c r="AL51" i="16"/>
  <c r="AL52" i="16"/>
  <c r="AL53" i="16"/>
  <c r="AL54" i="16"/>
  <c r="AL55" i="16"/>
  <c r="AL56" i="16"/>
  <c r="AL57" i="16"/>
  <c r="AL58" i="16"/>
  <c r="AL59" i="16"/>
  <c r="AL60" i="16"/>
  <c r="AL61" i="16"/>
  <c r="AL62" i="16"/>
  <c r="AL63" i="16"/>
  <c r="AL64" i="16"/>
  <c r="AL65" i="16"/>
  <c r="AL66" i="16"/>
  <c r="AL67" i="16"/>
  <c r="AL68" i="16"/>
  <c r="AL69" i="16"/>
  <c r="AL70" i="16"/>
  <c r="AL71" i="16"/>
  <c r="AL72" i="16"/>
  <c r="AL73" i="16"/>
  <c r="AL74" i="16"/>
  <c r="AL75" i="16"/>
  <c r="AL76" i="16"/>
  <c r="AL77" i="16"/>
  <c r="AL78" i="16"/>
  <c r="AL79" i="16"/>
  <c r="AL80" i="16"/>
  <c r="AL81" i="16"/>
  <c r="AL82" i="16"/>
  <c r="AL83" i="16"/>
  <c r="AL84" i="16"/>
  <c r="AL85" i="16"/>
  <c r="AL86" i="16"/>
  <c r="AL87" i="16"/>
  <c r="AL88" i="16"/>
  <c r="AL89" i="16"/>
  <c r="AL90" i="16"/>
  <c r="AL91" i="16"/>
  <c r="AL92" i="16"/>
  <c r="AL93" i="16"/>
  <c r="AL94" i="16"/>
  <c r="AL95" i="16"/>
  <c r="AL96" i="16"/>
  <c r="AL97" i="16"/>
  <c r="AL98" i="16"/>
  <c r="AL99" i="16"/>
  <c r="AL100" i="16"/>
  <c r="AL101" i="16"/>
  <c r="AL102" i="16"/>
  <c r="AL103" i="16"/>
  <c r="AL104" i="16"/>
  <c r="AL105" i="16"/>
  <c r="AL106" i="16"/>
  <c r="AL107" i="16"/>
  <c r="AL108" i="16"/>
  <c r="AL109" i="16"/>
  <c r="AL110" i="16"/>
  <c r="AL111" i="16"/>
  <c r="AL112" i="16"/>
  <c r="AL113" i="16"/>
  <c r="AL114" i="16"/>
  <c r="AL115" i="16"/>
  <c r="AL116" i="16"/>
  <c r="AL117" i="16"/>
  <c r="AL118" i="16"/>
  <c r="AL119" i="16"/>
  <c r="AL120" i="16"/>
  <c r="AL121" i="16"/>
  <c r="AL122" i="16"/>
  <c r="AL123" i="16"/>
  <c r="AL124" i="16"/>
  <c r="AL125" i="16"/>
  <c r="AL126" i="16"/>
  <c r="AL127" i="16"/>
  <c r="AL128" i="16"/>
  <c r="AL129" i="16"/>
  <c r="AL130" i="16"/>
  <c r="AL131" i="16"/>
  <c r="AL132" i="16"/>
  <c r="AL133" i="16"/>
  <c r="AL134" i="16"/>
  <c r="AL135" i="16"/>
  <c r="AL136" i="16"/>
  <c r="AL137" i="16"/>
  <c r="AL138" i="16"/>
  <c r="AL139" i="16"/>
  <c r="AL140" i="16"/>
  <c r="AL141" i="16"/>
  <c r="AL142" i="16"/>
  <c r="AL143" i="16"/>
  <c r="AL144" i="16"/>
  <c r="AL145" i="16"/>
  <c r="AL146" i="16"/>
  <c r="AL147" i="16"/>
  <c r="AL148" i="16"/>
  <c r="AL149" i="16"/>
  <c r="AL150" i="16"/>
  <c r="AL151" i="16"/>
  <c r="AL152" i="16"/>
  <c r="AL153" i="16"/>
  <c r="AL154" i="16"/>
  <c r="AL155" i="16"/>
  <c r="AL156" i="16"/>
  <c r="AL157" i="16"/>
  <c r="AL158" i="16"/>
  <c r="AL159" i="16"/>
  <c r="AL160" i="16"/>
  <c r="AL161" i="16"/>
  <c r="AL162" i="16"/>
  <c r="AL163" i="16"/>
  <c r="AL164" i="16"/>
  <c r="AL165" i="16"/>
  <c r="AL166" i="16"/>
  <c r="AL167" i="16"/>
  <c r="AL168" i="16"/>
  <c r="AL169" i="16"/>
  <c r="AL170" i="16"/>
  <c r="AL171" i="16"/>
  <c r="AL172" i="16"/>
  <c r="AL173" i="16"/>
  <c r="AL174" i="16"/>
  <c r="AL175" i="16"/>
  <c r="AL176" i="16"/>
  <c r="AL177" i="16"/>
  <c r="AL178" i="16"/>
  <c r="AL179" i="16"/>
  <c r="AL180" i="16"/>
  <c r="AL181" i="16"/>
  <c r="AL182" i="16"/>
  <c r="AL183" i="16"/>
  <c r="AL184" i="16"/>
  <c r="AL185" i="16"/>
  <c r="AL186" i="16"/>
  <c r="AL187" i="16"/>
  <c r="AL188" i="16"/>
  <c r="AL189" i="16"/>
  <c r="AL190" i="16"/>
  <c r="AL191" i="16"/>
  <c r="AL192" i="16"/>
  <c r="AL193" i="16"/>
  <c r="AL194" i="16"/>
  <c r="AL195" i="16"/>
  <c r="AL196" i="16"/>
  <c r="AL197" i="16"/>
  <c r="AL198" i="16"/>
  <c r="AL199" i="16"/>
  <c r="AL200" i="16"/>
  <c r="AL201" i="16"/>
  <c r="AL202" i="16"/>
  <c r="AL203" i="16"/>
  <c r="AL204" i="16"/>
  <c r="AL205" i="16"/>
  <c r="AL206" i="16"/>
  <c r="AL207" i="16"/>
  <c r="AL208" i="16"/>
  <c r="AL209" i="16"/>
  <c r="AL210" i="16"/>
  <c r="AL211" i="16"/>
  <c r="AL212" i="16"/>
  <c r="AL213" i="16"/>
  <c r="AL214" i="16"/>
  <c r="AL215" i="16"/>
  <c r="AL216" i="16"/>
  <c r="AL217" i="16"/>
  <c r="AL218" i="16"/>
  <c r="AL219" i="16"/>
  <c r="AL220" i="16"/>
  <c r="AL221" i="16"/>
  <c r="AL222" i="16"/>
  <c r="AL223" i="16"/>
  <c r="AL224" i="16"/>
  <c r="AL225" i="16"/>
  <c r="AL226" i="16"/>
  <c r="AK3" i="16"/>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K12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K167" i="16"/>
  <c r="AK168" i="16"/>
  <c r="AK169" i="16"/>
  <c r="AK170" i="16"/>
  <c r="AK171" i="16"/>
  <c r="AK172" i="16"/>
  <c r="AK173" i="16"/>
  <c r="AK174" i="16"/>
  <c r="AK175" i="16"/>
  <c r="AK176" i="16"/>
  <c r="AK177" i="16"/>
  <c r="AK178" i="16"/>
  <c r="AK179" i="16"/>
  <c r="AK180" i="16"/>
  <c r="AK181" i="16"/>
  <c r="AK182" i="16"/>
  <c r="AK183" i="16"/>
  <c r="AK184" i="16"/>
  <c r="AK185" i="16"/>
  <c r="AK186" i="16"/>
  <c r="AK187" i="16"/>
  <c r="AK188" i="16"/>
  <c r="AK189" i="16"/>
  <c r="AK190" i="16"/>
  <c r="AK191" i="16"/>
  <c r="AK192" i="16"/>
  <c r="AK193" i="16"/>
  <c r="AK194" i="16"/>
  <c r="AK195" i="16"/>
  <c r="AK196" i="16"/>
  <c r="AK197" i="16"/>
  <c r="AK198" i="16"/>
  <c r="AK199" i="16"/>
  <c r="AK200" i="16"/>
  <c r="AK201" i="16"/>
  <c r="AK202" i="16"/>
  <c r="AK203" i="16"/>
  <c r="AK204" i="16"/>
  <c r="AK205" i="16"/>
  <c r="AK206" i="16"/>
  <c r="AK207" i="16"/>
  <c r="AK208" i="16"/>
  <c r="AK209" i="16"/>
  <c r="AK210" i="16"/>
  <c r="AK211" i="16"/>
  <c r="AK212" i="16"/>
  <c r="AK213" i="16"/>
  <c r="AK214" i="16"/>
  <c r="AK215" i="16"/>
  <c r="AK216" i="16"/>
  <c r="AK217" i="16"/>
  <c r="AK218" i="16"/>
  <c r="AK219" i="16"/>
  <c r="AK220" i="16"/>
  <c r="AK221" i="16"/>
  <c r="AK222" i="16"/>
  <c r="AK223" i="16"/>
  <c r="AK224" i="16"/>
  <c r="AK225" i="16"/>
  <c r="AK226" i="16"/>
  <c r="AJ3" i="16"/>
  <c r="AJ4" i="16"/>
  <c r="AJ5" i="16"/>
  <c r="AJ6" i="16"/>
  <c r="AJ7" i="16"/>
  <c r="AJ8" i="16"/>
  <c r="AJ9" i="16"/>
  <c r="AJ10" i="16"/>
  <c r="AJ11" i="16"/>
  <c r="AJ12" i="16"/>
  <c r="AJ13" i="16"/>
  <c r="AJ14" i="16"/>
  <c r="AJ15" i="16"/>
  <c r="AJ16" i="16"/>
  <c r="AJ17" i="16"/>
  <c r="AJ18" i="16"/>
  <c r="AJ19" i="16"/>
  <c r="AJ20" i="16"/>
  <c r="AJ21" i="16"/>
  <c r="AJ22" i="16"/>
  <c r="AJ23" i="16"/>
  <c r="AJ24" i="16"/>
  <c r="AJ25" i="16"/>
  <c r="AJ26" i="16"/>
  <c r="AJ27" i="16"/>
  <c r="AJ28" i="16"/>
  <c r="AJ29" i="16"/>
  <c r="AJ30" i="16"/>
  <c r="AJ31" i="16"/>
  <c r="AJ32" i="16"/>
  <c r="AJ33" i="16"/>
  <c r="AJ34" i="16"/>
  <c r="AJ35" i="16"/>
  <c r="AJ36" i="16"/>
  <c r="AJ37" i="16"/>
  <c r="AJ38" i="16"/>
  <c r="AJ39" i="16"/>
  <c r="AJ40" i="16"/>
  <c r="AJ41" i="16"/>
  <c r="AJ42" i="16"/>
  <c r="AJ43" i="16"/>
  <c r="AJ44" i="16"/>
  <c r="AJ45" i="16"/>
  <c r="AJ46" i="16"/>
  <c r="AJ47" i="16"/>
  <c r="AJ48" i="16"/>
  <c r="AJ49" i="16"/>
  <c r="AJ50" i="16"/>
  <c r="AJ51" i="16"/>
  <c r="AJ52" i="16"/>
  <c r="AJ53" i="16"/>
  <c r="AJ54" i="16"/>
  <c r="AJ55" i="16"/>
  <c r="AJ56" i="16"/>
  <c r="AJ57" i="16"/>
  <c r="AJ58" i="16"/>
  <c r="AJ59" i="16"/>
  <c r="AJ60" i="16"/>
  <c r="AJ61" i="16"/>
  <c r="AJ62" i="16"/>
  <c r="AJ63" i="16"/>
  <c r="AJ64" i="16"/>
  <c r="AJ65" i="16"/>
  <c r="AJ66" i="16"/>
  <c r="AJ67" i="16"/>
  <c r="AJ68" i="16"/>
  <c r="AJ69" i="16"/>
  <c r="AJ70" i="16"/>
  <c r="AJ71" i="16"/>
  <c r="AJ72" i="16"/>
  <c r="AJ73" i="16"/>
  <c r="AJ74" i="16"/>
  <c r="AJ75" i="16"/>
  <c r="AJ76" i="16"/>
  <c r="AJ77" i="16"/>
  <c r="AJ78" i="16"/>
  <c r="AJ79" i="16"/>
  <c r="AJ80" i="16"/>
  <c r="AJ81" i="16"/>
  <c r="AJ82" i="16"/>
  <c r="AJ83" i="16"/>
  <c r="AJ84" i="16"/>
  <c r="AJ85" i="16"/>
  <c r="AJ86" i="16"/>
  <c r="AJ87" i="16"/>
  <c r="AJ88" i="16"/>
  <c r="AJ89" i="16"/>
  <c r="AJ90" i="16"/>
  <c r="AJ91" i="16"/>
  <c r="AJ92" i="16"/>
  <c r="AJ93" i="16"/>
  <c r="AJ94" i="16"/>
  <c r="AJ95" i="16"/>
  <c r="AJ96" i="16"/>
  <c r="AJ97" i="16"/>
  <c r="AJ98" i="16"/>
  <c r="AJ99" i="16"/>
  <c r="AJ100" i="16"/>
  <c r="AJ101" i="16"/>
  <c r="AJ102" i="16"/>
  <c r="AJ103" i="16"/>
  <c r="AJ104" i="16"/>
  <c r="AJ105" i="16"/>
  <c r="AJ106" i="16"/>
  <c r="AJ107" i="16"/>
  <c r="AJ108" i="16"/>
  <c r="AJ109" i="16"/>
  <c r="AJ110" i="16"/>
  <c r="AJ111" i="16"/>
  <c r="AJ112" i="16"/>
  <c r="AJ113" i="16"/>
  <c r="AJ114" i="16"/>
  <c r="AJ115" i="16"/>
  <c r="AJ116" i="16"/>
  <c r="AJ117" i="16"/>
  <c r="AJ118" i="16"/>
  <c r="AJ119" i="16"/>
  <c r="AJ120" i="16"/>
  <c r="AJ121" i="16"/>
  <c r="AJ122" i="16"/>
  <c r="AJ123" i="16"/>
  <c r="AJ124" i="16"/>
  <c r="AJ125" i="16"/>
  <c r="AJ126" i="16"/>
  <c r="AJ127" i="16"/>
  <c r="AJ128" i="16"/>
  <c r="AJ129" i="16"/>
  <c r="AJ130" i="16"/>
  <c r="AJ131" i="16"/>
  <c r="AJ132" i="16"/>
  <c r="AJ133" i="16"/>
  <c r="AJ134" i="16"/>
  <c r="AJ135" i="16"/>
  <c r="AJ136" i="16"/>
  <c r="AJ137" i="16"/>
  <c r="AJ138" i="16"/>
  <c r="AJ139" i="16"/>
  <c r="AJ140" i="16"/>
  <c r="AJ141" i="16"/>
  <c r="AJ142" i="16"/>
  <c r="AJ143" i="16"/>
  <c r="AJ144" i="16"/>
  <c r="AJ145" i="16"/>
  <c r="AJ146" i="16"/>
  <c r="AJ147" i="16"/>
  <c r="AJ148" i="16"/>
  <c r="AJ149" i="16"/>
  <c r="AJ150" i="16"/>
  <c r="AJ151" i="16"/>
  <c r="AJ152" i="16"/>
  <c r="AJ153" i="16"/>
  <c r="AJ154" i="16"/>
  <c r="AJ155" i="16"/>
  <c r="AJ156" i="16"/>
  <c r="AJ157" i="16"/>
  <c r="AJ158" i="16"/>
  <c r="AJ159" i="16"/>
  <c r="AJ160" i="16"/>
  <c r="AJ161" i="16"/>
  <c r="AJ162" i="16"/>
  <c r="AJ163" i="16"/>
  <c r="AJ164" i="16"/>
  <c r="AJ165" i="16"/>
  <c r="AJ166" i="16"/>
  <c r="AJ167" i="16"/>
  <c r="AJ168" i="16"/>
  <c r="AJ169" i="16"/>
  <c r="AJ170" i="16"/>
  <c r="AJ171" i="16"/>
  <c r="AJ172" i="16"/>
  <c r="AJ173" i="16"/>
  <c r="AJ174" i="16"/>
  <c r="AJ175" i="16"/>
  <c r="AJ176" i="16"/>
  <c r="AJ177" i="16"/>
  <c r="AJ178" i="16"/>
  <c r="AJ179" i="16"/>
  <c r="AJ180" i="16"/>
  <c r="AJ181" i="16"/>
  <c r="AJ182" i="16"/>
  <c r="AJ183" i="16"/>
  <c r="AJ184" i="16"/>
  <c r="AJ185" i="16"/>
  <c r="AJ186" i="16"/>
  <c r="AJ187" i="16"/>
  <c r="AJ188" i="16"/>
  <c r="AJ189" i="16"/>
  <c r="AJ190" i="16"/>
  <c r="AJ191" i="16"/>
  <c r="AJ192" i="16"/>
  <c r="AJ193" i="16"/>
  <c r="AJ194" i="16"/>
  <c r="AJ195" i="16"/>
  <c r="AJ196" i="16"/>
  <c r="AJ197" i="16"/>
  <c r="AJ198" i="16"/>
  <c r="AJ199" i="16"/>
  <c r="AJ200" i="16"/>
  <c r="AJ201" i="16"/>
  <c r="AJ202" i="16"/>
  <c r="AJ203" i="16"/>
  <c r="AJ204" i="16"/>
  <c r="AJ205" i="16"/>
  <c r="AJ206" i="16"/>
  <c r="AJ207" i="16"/>
  <c r="AJ208" i="16"/>
  <c r="AJ209" i="16"/>
  <c r="AJ210" i="16"/>
  <c r="AJ211" i="16"/>
  <c r="AJ212" i="16"/>
  <c r="AJ213" i="16"/>
  <c r="AJ214" i="16"/>
  <c r="AJ215" i="16"/>
  <c r="AJ216" i="16"/>
  <c r="AJ217" i="16"/>
  <c r="AJ218" i="16"/>
  <c r="AJ219" i="16"/>
  <c r="AJ220" i="16"/>
  <c r="AJ221" i="16"/>
  <c r="AJ222" i="16"/>
  <c r="AJ223" i="16"/>
  <c r="AJ224" i="16"/>
  <c r="AJ225" i="16"/>
  <c r="AJ226" i="16"/>
  <c r="AI29" i="16"/>
  <c r="AI30" i="16"/>
  <c r="AI60" i="16"/>
  <c r="AI65" i="16"/>
  <c r="AI101" i="16"/>
  <c r="AI102" i="16"/>
  <c r="AI132" i="16"/>
  <c r="AI137" i="16"/>
  <c r="AI173" i="16"/>
  <c r="AI174" i="16"/>
  <c r="AI204" i="16"/>
  <c r="AI209" i="16"/>
  <c r="AH3" i="16"/>
  <c r="AH4" i="16"/>
  <c r="AH5" i="16"/>
  <c r="AH6" i="16"/>
  <c r="AH7" i="16"/>
  <c r="AH8" i="16"/>
  <c r="AH9" i="16"/>
  <c r="AH10" i="16"/>
  <c r="AH11" i="16"/>
  <c r="AH12" i="16"/>
  <c r="AH13" i="16"/>
  <c r="AH14" i="16"/>
  <c r="AH15" i="16"/>
  <c r="AH16" i="16"/>
  <c r="AH17" i="16"/>
  <c r="AH18" i="16"/>
  <c r="AH19" i="16"/>
  <c r="AH20" i="16"/>
  <c r="AH21" i="16"/>
  <c r="AH22" i="16"/>
  <c r="AH23" i="16"/>
  <c r="AH24" i="16"/>
  <c r="AH25" i="16"/>
  <c r="AH26" i="16"/>
  <c r="AH27" i="16"/>
  <c r="AH28" i="16"/>
  <c r="AH29" i="16"/>
  <c r="AH30" i="16"/>
  <c r="AH31" i="16"/>
  <c r="AH32" i="16"/>
  <c r="AH33" i="16"/>
  <c r="AH34" i="16"/>
  <c r="AH35" i="16"/>
  <c r="AH36" i="16"/>
  <c r="AH37" i="16"/>
  <c r="AH38" i="16"/>
  <c r="AH39" i="16"/>
  <c r="AH40" i="16"/>
  <c r="AH41" i="16"/>
  <c r="AH42" i="16"/>
  <c r="AH43" i="16"/>
  <c r="AH44" i="16"/>
  <c r="AH45" i="16"/>
  <c r="AH46" i="16"/>
  <c r="AH47" i="16"/>
  <c r="AH48" i="16"/>
  <c r="AH49" i="16"/>
  <c r="AH50" i="16"/>
  <c r="AH51" i="16"/>
  <c r="AH52" i="16"/>
  <c r="AH53" i="16"/>
  <c r="AH54" i="16"/>
  <c r="AH55" i="16"/>
  <c r="AH56" i="16"/>
  <c r="AH57" i="16"/>
  <c r="AH58" i="16"/>
  <c r="AH59" i="16"/>
  <c r="AH60" i="16"/>
  <c r="AH61" i="16"/>
  <c r="AH62" i="16"/>
  <c r="AH63" i="16"/>
  <c r="AH64" i="16"/>
  <c r="AH65" i="16"/>
  <c r="AH66" i="16"/>
  <c r="AH67" i="16"/>
  <c r="AH68" i="16"/>
  <c r="AH69" i="16"/>
  <c r="AH70" i="16"/>
  <c r="AH71" i="16"/>
  <c r="AH72" i="16"/>
  <c r="AH73" i="16"/>
  <c r="AH74" i="16"/>
  <c r="AH75" i="16"/>
  <c r="AH76" i="16"/>
  <c r="AH77" i="16"/>
  <c r="AH78" i="16"/>
  <c r="AH79" i="16"/>
  <c r="AH80" i="16"/>
  <c r="AH81" i="16"/>
  <c r="AH82" i="16"/>
  <c r="AH83" i="16"/>
  <c r="AH84" i="16"/>
  <c r="AH85" i="16"/>
  <c r="AH86" i="16"/>
  <c r="AH87" i="16"/>
  <c r="AH88" i="16"/>
  <c r="AH89" i="16"/>
  <c r="AH90" i="16"/>
  <c r="AH91" i="16"/>
  <c r="AH92" i="16"/>
  <c r="AH93" i="16"/>
  <c r="AH94" i="16"/>
  <c r="AH95" i="16"/>
  <c r="AH96" i="16"/>
  <c r="AH97" i="16"/>
  <c r="AH98" i="16"/>
  <c r="AH99" i="16"/>
  <c r="AH100" i="16"/>
  <c r="AH101" i="16"/>
  <c r="AH102" i="16"/>
  <c r="AH103" i="16"/>
  <c r="AH104" i="16"/>
  <c r="AH105" i="16"/>
  <c r="AH106" i="16"/>
  <c r="AH107" i="16"/>
  <c r="AH108" i="16"/>
  <c r="AH109" i="16"/>
  <c r="AH110" i="16"/>
  <c r="AH111" i="16"/>
  <c r="AH112" i="16"/>
  <c r="AH113" i="16"/>
  <c r="AH114" i="16"/>
  <c r="AH115" i="16"/>
  <c r="AH116" i="16"/>
  <c r="AH117" i="16"/>
  <c r="AH118" i="16"/>
  <c r="AH119" i="16"/>
  <c r="AH120" i="16"/>
  <c r="AH121" i="16"/>
  <c r="AH122" i="16"/>
  <c r="AH123" i="16"/>
  <c r="AH124" i="16"/>
  <c r="AH125" i="16"/>
  <c r="AH126" i="16"/>
  <c r="AH127" i="16"/>
  <c r="AH128" i="16"/>
  <c r="AH129" i="16"/>
  <c r="AH130" i="16"/>
  <c r="AH131" i="16"/>
  <c r="AH132" i="16"/>
  <c r="AH133" i="16"/>
  <c r="AH134" i="16"/>
  <c r="AH135" i="16"/>
  <c r="AH136" i="16"/>
  <c r="AH137" i="16"/>
  <c r="AH138" i="16"/>
  <c r="AH139" i="16"/>
  <c r="AH140" i="16"/>
  <c r="AH141" i="16"/>
  <c r="AH142" i="16"/>
  <c r="AH143" i="16"/>
  <c r="AH144" i="16"/>
  <c r="AH145" i="16"/>
  <c r="AH146" i="16"/>
  <c r="AH147" i="16"/>
  <c r="AH148" i="16"/>
  <c r="AH149" i="16"/>
  <c r="AH150" i="16"/>
  <c r="AH151" i="16"/>
  <c r="AH152" i="16"/>
  <c r="AH153" i="16"/>
  <c r="AH154" i="16"/>
  <c r="AH155" i="16"/>
  <c r="AH156" i="16"/>
  <c r="AH157" i="16"/>
  <c r="AH158" i="16"/>
  <c r="AH159" i="16"/>
  <c r="AH160" i="16"/>
  <c r="AH161" i="16"/>
  <c r="AH162" i="16"/>
  <c r="AH163" i="16"/>
  <c r="AH164" i="16"/>
  <c r="AH165" i="16"/>
  <c r="AH166" i="16"/>
  <c r="AH167" i="16"/>
  <c r="AH168" i="16"/>
  <c r="AH169" i="16"/>
  <c r="AH170" i="16"/>
  <c r="AH171" i="16"/>
  <c r="AH172" i="16"/>
  <c r="AH173" i="16"/>
  <c r="AH174" i="16"/>
  <c r="AH175" i="16"/>
  <c r="AH176" i="16"/>
  <c r="AH177" i="16"/>
  <c r="AH178" i="16"/>
  <c r="AH179" i="16"/>
  <c r="AH180" i="16"/>
  <c r="AH181" i="16"/>
  <c r="AH182" i="16"/>
  <c r="AH183" i="16"/>
  <c r="AH184" i="16"/>
  <c r="AH185" i="16"/>
  <c r="AH186" i="16"/>
  <c r="AH187" i="16"/>
  <c r="AH188" i="16"/>
  <c r="AH189" i="16"/>
  <c r="AH190" i="16"/>
  <c r="AH191" i="16"/>
  <c r="AH192" i="16"/>
  <c r="AH193" i="16"/>
  <c r="AH194" i="16"/>
  <c r="AH195" i="16"/>
  <c r="AH196" i="16"/>
  <c r="AH197" i="16"/>
  <c r="AH198" i="16"/>
  <c r="AH199" i="16"/>
  <c r="AH200" i="16"/>
  <c r="AH201" i="16"/>
  <c r="AH202" i="16"/>
  <c r="AH203" i="16"/>
  <c r="AH204" i="16"/>
  <c r="AH205" i="16"/>
  <c r="AH206" i="16"/>
  <c r="AH207" i="16"/>
  <c r="AH208" i="16"/>
  <c r="AH209" i="16"/>
  <c r="AH210" i="16"/>
  <c r="AH211" i="16"/>
  <c r="AH212" i="16"/>
  <c r="AH213" i="16"/>
  <c r="AH214" i="16"/>
  <c r="AH215" i="16"/>
  <c r="AH216" i="16"/>
  <c r="AH217" i="16"/>
  <c r="AH218" i="16"/>
  <c r="AH219" i="16"/>
  <c r="AH220" i="16"/>
  <c r="AH221" i="16"/>
  <c r="AH222" i="16"/>
  <c r="AH223" i="16"/>
  <c r="AH224" i="16"/>
  <c r="AH225" i="16"/>
  <c r="AH226" i="16"/>
  <c r="AG3" i="16"/>
  <c r="AG4" i="16"/>
  <c r="AG5" i="16"/>
  <c r="AG6" i="16"/>
  <c r="AG7" i="16"/>
  <c r="AG8" i="16"/>
  <c r="AG9" i="16"/>
  <c r="AG10" i="16"/>
  <c r="AG11" i="16"/>
  <c r="AG12" i="16"/>
  <c r="AG13" i="16"/>
  <c r="AG14" i="16"/>
  <c r="AG15" i="16"/>
  <c r="AG16" i="16"/>
  <c r="AG17" i="16"/>
  <c r="AG18" i="16"/>
  <c r="AG19" i="16"/>
  <c r="AG20" i="16"/>
  <c r="AG21" i="16"/>
  <c r="AG22" i="16"/>
  <c r="AG23" i="16"/>
  <c r="AG24" i="16"/>
  <c r="AG25" i="16"/>
  <c r="AG26" i="16"/>
  <c r="AG27" i="16"/>
  <c r="AG28" i="16"/>
  <c r="AG29" i="16"/>
  <c r="AG30" i="16"/>
  <c r="AG31" i="16"/>
  <c r="AG32" i="16"/>
  <c r="AG33" i="16"/>
  <c r="AG34" i="16"/>
  <c r="AG35" i="16"/>
  <c r="AG36" i="16"/>
  <c r="AG37" i="16"/>
  <c r="AG38" i="16"/>
  <c r="AG39" i="16"/>
  <c r="AG40" i="16"/>
  <c r="AG41" i="16"/>
  <c r="AG42" i="16"/>
  <c r="AG43" i="16"/>
  <c r="AG44" i="16"/>
  <c r="AG45" i="16"/>
  <c r="AG46" i="16"/>
  <c r="AG47" i="16"/>
  <c r="AG48" i="16"/>
  <c r="AG49" i="16"/>
  <c r="AG50" i="16"/>
  <c r="AG51" i="16"/>
  <c r="AG52" i="16"/>
  <c r="AG53" i="16"/>
  <c r="AG54" i="16"/>
  <c r="AG55" i="16"/>
  <c r="AG56" i="16"/>
  <c r="AG57" i="16"/>
  <c r="AG58" i="16"/>
  <c r="AG59" i="16"/>
  <c r="AG60" i="16"/>
  <c r="AG61" i="16"/>
  <c r="AG62" i="16"/>
  <c r="AG63" i="16"/>
  <c r="AG64" i="16"/>
  <c r="AG65" i="16"/>
  <c r="AG66" i="16"/>
  <c r="AG67" i="16"/>
  <c r="AG68" i="16"/>
  <c r="AG69" i="16"/>
  <c r="AG70" i="16"/>
  <c r="AG71" i="16"/>
  <c r="AG72" i="16"/>
  <c r="AG73" i="16"/>
  <c r="AG74" i="16"/>
  <c r="AG75" i="16"/>
  <c r="AG76" i="16"/>
  <c r="AG77" i="16"/>
  <c r="AG78" i="16"/>
  <c r="AG79" i="16"/>
  <c r="AG80" i="16"/>
  <c r="AG81" i="16"/>
  <c r="AG82" i="16"/>
  <c r="AG83" i="16"/>
  <c r="AG84" i="16"/>
  <c r="AG85" i="16"/>
  <c r="AG86" i="16"/>
  <c r="AG87" i="16"/>
  <c r="AG88" i="16"/>
  <c r="AG89" i="16"/>
  <c r="AG90" i="16"/>
  <c r="AG91" i="16"/>
  <c r="AG92" i="16"/>
  <c r="AG93" i="16"/>
  <c r="AG94" i="16"/>
  <c r="AG95" i="16"/>
  <c r="AG96" i="16"/>
  <c r="AG97" i="16"/>
  <c r="AG98" i="16"/>
  <c r="AG99" i="16"/>
  <c r="AG100" i="16"/>
  <c r="AG101" i="16"/>
  <c r="AG102" i="16"/>
  <c r="AG103" i="16"/>
  <c r="AG104" i="16"/>
  <c r="AG105" i="16"/>
  <c r="AG106" i="16"/>
  <c r="AG107" i="16"/>
  <c r="AG108" i="16"/>
  <c r="AG109" i="16"/>
  <c r="AG110" i="16"/>
  <c r="AG111" i="16"/>
  <c r="AG112" i="16"/>
  <c r="AG113" i="16"/>
  <c r="AG114" i="16"/>
  <c r="AG115" i="16"/>
  <c r="AG116" i="16"/>
  <c r="AG117" i="16"/>
  <c r="AG118" i="16"/>
  <c r="AG119" i="16"/>
  <c r="AG120" i="16"/>
  <c r="AG121" i="16"/>
  <c r="AG122" i="16"/>
  <c r="AG123" i="16"/>
  <c r="AG124" i="16"/>
  <c r="AG125" i="16"/>
  <c r="AG126" i="16"/>
  <c r="AG127" i="16"/>
  <c r="AG128" i="16"/>
  <c r="AG129" i="16"/>
  <c r="AG130" i="16"/>
  <c r="AG131" i="16"/>
  <c r="AG132" i="16"/>
  <c r="AG133" i="16"/>
  <c r="AG134" i="16"/>
  <c r="AG135" i="16"/>
  <c r="AG136" i="16"/>
  <c r="AG137" i="16"/>
  <c r="AG138" i="16"/>
  <c r="AG139" i="16"/>
  <c r="AG140" i="16"/>
  <c r="AG141" i="16"/>
  <c r="AG142" i="16"/>
  <c r="AG143" i="16"/>
  <c r="AG144" i="16"/>
  <c r="AG145" i="16"/>
  <c r="AG146" i="16"/>
  <c r="AG147" i="16"/>
  <c r="AG148" i="16"/>
  <c r="AG149" i="16"/>
  <c r="AG150" i="16"/>
  <c r="AG151" i="16"/>
  <c r="AG152" i="16"/>
  <c r="AG153" i="16"/>
  <c r="AG154" i="16"/>
  <c r="AG155" i="16"/>
  <c r="AG156" i="16"/>
  <c r="AG157" i="16"/>
  <c r="AG158" i="16"/>
  <c r="AG159" i="16"/>
  <c r="AG160" i="16"/>
  <c r="AG161" i="16"/>
  <c r="AG162" i="16"/>
  <c r="AG163" i="16"/>
  <c r="AG164" i="16"/>
  <c r="AG165" i="16"/>
  <c r="AG166" i="16"/>
  <c r="AG167" i="16"/>
  <c r="AG168" i="16"/>
  <c r="AG169" i="16"/>
  <c r="AG170" i="16"/>
  <c r="AG171" i="16"/>
  <c r="AG172" i="16"/>
  <c r="AG173" i="16"/>
  <c r="AG174" i="16"/>
  <c r="AG175" i="16"/>
  <c r="AG176" i="16"/>
  <c r="AG177" i="16"/>
  <c r="AG178" i="16"/>
  <c r="AG179" i="16"/>
  <c r="AG180" i="16"/>
  <c r="AG181" i="16"/>
  <c r="AG182" i="16"/>
  <c r="AG183" i="16"/>
  <c r="AG184" i="16"/>
  <c r="AG185" i="16"/>
  <c r="AG186" i="16"/>
  <c r="AG187" i="16"/>
  <c r="AG188" i="16"/>
  <c r="AG189" i="16"/>
  <c r="AG190" i="16"/>
  <c r="AG191" i="16"/>
  <c r="AG192" i="16"/>
  <c r="AG193" i="16"/>
  <c r="AG194" i="16"/>
  <c r="AG195" i="16"/>
  <c r="AG196" i="16"/>
  <c r="AG197" i="16"/>
  <c r="AG198" i="16"/>
  <c r="AG199" i="16"/>
  <c r="AG200" i="16"/>
  <c r="AG201" i="16"/>
  <c r="AG202" i="16"/>
  <c r="AG203" i="16"/>
  <c r="AG204" i="16"/>
  <c r="AG205" i="16"/>
  <c r="AG206" i="16"/>
  <c r="AG207" i="16"/>
  <c r="AG208" i="16"/>
  <c r="AG209" i="16"/>
  <c r="AG210" i="16"/>
  <c r="AG211" i="16"/>
  <c r="AG212" i="16"/>
  <c r="AG213" i="16"/>
  <c r="AG214" i="16"/>
  <c r="AG215" i="16"/>
  <c r="AG216" i="16"/>
  <c r="AG217" i="16"/>
  <c r="AG218" i="16"/>
  <c r="AG219" i="16"/>
  <c r="AG220" i="16"/>
  <c r="AG221" i="16"/>
  <c r="AG222" i="16"/>
  <c r="AG223" i="16"/>
  <c r="AG224" i="16"/>
  <c r="AG225" i="16"/>
  <c r="AG226" i="16"/>
  <c r="AF3" i="16"/>
  <c r="AF4" i="16"/>
  <c r="AF5" i="16"/>
  <c r="AF6" i="16"/>
  <c r="AF7" i="16"/>
  <c r="AF8" i="16"/>
  <c r="AF9" i="16"/>
  <c r="AF10" i="16"/>
  <c r="AF11" i="16"/>
  <c r="AF12" i="16"/>
  <c r="AF13" i="16"/>
  <c r="AF14" i="16"/>
  <c r="AF15" i="16"/>
  <c r="AF16" i="16"/>
  <c r="AF17" i="16"/>
  <c r="AF18" i="16"/>
  <c r="AF19" i="16"/>
  <c r="AF20" i="16"/>
  <c r="AF21" i="16"/>
  <c r="AF22" i="16"/>
  <c r="AF23" i="16"/>
  <c r="AF24" i="16"/>
  <c r="AF25" i="16"/>
  <c r="AF26" i="16"/>
  <c r="AF27" i="16"/>
  <c r="AF28" i="16"/>
  <c r="AF29" i="16"/>
  <c r="AF30" i="16"/>
  <c r="AF31" i="16"/>
  <c r="AF32" i="16"/>
  <c r="AF33" i="16"/>
  <c r="AF34" i="16"/>
  <c r="AF35" i="16"/>
  <c r="AF36" i="16"/>
  <c r="AF37" i="16"/>
  <c r="AF38" i="16"/>
  <c r="AF39" i="16"/>
  <c r="AF40" i="16"/>
  <c r="AF41" i="16"/>
  <c r="AF42" i="16"/>
  <c r="AF43" i="16"/>
  <c r="AF44" i="16"/>
  <c r="AF45" i="16"/>
  <c r="AF46" i="16"/>
  <c r="AF47" i="16"/>
  <c r="AF48" i="16"/>
  <c r="AF49" i="16"/>
  <c r="AF50" i="16"/>
  <c r="AF51" i="16"/>
  <c r="AF52" i="16"/>
  <c r="AF53" i="16"/>
  <c r="AF54" i="16"/>
  <c r="AF55" i="16"/>
  <c r="AF56" i="16"/>
  <c r="AF57" i="16"/>
  <c r="AF58" i="16"/>
  <c r="AF59" i="16"/>
  <c r="AF60" i="16"/>
  <c r="AF61" i="16"/>
  <c r="AF62" i="16"/>
  <c r="AF63" i="16"/>
  <c r="AF64" i="16"/>
  <c r="AF65" i="16"/>
  <c r="AF66" i="16"/>
  <c r="AF67" i="16"/>
  <c r="AF68" i="16"/>
  <c r="AF69" i="16"/>
  <c r="AF70" i="16"/>
  <c r="AF71" i="16"/>
  <c r="AF72" i="16"/>
  <c r="AF73" i="16"/>
  <c r="AF74" i="16"/>
  <c r="AF75" i="16"/>
  <c r="AF76" i="16"/>
  <c r="AF77" i="16"/>
  <c r="AF78" i="16"/>
  <c r="AF79" i="16"/>
  <c r="AF80" i="16"/>
  <c r="AF81" i="16"/>
  <c r="AF82" i="16"/>
  <c r="AF83" i="16"/>
  <c r="AF84" i="16"/>
  <c r="AF85" i="16"/>
  <c r="AF86" i="16"/>
  <c r="AF87" i="16"/>
  <c r="AF88" i="16"/>
  <c r="AF89" i="16"/>
  <c r="AF90" i="16"/>
  <c r="AF91" i="16"/>
  <c r="AF92" i="16"/>
  <c r="AF93" i="16"/>
  <c r="AF94" i="16"/>
  <c r="AF95" i="16"/>
  <c r="AF96" i="16"/>
  <c r="AF97" i="16"/>
  <c r="AF98" i="16"/>
  <c r="AF99" i="16"/>
  <c r="AF100" i="16"/>
  <c r="AF101" i="16"/>
  <c r="AF102" i="16"/>
  <c r="AF103" i="16"/>
  <c r="AF104" i="16"/>
  <c r="AF105" i="16"/>
  <c r="AF106" i="16"/>
  <c r="AF107" i="16"/>
  <c r="AF108" i="16"/>
  <c r="AF109" i="16"/>
  <c r="AF110" i="16"/>
  <c r="AF111" i="16"/>
  <c r="AF112" i="16"/>
  <c r="AF113" i="16"/>
  <c r="AF114" i="16"/>
  <c r="AF115" i="16"/>
  <c r="AF116" i="16"/>
  <c r="AF117" i="16"/>
  <c r="AF118" i="16"/>
  <c r="AF119" i="16"/>
  <c r="AF120" i="16"/>
  <c r="AF121" i="16"/>
  <c r="AF122" i="16"/>
  <c r="AF123" i="16"/>
  <c r="AF124" i="16"/>
  <c r="AF125" i="16"/>
  <c r="AF126" i="16"/>
  <c r="AF127" i="16"/>
  <c r="AF128" i="16"/>
  <c r="AF129" i="16"/>
  <c r="AF130" i="16"/>
  <c r="AF131" i="16"/>
  <c r="AF132" i="16"/>
  <c r="AF133" i="16"/>
  <c r="AF134" i="16"/>
  <c r="AF135" i="16"/>
  <c r="AF136" i="16"/>
  <c r="AF137" i="16"/>
  <c r="AF138" i="16"/>
  <c r="AF139" i="16"/>
  <c r="AF140" i="16"/>
  <c r="AF141" i="16"/>
  <c r="AF142" i="16"/>
  <c r="AF143" i="16"/>
  <c r="AF144" i="16"/>
  <c r="AF145" i="16"/>
  <c r="AF146" i="16"/>
  <c r="AF147" i="16"/>
  <c r="AF148" i="16"/>
  <c r="AF149" i="16"/>
  <c r="AF150" i="16"/>
  <c r="AF151" i="16"/>
  <c r="AF152" i="16"/>
  <c r="AF153" i="16"/>
  <c r="AF154" i="16"/>
  <c r="AF155" i="16"/>
  <c r="AF156" i="16"/>
  <c r="AF157" i="16"/>
  <c r="AF158" i="16"/>
  <c r="AF159" i="16"/>
  <c r="AF160" i="16"/>
  <c r="AF161" i="16"/>
  <c r="AF162" i="16"/>
  <c r="AF163" i="16"/>
  <c r="AF164" i="16"/>
  <c r="AF165" i="16"/>
  <c r="AF166" i="16"/>
  <c r="AF167" i="16"/>
  <c r="AF168" i="16"/>
  <c r="AF169" i="16"/>
  <c r="AF170" i="16"/>
  <c r="AF171" i="16"/>
  <c r="AF172" i="16"/>
  <c r="AF173" i="16"/>
  <c r="AF174" i="16"/>
  <c r="AF175" i="16"/>
  <c r="AF176" i="16"/>
  <c r="AF177" i="16"/>
  <c r="AF178" i="16"/>
  <c r="AF179" i="16"/>
  <c r="AF180" i="16"/>
  <c r="AF181" i="16"/>
  <c r="AF182" i="16"/>
  <c r="AF183" i="16"/>
  <c r="AF184" i="16"/>
  <c r="AF185" i="16"/>
  <c r="AF186" i="16"/>
  <c r="AF187" i="16"/>
  <c r="AF188" i="16"/>
  <c r="AF189" i="16"/>
  <c r="AF190" i="16"/>
  <c r="AF191" i="16"/>
  <c r="AF192" i="16"/>
  <c r="AF193" i="16"/>
  <c r="AF194" i="16"/>
  <c r="AF195" i="16"/>
  <c r="AF196" i="16"/>
  <c r="AF197" i="16"/>
  <c r="AF198" i="16"/>
  <c r="AF199" i="16"/>
  <c r="AF200" i="16"/>
  <c r="AF201" i="16"/>
  <c r="AF202" i="16"/>
  <c r="AF203" i="16"/>
  <c r="AF204" i="16"/>
  <c r="AF205" i="16"/>
  <c r="AF206" i="16"/>
  <c r="AF207" i="16"/>
  <c r="AF208" i="16"/>
  <c r="AF209" i="16"/>
  <c r="AF210" i="16"/>
  <c r="AF211" i="16"/>
  <c r="AF212" i="16"/>
  <c r="AF213" i="16"/>
  <c r="AF214" i="16"/>
  <c r="AF215" i="16"/>
  <c r="AF216" i="16"/>
  <c r="AF217" i="16"/>
  <c r="AF218" i="16"/>
  <c r="AF219" i="16"/>
  <c r="AF220" i="16"/>
  <c r="AF221" i="16"/>
  <c r="AF222" i="16"/>
  <c r="AF224" i="16"/>
  <c r="AF225" i="16"/>
  <c r="U3" i="16"/>
  <c r="AI3" i="16" s="1"/>
  <c r="U4" i="16"/>
  <c r="AI4" i="16" s="1"/>
  <c r="U5" i="16"/>
  <c r="AI5" i="16" s="1"/>
  <c r="U6" i="16"/>
  <c r="AI6" i="16" s="1"/>
  <c r="U7" i="16"/>
  <c r="AI7" i="16" s="1"/>
  <c r="U8" i="16"/>
  <c r="AI8" i="16" s="1"/>
  <c r="U9" i="16"/>
  <c r="AI9" i="16" s="1"/>
  <c r="U10" i="16"/>
  <c r="AI10" i="16" s="1"/>
  <c r="U11" i="16"/>
  <c r="AI11" i="16" s="1"/>
  <c r="U12" i="16"/>
  <c r="AI12" i="16" s="1"/>
  <c r="U13" i="16"/>
  <c r="AI13" i="16" s="1"/>
  <c r="U14" i="16"/>
  <c r="AI14" i="16" s="1"/>
  <c r="U15" i="16"/>
  <c r="AI15" i="16" s="1"/>
  <c r="U16" i="16"/>
  <c r="AI16" i="16" s="1"/>
  <c r="U17" i="16"/>
  <c r="AI17" i="16" s="1"/>
  <c r="U18" i="16"/>
  <c r="AI18" i="16" s="1"/>
  <c r="U19" i="16"/>
  <c r="AI19" i="16" s="1"/>
  <c r="U20" i="16"/>
  <c r="AI20" i="16" s="1"/>
  <c r="U21" i="16"/>
  <c r="AI21" i="16" s="1"/>
  <c r="U22" i="16"/>
  <c r="AI22" i="16" s="1"/>
  <c r="U23" i="16"/>
  <c r="AI23" i="16" s="1"/>
  <c r="U24" i="16"/>
  <c r="AI24" i="16" s="1"/>
  <c r="U25" i="16"/>
  <c r="AI25" i="16" s="1"/>
  <c r="U26" i="16"/>
  <c r="AI26" i="16" s="1"/>
  <c r="U27" i="16"/>
  <c r="AI27" i="16" s="1"/>
  <c r="U28" i="16"/>
  <c r="AI28" i="16" s="1"/>
  <c r="U29" i="16"/>
  <c r="U30" i="16"/>
  <c r="U31" i="16"/>
  <c r="AI31" i="16" s="1"/>
  <c r="U32" i="16"/>
  <c r="AI32" i="16" s="1"/>
  <c r="U33" i="16"/>
  <c r="AI33" i="16" s="1"/>
  <c r="U34" i="16"/>
  <c r="AI34" i="16" s="1"/>
  <c r="U35" i="16"/>
  <c r="AI35" i="16" s="1"/>
  <c r="U36" i="16"/>
  <c r="AI36" i="16" s="1"/>
  <c r="U37" i="16"/>
  <c r="AI37" i="16" s="1"/>
  <c r="U38" i="16"/>
  <c r="AI38" i="16" s="1"/>
  <c r="U39" i="16"/>
  <c r="AI39" i="16" s="1"/>
  <c r="U40" i="16"/>
  <c r="AI40" i="16" s="1"/>
  <c r="U41" i="16"/>
  <c r="AI41" i="16" s="1"/>
  <c r="U42" i="16"/>
  <c r="AI42" i="16" s="1"/>
  <c r="U43" i="16"/>
  <c r="AI43" i="16" s="1"/>
  <c r="U44" i="16"/>
  <c r="AI44" i="16" s="1"/>
  <c r="U45" i="16"/>
  <c r="AI45" i="16" s="1"/>
  <c r="U46" i="16"/>
  <c r="AI46" i="16" s="1"/>
  <c r="U47" i="16"/>
  <c r="AI47" i="16" s="1"/>
  <c r="U48" i="16"/>
  <c r="AI48" i="16" s="1"/>
  <c r="U49" i="16"/>
  <c r="AI49" i="16" s="1"/>
  <c r="U50" i="16"/>
  <c r="AI50" i="16" s="1"/>
  <c r="U51" i="16"/>
  <c r="AI51" i="16" s="1"/>
  <c r="U52" i="16"/>
  <c r="AI52" i="16" s="1"/>
  <c r="U53" i="16"/>
  <c r="AI53" i="16" s="1"/>
  <c r="U54" i="16"/>
  <c r="AI54" i="16" s="1"/>
  <c r="U55" i="16"/>
  <c r="AI55" i="16" s="1"/>
  <c r="U56" i="16"/>
  <c r="AI56" i="16" s="1"/>
  <c r="U57" i="16"/>
  <c r="AI57" i="16" s="1"/>
  <c r="U58" i="16"/>
  <c r="AI58" i="16" s="1"/>
  <c r="U59" i="16"/>
  <c r="AI59" i="16" s="1"/>
  <c r="U60" i="16"/>
  <c r="U61" i="16"/>
  <c r="AI61" i="16" s="1"/>
  <c r="U62" i="16"/>
  <c r="AI62" i="16" s="1"/>
  <c r="U63" i="16"/>
  <c r="AI63" i="16" s="1"/>
  <c r="U64" i="16"/>
  <c r="AI64" i="16" s="1"/>
  <c r="U65" i="16"/>
  <c r="U66" i="16"/>
  <c r="AI66" i="16" s="1"/>
  <c r="U67" i="16"/>
  <c r="AI67" i="16" s="1"/>
  <c r="U68" i="16"/>
  <c r="AI68" i="16" s="1"/>
  <c r="U69" i="16"/>
  <c r="AI69" i="16" s="1"/>
  <c r="U70" i="16"/>
  <c r="AI70" i="16" s="1"/>
  <c r="U71" i="16"/>
  <c r="AI71" i="16" s="1"/>
  <c r="U72" i="16"/>
  <c r="AI72" i="16" s="1"/>
  <c r="U73" i="16"/>
  <c r="AI73" i="16" s="1"/>
  <c r="U74" i="16"/>
  <c r="AI74" i="16" s="1"/>
  <c r="U75" i="16"/>
  <c r="AI75" i="16" s="1"/>
  <c r="U76" i="16"/>
  <c r="AI76" i="16" s="1"/>
  <c r="U77" i="16"/>
  <c r="AI77" i="16" s="1"/>
  <c r="U78" i="16"/>
  <c r="AI78" i="16" s="1"/>
  <c r="U79" i="16"/>
  <c r="AI79" i="16" s="1"/>
  <c r="U80" i="16"/>
  <c r="AI80" i="16" s="1"/>
  <c r="U81" i="16"/>
  <c r="AI81" i="16" s="1"/>
  <c r="U82" i="16"/>
  <c r="AI82" i="16" s="1"/>
  <c r="U83" i="16"/>
  <c r="AI83" i="16" s="1"/>
  <c r="U84" i="16"/>
  <c r="AI84" i="16" s="1"/>
  <c r="U85" i="16"/>
  <c r="AI85" i="16" s="1"/>
  <c r="U86" i="16"/>
  <c r="AI86" i="16" s="1"/>
  <c r="U87" i="16"/>
  <c r="AI87" i="16" s="1"/>
  <c r="U88" i="16"/>
  <c r="AI88" i="16" s="1"/>
  <c r="U89" i="16"/>
  <c r="AI89" i="16" s="1"/>
  <c r="U90" i="16"/>
  <c r="AI90" i="16" s="1"/>
  <c r="U91" i="16"/>
  <c r="AI91" i="16" s="1"/>
  <c r="U92" i="16"/>
  <c r="AI92" i="16" s="1"/>
  <c r="U93" i="16"/>
  <c r="AI93" i="16" s="1"/>
  <c r="U94" i="16"/>
  <c r="AI94" i="16" s="1"/>
  <c r="U95" i="16"/>
  <c r="AI95" i="16" s="1"/>
  <c r="U96" i="16"/>
  <c r="AI96" i="16" s="1"/>
  <c r="U97" i="16"/>
  <c r="AI97" i="16" s="1"/>
  <c r="U98" i="16"/>
  <c r="AI98" i="16" s="1"/>
  <c r="U99" i="16"/>
  <c r="AI99" i="16" s="1"/>
  <c r="U100" i="16"/>
  <c r="AI100" i="16" s="1"/>
  <c r="U101" i="16"/>
  <c r="U102" i="16"/>
  <c r="U103" i="16"/>
  <c r="AI103" i="16" s="1"/>
  <c r="U104" i="16"/>
  <c r="AI104" i="16" s="1"/>
  <c r="U105" i="16"/>
  <c r="AI105" i="16" s="1"/>
  <c r="U106" i="16"/>
  <c r="AI106" i="16" s="1"/>
  <c r="U107" i="16"/>
  <c r="AI107" i="16" s="1"/>
  <c r="U108" i="16"/>
  <c r="AI108" i="16" s="1"/>
  <c r="U109" i="16"/>
  <c r="AI109" i="16" s="1"/>
  <c r="U110" i="16"/>
  <c r="AI110" i="16" s="1"/>
  <c r="U111" i="16"/>
  <c r="AI111" i="16" s="1"/>
  <c r="U112" i="16"/>
  <c r="AI112" i="16" s="1"/>
  <c r="U113" i="16"/>
  <c r="AI113" i="16" s="1"/>
  <c r="U114" i="16"/>
  <c r="AI114" i="16" s="1"/>
  <c r="U115" i="16"/>
  <c r="AI115" i="16" s="1"/>
  <c r="U116" i="16"/>
  <c r="AI116" i="16" s="1"/>
  <c r="U117" i="16"/>
  <c r="AI117" i="16" s="1"/>
  <c r="U118" i="16"/>
  <c r="AI118" i="16" s="1"/>
  <c r="U119" i="16"/>
  <c r="AI119" i="16" s="1"/>
  <c r="U120" i="16"/>
  <c r="AI120" i="16" s="1"/>
  <c r="U121" i="16"/>
  <c r="AI121" i="16" s="1"/>
  <c r="U122" i="16"/>
  <c r="AI122" i="16" s="1"/>
  <c r="U123" i="16"/>
  <c r="AI123" i="16" s="1"/>
  <c r="U124" i="16"/>
  <c r="AI124" i="16" s="1"/>
  <c r="U125" i="16"/>
  <c r="AI125" i="16" s="1"/>
  <c r="U126" i="16"/>
  <c r="AI126" i="16" s="1"/>
  <c r="U127" i="16"/>
  <c r="AI127" i="16" s="1"/>
  <c r="U128" i="16"/>
  <c r="AI128" i="16" s="1"/>
  <c r="U129" i="16"/>
  <c r="AI129" i="16" s="1"/>
  <c r="U130" i="16"/>
  <c r="AI130" i="16" s="1"/>
  <c r="U131" i="16"/>
  <c r="AI131" i="16" s="1"/>
  <c r="U132" i="16"/>
  <c r="U133" i="16"/>
  <c r="AI133" i="16" s="1"/>
  <c r="U134" i="16"/>
  <c r="AI134" i="16" s="1"/>
  <c r="U135" i="16"/>
  <c r="AI135" i="16" s="1"/>
  <c r="U136" i="16"/>
  <c r="AI136" i="16" s="1"/>
  <c r="U137" i="16"/>
  <c r="U138" i="16"/>
  <c r="AI138" i="16" s="1"/>
  <c r="U139" i="16"/>
  <c r="AI139" i="16" s="1"/>
  <c r="U140" i="16"/>
  <c r="AI140" i="16" s="1"/>
  <c r="U141" i="16"/>
  <c r="AI141" i="16" s="1"/>
  <c r="U142" i="16"/>
  <c r="AI142" i="16" s="1"/>
  <c r="U143" i="16"/>
  <c r="AI143" i="16" s="1"/>
  <c r="U144" i="16"/>
  <c r="AI144" i="16" s="1"/>
  <c r="U145" i="16"/>
  <c r="AI145" i="16" s="1"/>
  <c r="U146" i="16"/>
  <c r="AI146" i="16" s="1"/>
  <c r="U147" i="16"/>
  <c r="AI147" i="16" s="1"/>
  <c r="U148" i="16"/>
  <c r="AI148" i="16" s="1"/>
  <c r="U149" i="16"/>
  <c r="AI149" i="16" s="1"/>
  <c r="U150" i="16"/>
  <c r="AI150" i="16" s="1"/>
  <c r="U151" i="16"/>
  <c r="AI151" i="16" s="1"/>
  <c r="U152" i="16"/>
  <c r="AI152" i="16" s="1"/>
  <c r="U153" i="16"/>
  <c r="AI153" i="16" s="1"/>
  <c r="U154" i="16"/>
  <c r="AI154" i="16" s="1"/>
  <c r="U155" i="16"/>
  <c r="AI155" i="16" s="1"/>
  <c r="U156" i="16"/>
  <c r="AI156" i="16" s="1"/>
  <c r="U157" i="16"/>
  <c r="AI157" i="16" s="1"/>
  <c r="U158" i="16"/>
  <c r="AI158" i="16" s="1"/>
  <c r="U159" i="16"/>
  <c r="AI159" i="16" s="1"/>
  <c r="U160" i="16"/>
  <c r="AI160" i="16" s="1"/>
  <c r="U161" i="16"/>
  <c r="AI161" i="16" s="1"/>
  <c r="U162" i="16"/>
  <c r="AI162" i="16" s="1"/>
  <c r="U163" i="16"/>
  <c r="AI163" i="16" s="1"/>
  <c r="U164" i="16"/>
  <c r="AI164" i="16" s="1"/>
  <c r="U165" i="16"/>
  <c r="AI165" i="16" s="1"/>
  <c r="U166" i="16"/>
  <c r="AI166" i="16" s="1"/>
  <c r="U167" i="16"/>
  <c r="AI167" i="16" s="1"/>
  <c r="U168" i="16"/>
  <c r="AI168" i="16" s="1"/>
  <c r="U169" i="16"/>
  <c r="AI169" i="16" s="1"/>
  <c r="U170" i="16"/>
  <c r="AI170" i="16" s="1"/>
  <c r="U171" i="16"/>
  <c r="AI171" i="16" s="1"/>
  <c r="U172" i="16"/>
  <c r="AI172" i="16" s="1"/>
  <c r="U173" i="16"/>
  <c r="U174" i="16"/>
  <c r="U175" i="16"/>
  <c r="AI175" i="16" s="1"/>
  <c r="U176" i="16"/>
  <c r="AI176" i="16" s="1"/>
  <c r="U177" i="16"/>
  <c r="AI177" i="16" s="1"/>
  <c r="U178" i="16"/>
  <c r="AI178" i="16" s="1"/>
  <c r="U179" i="16"/>
  <c r="AI179" i="16" s="1"/>
  <c r="U180" i="16"/>
  <c r="AI180" i="16" s="1"/>
  <c r="U181" i="16"/>
  <c r="AI181" i="16" s="1"/>
  <c r="U182" i="16"/>
  <c r="AI182" i="16" s="1"/>
  <c r="U183" i="16"/>
  <c r="AI183" i="16" s="1"/>
  <c r="U184" i="16"/>
  <c r="AI184" i="16" s="1"/>
  <c r="U185" i="16"/>
  <c r="AI185" i="16" s="1"/>
  <c r="U186" i="16"/>
  <c r="AI186" i="16" s="1"/>
  <c r="U187" i="16"/>
  <c r="AI187" i="16" s="1"/>
  <c r="U188" i="16"/>
  <c r="AI188" i="16" s="1"/>
  <c r="U189" i="16"/>
  <c r="AI189" i="16" s="1"/>
  <c r="U190" i="16"/>
  <c r="AI190" i="16" s="1"/>
  <c r="U191" i="16"/>
  <c r="AI191" i="16" s="1"/>
  <c r="U192" i="16"/>
  <c r="AI192" i="16" s="1"/>
  <c r="U193" i="16"/>
  <c r="AI193" i="16" s="1"/>
  <c r="U194" i="16"/>
  <c r="AI194" i="16" s="1"/>
  <c r="U195" i="16"/>
  <c r="AI195" i="16" s="1"/>
  <c r="U196" i="16"/>
  <c r="AI196" i="16" s="1"/>
  <c r="U197" i="16"/>
  <c r="AI197" i="16" s="1"/>
  <c r="U198" i="16"/>
  <c r="AI198" i="16" s="1"/>
  <c r="U199" i="16"/>
  <c r="AI199" i="16" s="1"/>
  <c r="U200" i="16"/>
  <c r="AI200" i="16" s="1"/>
  <c r="U201" i="16"/>
  <c r="AI201" i="16" s="1"/>
  <c r="U202" i="16"/>
  <c r="AI202" i="16" s="1"/>
  <c r="U203" i="16"/>
  <c r="AI203" i="16" s="1"/>
  <c r="U204" i="16"/>
  <c r="U205" i="16"/>
  <c r="AI205" i="16" s="1"/>
  <c r="U206" i="16"/>
  <c r="AI206" i="16" s="1"/>
  <c r="U207" i="16"/>
  <c r="AI207" i="16" s="1"/>
  <c r="U208" i="16"/>
  <c r="AI208" i="16" s="1"/>
  <c r="U209" i="16"/>
  <c r="U210" i="16"/>
  <c r="AI210" i="16" s="1"/>
  <c r="U211" i="16"/>
  <c r="AI211" i="16" s="1"/>
  <c r="U212" i="16"/>
  <c r="AI212" i="16" s="1"/>
  <c r="U213" i="16"/>
  <c r="AI213" i="16" s="1"/>
  <c r="U214" i="16"/>
  <c r="AI214" i="16" s="1"/>
  <c r="U215" i="16"/>
  <c r="AI215" i="16" s="1"/>
  <c r="U216" i="16"/>
  <c r="AI216" i="16" s="1"/>
  <c r="U217" i="16"/>
  <c r="AI217" i="16" s="1"/>
  <c r="U218" i="16"/>
  <c r="AI218" i="16" s="1"/>
  <c r="U219" i="16"/>
  <c r="AI219" i="16" s="1"/>
  <c r="U220" i="16"/>
  <c r="AI220" i="16" s="1"/>
  <c r="U221" i="16"/>
  <c r="AI221" i="16" s="1"/>
  <c r="U222" i="16"/>
  <c r="AI222" i="16" s="1"/>
  <c r="U223" i="16"/>
  <c r="AI223" i="16" s="1"/>
  <c r="U224" i="16"/>
  <c r="AI224" i="16" s="1"/>
  <c r="U225" i="16"/>
  <c r="AI225" i="16" s="1"/>
  <c r="U226" i="16"/>
  <c r="AI226" i="16" s="1"/>
  <c r="U230" i="16"/>
  <c r="AI230" i="16" s="1"/>
  <c r="U231" i="16"/>
  <c r="AI231" i="16" s="1"/>
  <c r="U232" i="16"/>
  <c r="AI232" i="16" s="1"/>
  <c r="U233" i="16"/>
  <c r="AI233" i="16" s="1"/>
  <c r="U234" i="16"/>
  <c r="AI234" i="16" s="1"/>
  <c r="U235" i="16"/>
  <c r="AI235" i="16" s="1"/>
  <c r="U236" i="16"/>
  <c r="AI236" i="16" s="1"/>
  <c r="U237" i="16"/>
  <c r="AI237" i="16" s="1"/>
  <c r="U238" i="16"/>
  <c r="AI238" i="16" s="1"/>
  <c r="U239" i="16"/>
  <c r="AI239" i="16" s="1"/>
  <c r="U240" i="16"/>
  <c r="AI240" i="16" s="1"/>
  <c r="U241" i="16"/>
  <c r="AI241" i="16" s="1"/>
  <c r="U242" i="16"/>
  <c r="AI242" i="16" s="1"/>
  <c r="U243" i="16"/>
  <c r="AI243" i="16" s="1"/>
  <c r="U244" i="16"/>
  <c r="AI244" i="16" s="1"/>
  <c r="U245" i="16"/>
  <c r="AI245" i="16" s="1"/>
  <c r="U246" i="16"/>
  <c r="AI246" i="16" s="1"/>
  <c r="U247" i="16"/>
  <c r="AI247" i="16" s="1"/>
  <c r="U248" i="16"/>
  <c r="AI248" i="16" s="1"/>
  <c r="U249" i="16"/>
  <c r="AI249" i="16" s="1"/>
  <c r="U250" i="16"/>
  <c r="AI250" i="16" s="1"/>
  <c r="U251" i="16"/>
  <c r="AI251" i="16" s="1"/>
  <c r="U252" i="16"/>
  <c r="AI252" i="16" s="1"/>
  <c r="U253" i="16"/>
  <c r="AI253" i="16" s="1"/>
  <c r="U254" i="16"/>
  <c r="AI254" i="16" s="1"/>
  <c r="U255" i="16"/>
  <c r="AI255" i="16" s="1"/>
  <c r="U256" i="16"/>
  <c r="AI256" i="16" s="1"/>
  <c r="U257" i="16"/>
  <c r="AI257" i="16" s="1"/>
  <c r="U258" i="16"/>
  <c r="AI258" i="16" s="1"/>
  <c r="U259" i="16"/>
  <c r="AI259" i="16" s="1"/>
  <c r="U260" i="16"/>
  <c r="AI260" i="16" s="1"/>
  <c r="U261" i="16"/>
  <c r="AI261" i="16" s="1"/>
  <c r="U262" i="16"/>
  <c r="AI262" i="16" s="1"/>
  <c r="U263" i="16"/>
  <c r="AI263" i="16" s="1"/>
  <c r="U264" i="16"/>
  <c r="AI264" i="16" s="1"/>
  <c r="U265" i="16"/>
  <c r="AI265" i="16" s="1"/>
  <c r="U266" i="16"/>
  <c r="AI266" i="16" s="1"/>
  <c r="U267" i="16"/>
  <c r="AI267" i="16" s="1"/>
  <c r="U268" i="16"/>
  <c r="AI268" i="16" s="1"/>
  <c r="U269" i="16"/>
  <c r="AI269" i="16" s="1"/>
  <c r="U270" i="16"/>
  <c r="AI270" i="16" s="1"/>
  <c r="U271" i="16"/>
  <c r="AI271" i="16" s="1"/>
  <c r="U272" i="16"/>
  <c r="AI272" i="16" s="1"/>
  <c r="U273" i="16"/>
  <c r="AI273" i="16" s="1"/>
  <c r="U274" i="16"/>
  <c r="AI274" i="16" s="1"/>
  <c r="U275" i="16"/>
  <c r="AI275" i="16" s="1"/>
  <c r="U276" i="16"/>
  <c r="AI276" i="16" s="1"/>
  <c r="U277" i="16"/>
  <c r="AI277" i="16" s="1"/>
  <c r="U278" i="16"/>
  <c r="AI278" i="16" s="1"/>
  <c r="U279" i="16"/>
  <c r="AI279" i="16" s="1"/>
  <c r="U280" i="16"/>
  <c r="AI280" i="16" s="1"/>
  <c r="U281" i="16"/>
  <c r="AI281" i="16" s="1"/>
  <c r="U282" i="16"/>
  <c r="AI282" i="16" s="1"/>
  <c r="U283" i="16"/>
  <c r="AI283" i="16" s="1"/>
  <c r="U284" i="16"/>
  <c r="AI284" i="16" s="1"/>
  <c r="U285" i="16"/>
  <c r="AI285" i="16" s="1"/>
  <c r="U286" i="16"/>
  <c r="AI286" i="16" s="1"/>
  <c r="U287" i="16"/>
  <c r="AI287" i="16" s="1"/>
  <c r="U288" i="16"/>
  <c r="AI288" i="16" s="1"/>
  <c r="U289" i="16"/>
  <c r="AI289" i="16" s="1"/>
  <c r="U290" i="16"/>
  <c r="AI290" i="16" s="1"/>
  <c r="U291" i="16"/>
  <c r="AI291" i="16" s="1"/>
  <c r="U292" i="16"/>
  <c r="AI292" i="16" s="1"/>
  <c r="U293" i="16"/>
  <c r="AI293" i="16" s="1"/>
  <c r="U294" i="16"/>
  <c r="AI294" i="16" s="1"/>
  <c r="U295" i="16"/>
  <c r="AI295" i="16" s="1"/>
  <c r="U296" i="16"/>
  <c r="AI296" i="16" s="1"/>
  <c r="U297" i="16"/>
  <c r="AI297" i="16" s="1"/>
  <c r="U298" i="16"/>
  <c r="AI298" i="16" s="1"/>
  <c r="U299" i="16"/>
  <c r="AI299" i="16" s="1"/>
  <c r="U300" i="16"/>
  <c r="AI300" i="16" s="1"/>
  <c r="U301" i="16"/>
  <c r="AI301" i="16" s="1"/>
  <c r="U302" i="16"/>
  <c r="AI302" i="16" s="1"/>
  <c r="U303" i="16"/>
  <c r="AI303" i="16" s="1"/>
  <c r="U304" i="16"/>
  <c r="AI304" i="16" s="1"/>
  <c r="U305" i="16"/>
  <c r="AI305" i="16" s="1"/>
  <c r="U306" i="16"/>
  <c r="AI306" i="16" s="1"/>
  <c r="U307" i="16"/>
  <c r="AI307" i="16" s="1"/>
  <c r="U308" i="16"/>
  <c r="AI308" i="16" s="1"/>
  <c r="U309" i="16"/>
  <c r="AI309" i="16" s="1"/>
  <c r="U310" i="16"/>
  <c r="AI310" i="16" s="1"/>
  <c r="U311" i="16"/>
  <c r="AI311" i="16" s="1"/>
  <c r="U312" i="16"/>
  <c r="AI312" i="16" s="1"/>
  <c r="U313" i="16"/>
  <c r="AI313" i="16" s="1"/>
  <c r="U314" i="16"/>
  <c r="AI314" i="16" s="1"/>
  <c r="U315" i="16"/>
  <c r="AI315" i="16" s="1"/>
  <c r="U316" i="16"/>
  <c r="AI316" i="16" s="1"/>
  <c r="U317" i="16"/>
  <c r="AI317" i="16" s="1"/>
  <c r="U318" i="16"/>
  <c r="AI318" i="16" s="1"/>
  <c r="U319" i="16"/>
  <c r="AI319" i="16" s="1"/>
  <c r="U320" i="16"/>
  <c r="AI320" i="16" s="1"/>
  <c r="U321" i="16"/>
  <c r="AI321" i="16" s="1"/>
  <c r="U322" i="16"/>
  <c r="AI322" i="16" s="1"/>
  <c r="U323" i="16"/>
  <c r="AI323" i="16" s="1"/>
  <c r="U324" i="16"/>
  <c r="AI324" i="16" s="1"/>
  <c r="U325" i="16"/>
  <c r="AI325" i="16" s="1"/>
  <c r="U326" i="16"/>
  <c r="AI326" i="16" s="1"/>
  <c r="U327" i="16"/>
  <c r="AI327" i="16" s="1"/>
  <c r="U328" i="16"/>
  <c r="AI328" i="16" s="1"/>
  <c r="U329" i="16"/>
  <c r="AI329" i="16" s="1"/>
  <c r="U330" i="16"/>
  <c r="AI330" i="16" s="1"/>
  <c r="U331" i="16"/>
  <c r="AI331" i="16" s="1"/>
  <c r="U332" i="16"/>
  <c r="AI332" i="16" s="1"/>
  <c r="U333" i="16"/>
  <c r="AI333" i="16" s="1"/>
  <c r="U334" i="16"/>
  <c r="AI334" i="16" s="1"/>
  <c r="U335" i="16"/>
  <c r="AI335" i="16" s="1"/>
  <c r="U336" i="16"/>
  <c r="AI336" i="16" s="1"/>
  <c r="U337" i="16"/>
  <c r="AI337" i="16" s="1"/>
  <c r="U338" i="16"/>
  <c r="AI338" i="16" s="1"/>
  <c r="U339" i="16"/>
  <c r="AI339" i="16" s="1"/>
  <c r="U340" i="16"/>
  <c r="AI340" i="16" s="1"/>
  <c r="U341" i="16"/>
  <c r="AI341" i="16" s="1"/>
  <c r="U342" i="16"/>
  <c r="AI342" i="16" s="1"/>
  <c r="U343" i="16"/>
  <c r="AI343" i="16" s="1"/>
  <c r="U344" i="16"/>
  <c r="AI344" i="16" s="1"/>
  <c r="U345" i="16"/>
  <c r="AI345" i="16" s="1"/>
  <c r="U346" i="16"/>
  <c r="AI346" i="16" s="1"/>
  <c r="U347" i="16"/>
  <c r="AI347" i="16" s="1"/>
  <c r="U348" i="16"/>
  <c r="AI348" i="16" s="1"/>
  <c r="U349" i="16"/>
  <c r="AI349" i="16" s="1"/>
  <c r="U350" i="16"/>
  <c r="AI350" i="16" s="1"/>
  <c r="U351" i="16"/>
  <c r="AI351" i="16" s="1"/>
  <c r="U352" i="16"/>
  <c r="AI352" i="16" s="1"/>
  <c r="U353" i="16"/>
  <c r="AI353" i="16" s="1"/>
  <c r="U354" i="16"/>
  <c r="AI354" i="16" s="1"/>
  <c r="U355" i="16"/>
  <c r="AI355" i="16" s="1"/>
  <c r="U356" i="16"/>
  <c r="AI356" i="16" s="1"/>
  <c r="U357" i="16"/>
  <c r="AI357" i="16" s="1"/>
  <c r="U358" i="16"/>
  <c r="AI358" i="16" s="1"/>
  <c r="U359" i="16"/>
  <c r="AI359" i="16" s="1"/>
  <c r="U360" i="16"/>
  <c r="AI360" i="16" s="1"/>
  <c r="U361" i="16"/>
  <c r="AI361" i="16" s="1"/>
  <c r="U362" i="16"/>
  <c r="AI362" i="16" s="1"/>
  <c r="U363" i="16"/>
  <c r="AI363" i="16" s="1"/>
  <c r="U364" i="16"/>
  <c r="AI364" i="16" s="1"/>
  <c r="U365" i="16"/>
  <c r="AI365" i="16" s="1"/>
  <c r="U366" i="16"/>
  <c r="AI366" i="16" s="1"/>
  <c r="U367" i="16"/>
  <c r="AI367" i="16" s="1"/>
  <c r="U368" i="16"/>
  <c r="AI368" i="16" s="1"/>
  <c r="U369" i="16"/>
  <c r="AI369" i="16" s="1"/>
  <c r="U370" i="16"/>
  <c r="AI370" i="16" s="1"/>
  <c r="U371" i="16"/>
  <c r="AI371" i="16" s="1"/>
  <c r="U372" i="16"/>
  <c r="AI372" i="16" s="1"/>
  <c r="U373" i="16"/>
  <c r="AI373" i="16" s="1"/>
  <c r="U374" i="16"/>
  <c r="AI374" i="16" s="1"/>
  <c r="U375" i="16"/>
  <c r="AI375" i="16" s="1"/>
  <c r="U376" i="16"/>
  <c r="AI376" i="16" s="1"/>
  <c r="AM230" i="16"/>
  <c r="AM231" i="16"/>
  <c r="AM232" i="16"/>
  <c r="AM233" i="16"/>
  <c r="AM234" i="16"/>
  <c r="AM235" i="16"/>
  <c r="AM236" i="16"/>
  <c r="AM237" i="16"/>
  <c r="AM238" i="16"/>
  <c r="AM239" i="16"/>
  <c r="AM240" i="16"/>
  <c r="AM241" i="16"/>
  <c r="AM242" i="16"/>
  <c r="AM243" i="16"/>
  <c r="AM244" i="16"/>
  <c r="AM245" i="16"/>
  <c r="AM246" i="16"/>
  <c r="AM247" i="16"/>
  <c r="AM248" i="16"/>
  <c r="AM249" i="16"/>
  <c r="AM250" i="16"/>
  <c r="AM251" i="16"/>
  <c r="AM252" i="16"/>
  <c r="AM253" i="16"/>
  <c r="AM254" i="16"/>
  <c r="AM255" i="16"/>
  <c r="AM256" i="16"/>
  <c r="AM257" i="16"/>
  <c r="AM258" i="16"/>
  <c r="AM259" i="16"/>
  <c r="AM260" i="16"/>
  <c r="AM261" i="16"/>
  <c r="AM262" i="16"/>
  <c r="AM263" i="16"/>
  <c r="AM264" i="16"/>
  <c r="AM265" i="16"/>
  <c r="AM266" i="16"/>
  <c r="AM267" i="16"/>
  <c r="AM268" i="16"/>
  <c r="AM269" i="16"/>
  <c r="AM270" i="16"/>
  <c r="AM271" i="16"/>
  <c r="AM272" i="16"/>
  <c r="AM273" i="16"/>
  <c r="AM274" i="16"/>
  <c r="AM275" i="16"/>
  <c r="AM276" i="16"/>
  <c r="AM277" i="16"/>
  <c r="AM278" i="16"/>
  <c r="AM279" i="16"/>
  <c r="AM280" i="16"/>
  <c r="AM281" i="16"/>
  <c r="AM282" i="16"/>
  <c r="AM283" i="16"/>
  <c r="AM284" i="16"/>
  <c r="AM285" i="16"/>
  <c r="AM286" i="16"/>
  <c r="AM287" i="16"/>
  <c r="AM288" i="16"/>
  <c r="AM289" i="16"/>
  <c r="AM290" i="16"/>
  <c r="AM291" i="16"/>
  <c r="AM292" i="16"/>
  <c r="AM293" i="16"/>
  <c r="AM294" i="16"/>
  <c r="AM295" i="16"/>
  <c r="AM296" i="16"/>
  <c r="AM297" i="16"/>
  <c r="AM298" i="16"/>
  <c r="AM299" i="16"/>
  <c r="AM300" i="16"/>
  <c r="AM301" i="16"/>
  <c r="AM302" i="16"/>
  <c r="AM303" i="16"/>
  <c r="AM304" i="16"/>
  <c r="AM305" i="16"/>
  <c r="AM306" i="16"/>
  <c r="AM307" i="16"/>
  <c r="AM308" i="16"/>
  <c r="AM309" i="16"/>
  <c r="AM310" i="16"/>
  <c r="AM311" i="16"/>
  <c r="AM312" i="16"/>
  <c r="AM313" i="16"/>
  <c r="AM314" i="16"/>
  <c r="AM315" i="16"/>
  <c r="AM316" i="16"/>
  <c r="AM317" i="16"/>
  <c r="AM318" i="16"/>
  <c r="AM319" i="16"/>
  <c r="AM320" i="16"/>
  <c r="AM321" i="16"/>
  <c r="AM322" i="16"/>
  <c r="AM323" i="16"/>
  <c r="AM324" i="16"/>
  <c r="AM325" i="16"/>
  <c r="AM326" i="16"/>
  <c r="AM327" i="16"/>
  <c r="AM328" i="16"/>
  <c r="AM329" i="16"/>
  <c r="AM330" i="16"/>
  <c r="AM331" i="16"/>
  <c r="AM332" i="16"/>
  <c r="AM333" i="16"/>
  <c r="AM334" i="16"/>
  <c r="AM335" i="16"/>
  <c r="AM336" i="16"/>
  <c r="AM337" i="16"/>
  <c r="AM338" i="16"/>
  <c r="AM339" i="16"/>
  <c r="AM340" i="16"/>
  <c r="AM341" i="16"/>
  <c r="AM342" i="16"/>
  <c r="AM343" i="16"/>
  <c r="AM344" i="16"/>
  <c r="AM345" i="16"/>
  <c r="AM346" i="16"/>
  <c r="AM347" i="16"/>
  <c r="AM348" i="16"/>
  <c r="AM349" i="16"/>
  <c r="AM350" i="16"/>
  <c r="AM351" i="16"/>
  <c r="AM352" i="16"/>
  <c r="AM353" i="16"/>
  <c r="AM354" i="16"/>
  <c r="AM355" i="16"/>
  <c r="AM356" i="16"/>
  <c r="AM357" i="16"/>
  <c r="AM358" i="16"/>
  <c r="AM359" i="16"/>
  <c r="AM360" i="16"/>
  <c r="AM361" i="16"/>
  <c r="AM362" i="16"/>
  <c r="AM363" i="16"/>
  <c r="AM364" i="16"/>
  <c r="AM365" i="16"/>
  <c r="AM366" i="16"/>
  <c r="AM367" i="16"/>
  <c r="AM368" i="16"/>
  <c r="AM369" i="16"/>
  <c r="AM370" i="16"/>
  <c r="AM371" i="16"/>
  <c r="AM372" i="16"/>
  <c r="AM373" i="16"/>
  <c r="AM374" i="16"/>
  <c r="AM375" i="16"/>
  <c r="AM376" i="16"/>
  <c r="AM2" i="16"/>
  <c r="AL230" i="16"/>
  <c r="AL231" i="16"/>
  <c r="AL232" i="16"/>
  <c r="AL233" i="16"/>
  <c r="AL234" i="16"/>
  <c r="AL235" i="16"/>
  <c r="AL236" i="16"/>
  <c r="AL237" i="16"/>
  <c r="AL238" i="16"/>
  <c r="AL239" i="16"/>
  <c r="AL240" i="16"/>
  <c r="AL241" i="16"/>
  <c r="AL242" i="16"/>
  <c r="AL243" i="16"/>
  <c r="AL244" i="16"/>
  <c r="AL245" i="16"/>
  <c r="AL246" i="16"/>
  <c r="AL247" i="16"/>
  <c r="AL248" i="16"/>
  <c r="AL249" i="16"/>
  <c r="AL250" i="16"/>
  <c r="AL251" i="16"/>
  <c r="AL252" i="16"/>
  <c r="AL253" i="16"/>
  <c r="AL254" i="16"/>
  <c r="AL255" i="16"/>
  <c r="AL256" i="16"/>
  <c r="AL257" i="16"/>
  <c r="AL258" i="16"/>
  <c r="AL259" i="16"/>
  <c r="AL260" i="16"/>
  <c r="AL261" i="16"/>
  <c r="AL262" i="16"/>
  <c r="AL263" i="16"/>
  <c r="AL264" i="16"/>
  <c r="AL265" i="16"/>
  <c r="AL266" i="16"/>
  <c r="AL267" i="16"/>
  <c r="AL268" i="16"/>
  <c r="AL269" i="16"/>
  <c r="AL270" i="16"/>
  <c r="AL271" i="16"/>
  <c r="AL272" i="16"/>
  <c r="AL273" i="16"/>
  <c r="AL274" i="16"/>
  <c r="AL275" i="16"/>
  <c r="AL276" i="16"/>
  <c r="AL277" i="16"/>
  <c r="AL278" i="16"/>
  <c r="AL279" i="16"/>
  <c r="AL280" i="16"/>
  <c r="AL281" i="16"/>
  <c r="AL282" i="16"/>
  <c r="AL283" i="16"/>
  <c r="AL284" i="16"/>
  <c r="AL285" i="16"/>
  <c r="AL286" i="16"/>
  <c r="AL287" i="16"/>
  <c r="AL288" i="16"/>
  <c r="AL289" i="16"/>
  <c r="AL290" i="16"/>
  <c r="AL291" i="16"/>
  <c r="AL292" i="16"/>
  <c r="AL293" i="16"/>
  <c r="AL294" i="16"/>
  <c r="AL295" i="16"/>
  <c r="AL296" i="16"/>
  <c r="AL297" i="16"/>
  <c r="AL298" i="16"/>
  <c r="AL299" i="16"/>
  <c r="AL300" i="16"/>
  <c r="AL301" i="16"/>
  <c r="AL302" i="16"/>
  <c r="AL303" i="16"/>
  <c r="AL304" i="16"/>
  <c r="AL305" i="16"/>
  <c r="AL306" i="16"/>
  <c r="AL307" i="16"/>
  <c r="AL308" i="16"/>
  <c r="AL309" i="16"/>
  <c r="AL310" i="16"/>
  <c r="AL311" i="16"/>
  <c r="AL312" i="16"/>
  <c r="AL313" i="16"/>
  <c r="AL314" i="16"/>
  <c r="AL315" i="16"/>
  <c r="AL316" i="16"/>
  <c r="AL317" i="16"/>
  <c r="AL318" i="16"/>
  <c r="AL319" i="16"/>
  <c r="AL320" i="16"/>
  <c r="AL321" i="16"/>
  <c r="AL322" i="16"/>
  <c r="AL323" i="16"/>
  <c r="AL324" i="16"/>
  <c r="AL325" i="16"/>
  <c r="AL326" i="16"/>
  <c r="AL327" i="16"/>
  <c r="AL328" i="16"/>
  <c r="AL329" i="16"/>
  <c r="AL330" i="16"/>
  <c r="AL331" i="16"/>
  <c r="AL332" i="16"/>
  <c r="AL333" i="16"/>
  <c r="AL334" i="16"/>
  <c r="AL335" i="16"/>
  <c r="AL336" i="16"/>
  <c r="AL337" i="16"/>
  <c r="AL338" i="16"/>
  <c r="AL339" i="16"/>
  <c r="AL340" i="16"/>
  <c r="AL341" i="16"/>
  <c r="AL342" i="16"/>
  <c r="AL343" i="16"/>
  <c r="AL344" i="16"/>
  <c r="AL345" i="16"/>
  <c r="AL346" i="16"/>
  <c r="AL347" i="16"/>
  <c r="AL348" i="16"/>
  <c r="AL349" i="16"/>
  <c r="AL350" i="16"/>
  <c r="AL351" i="16"/>
  <c r="AL352" i="16"/>
  <c r="AL353" i="16"/>
  <c r="AL354" i="16"/>
  <c r="AL355" i="16"/>
  <c r="AL356" i="16"/>
  <c r="AL357" i="16"/>
  <c r="AL358" i="16"/>
  <c r="AL359" i="16"/>
  <c r="AL360" i="16"/>
  <c r="AL361" i="16"/>
  <c r="AL362" i="16"/>
  <c r="AL363" i="16"/>
  <c r="AL364" i="16"/>
  <c r="AL365" i="16"/>
  <c r="AL366" i="16"/>
  <c r="AL367" i="16"/>
  <c r="AL368" i="16"/>
  <c r="AL369" i="16"/>
  <c r="AL370" i="16"/>
  <c r="AL371" i="16"/>
  <c r="AL372" i="16"/>
  <c r="AL373" i="16"/>
  <c r="AL374" i="16"/>
  <c r="AL375" i="16"/>
  <c r="AL376" i="16"/>
  <c r="AL2" i="16"/>
  <c r="AJ230" i="16"/>
  <c r="AJ231" i="16"/>
  <c r="AJ232" i="16"/>
  <c r="AJ233" i="16"/>
  <c r="AJ234" i="16"/>
  <c r="AJ235" i="16"/>
  <c r="AJ236" i="16"/>
  <c r="AJ237" i="16"/>
  <c r="AJ238" i="16"/>
  <c r="AJ239" i="16"/>
  <c r="AJ240" i="16"/>
  <c r="AJ241" i="16"/>
  <c r="AJ242" i="16"/>
  <c r="AJ243" i="16"/>
  <c r="AJ244" i="16"/>
  <c r="AJ245" i="16"/>
  <c r="AJ246" i="16"/>
  <c r="AJ247" i="16"/>
  <c r="AJ248" i="16"/>
  <c r="AJ249" i="16"/>
  <c r="AJ250" i="16"/>
  <c r="AJ251" i="16"/>
  <c r="AJ252" i="16"/>
  <c r="AJ253" i="16"/>
  <c r="AJ254" i="16"/>
  <c r="AJ255" i="16"/>
  <c r="AJ256" i="16"/>
  <c r="AJ257" i="16"/>
  <c r="AJ258" i="16"/>
  <c r="AJ259" i="16"/>
  <c r="AJ260" i="16"/>
  <c r="AJ261" i="16"/>
  <c r="AJ262" i="16"/>
  <c r="AJ263" i="16"/>
  <c r="AJ264" i="16"/>
  <c r="AJ265" i="16"/>
  <c r="AJ266" i="16"/>
  <c r="AJ267" i="16"/>
  <c r="AJ268" i="16"/>
  <c r="AJ269" i="16"/>
  <c r="AJ270" i="16"/>
  <c r="AJ271" i="16"/>
  <c r="AJ272" i="16"/>
  <c r="AJ273" i="16"/>
  <c r="AJ274" i="16"/>
  <c r="AJ275" i="16"/>
  <c r="AJ276" i="16"/>
  <c r="AJ277" i="16"/>
  <c r="AJ278" i="16"/>
  <c r="AJ279" i="16"/>
  <c r="AJ280" i="16"/>
  <c r="AJ281" i="16"/>
  <c r="AJ282" i="16"/>
  <c r="AJ283" i="16"/>
  <c r="AJ284" i="16"/>
  <c r="AJ285" i="16"/>
  <c r="AJ286" i="16"/>
  <c r="AJ287" i="16"/>
  <c r="AJ288" i="16"/>
  <c r="AJ289" i="16"/>
  <c r="AJ290" i="16"/>
  <c r="AJ291" i="16"/>
  <c r="AJ292" i="16"/>
  <c r="AJ293" i="16"/>
  <c r="AJ294" i="16"/>
  <c r="AJ295" i="16"/>
  <c r="AJ296" i="16"/>
  <c r="AJ297" i="16"/>
  <c r="AJ298" i="16"/>
  <c r="AJ299" i="16"/>
  <c r="AJ300" i="16"/>
  <c r="AJ301" i="16"/>
  <c r="AJ302" i="16"/>
  <c r="AJ303" i="16"/>
  <c r="AJ304" i="16"/>
  <c r="AJ305" i="16"/>
  <c r="AJ306" i="16"/>
  <c r="AJ307" i="16"/>
  <c r="AJ308" i="16"/>
  <c r="AJ309" i="16"/>
  <c r="AJ310" i="16"/>
  <c r="AJ311" i="16"/>
  <c r="AJ312" i="16"/>
  <c r="AJ313" i="16"/>
  <c r="AJ314" i="16"/>
  <c r="AJ315" i="16"/>
  <c r="AJ316" i="16"/>
  <c r="AJ317" i="16"/>
  <c r="AJ318" i="16"/>
  <c r="AJ319" i="16"/>
  <c r="AJ320" i="16"/>
  <c r="AJ321" i="16"/>
  <c r="AJ322" i="16"/>
  <c r="AJ323" i="16"/>
  <c r="AJ324" i="16"/>
  <c r="AJ325" i="16"/>
  <c r="AJ326" i="16"/>
  <c r="AJ327" i="16"/>
  <c r="AJ328" i="16"/>
  <c r="AJ329" i="16"/>
  <c r="AJ330" i="16"/>
  <c r="AJ331" i="16"/>
  <c r="AJ332" i="16"/>
  <c r="AJ333" i="16"/>
  <c r="AJ334" i="16"/>
  <c r="AJ335" i="16"/>
  <c r="AJ336" i="16"/>
  <c r="AJ337" i="16"/>
  <c r="AJ338" i="16"/>
  <c r="AJ339" i="16"/>
  <c r="AJ340" i="16"/>
  <c r="AJ341" i="16"/>
  <c r="AJ342" i="16"/>
  <c r="AJ343" i="16"/>
  <c r="AJ344" i="16"/>
  <c r="AJ345" i="16"/>
  <c r="AJ346" i="16"/>
  <c r="AJ347" i="16"/>
  <c r="AJ348" i="16"/>
  <c r="AJ349" i="16"/>
  <c r="AJ350" i="16"/>
  <c r="AJ351" i="16"/>
  <c r="AJ352" i="16"/>
  <c r="AJ353" i="16"/>
  <c r="AJ354" i="16"/>
  <c r="AJ355" i="16"/>
  <c r="AJ356" i="16"/>
  <c r="AJ357" i="16"/>
  <c r="AJ358" i="16"/>
  <c r="AJ359" i="16"/>
  <c r="AJ360" i="16"/>
  <c r="AJ361" i="16"/>
  <c r="AJ362" i="16"/>
  <c r="AJ363" i="16"/>
  <c r="AJ364" i="16"/>
  <c r="AJ365" i="16"/>
  <c r="AJ366" i="16"/>
  <c r="AJ367" i="16"/>
  <c r="AJ368" i="16"/>
  <c r="AJ369" i="16"/>
  <c r="AJ370" i="16"/>
  <c r="AJ371" i="16"/>
  <c r="AJ372" i="16"/>
  <c r="AJ373" i="16"/>
  <c r="AJ374" i="16"/>
  <c r="AJ375" i="16"/>
  <c r="AJ376" i="16"/>
  <c r="AJ2" i="16"/>
  <c r="AK230" i="16"/>
  <c r="AK231" i="16"/>
  <c r="AK232" i="16"/>
  <c r="AK233" i="16"/>
  <c r="AK234" i="16"/>
  <c r="AK235" i="16"/>
  <c r="AK236" i="16"/>
  <c r="AK237" i="16"/>
  <c r="AK238" i="16"/>
  <c r="AK239" i="16"/>
  <c r="AK240" i="16"/>
  <c r="AK241" i="16"/>
  <c r="AK242" i="16"/>
  <c r="AK243" i="16"/>
  <c r="AK244" i="16"/>
  <c r="AK245" i="16"/>
  <c r="AK246" i="16"/>
  <c r="AK247" i="16"/>
  <c r="AK248" i="16"/>
  <c r="AK249" i="16"/>
  <c r="AK250" i="16"/>
  <c r="AK251" i="16"/>
  <c r="AK252" i="16"/>
  <c r="AK253" i="16"/>
  <c r="AK254" i="16"/>
  <c r="AK255" i="16"/>
  <c r="AK256" i="16"/>
  <c r="AK257" i="16"/>
  <c r="AK258" i="16"/>
  <c r="AK259" i="16"/>
  <c r="AK260" i="16"/>
  <c r="AK261" i="16"/>
  <c r="AK262" i="16"/>
  <c r="AK263" i="16"/>
  <c r="AK264" i="16"/>
  <c r="AK265" i="16"/>
  <c r="AK266" i="16"/>
  <c r="AK267" i="16"/>
  <c r="AK268" i="16"/>
  <c r="AK269" i="16"/>
  <c r="AK270" i="16"/>
  <c r="AK271" i="16"/>
  <c r="AK272" i="16"/>
  <c r="AK273" i="16"/>
  <c r="AK274" i="16"/>
  <c r="AK275" i="16"/>
  <c r="AK276" i="16"/>
  <c r="AK277" i="16"/>
  <c r="AK278" i="16"/>
  <c r="AK279" i="16"/>
  <c r="AK280" i="16"/>
  <c r="AK281" i="16"/>
  <c r="AK282" i="16"/>
  <c r="AK283" i="16"/>
  <c r="AK284" i="16"/>
  <c r="AK285" i="16"/>
  <c r="AK286" i="16"/>
  <c r="AK287" i="16"/>
  <c r="AK288" i="16"/>
  <c r="AK289" i="16"/>
  <c r="AK290" i="16"/>
  <c r="AK291" i="16"/>
  <c r="AK292" i="16"/>
  <c r="AK293" i="16"/>
  <c r="AK294" i="16"/>
  <c r="AK295" i="16"/>
  <c r="AK296" i="16"/>
  <c r="AK297" i="16"/>
  <c r="AK298" i="16"/>
  <c r="AK299" i="16"/>
  <c r="AK300" i="16"/>
  <c r="AK301" i="16"/>
  <c r="AK302" i="16"/>
  <c r="AK303" i="16"/>
  <c r="AK304" i="16"/>
  <c r="AK305" i="16"/>
  <c r="AK306" i="16"/>
  <c r="AK307" i="16"/>
  <c r="AK308" i="16"/>
  <c r="AK309" i="16"/>
  <c r="AK310" i="16"/>
  <c r="AK311" i="16"/>
  <c r="AK312" i="16"/>
  <c r="AK313" i="16"/>
  <c r="AK314" i="16"/>
  <c r="AK315" i="16"/>
  <c r="AK316" i="16"/>
  <c r="AK317" i="16"/>
  <c r="AK318" i="16"/>
  <c r="AK319" i="16"/>
  <c r="AK320" i="16"/>
  <c r="AK321" i="16"/>
  <c r="AK322" i="16"/>
  <c r="AK323" i="16"/>
  <c r="AK324" i="16"/>
  <c r="AK325" i="16"/>
  <c r="AK326" i="16"/>
  <c r="AK327" i="16"/>
  <c r="AK328" i="16"/>
  <c r="AK329" i="16"/>
  <c r="AK330" i="16"/>
  <c r="AK331" i="16"/>
  <c r="AK332" i="16"/>
  <c r="AK333" i="16"/>
  <c r="AK334" i="16"/>
  <c r="AK335" i="16"/>
  <c r="AK336" i="16"/>
  <c r="AK337" i="16"/>
  <c r="AK338" i="16"/>
  <c r="AK339" i="16"/>
  <c r="AK340" i="16"/>
  <c r="AK341" i="16"/>
  <c r="AK342" i="16"/>
  <c r="AK343" i="16"/>
  <c r="AK344" i="16"/>
  <c r="AK345" i="16"/>
  <c r="AK346" i="16"/>
  <c r="AK347" i="16"/>
  <c r="AK348" i="16"/>
  <c r="AK349" i="16"/>
  <c r="AK350" i="16"/>
  <c r="AK351" i="16"/>
  <c r="AK352" i="16"/>
  <c r="AK353" i="16"/>
  <c r="AK354" i="16"/>
  <c r="AK355" i="16"/>
  <c r="AK356" i="16"/>
  <c r="AK357" i="16"/>
  <c r="AK358" i="16"/>
  <c r="AK359" i="16"/>
  <c r="AK360" i="16"/>
  <c r="AK361" i="16"/>
  <c r="AK362" i="16"/>
  <c r="AK363" i="16"/>
  <c r="AK364" i="16"/>
  <c r="AK365" i="16"/>
  <c r="AK366" i="16"/>
  <c r="AK367" i="16"/>
  <c r="AK368" i="16"/>
  <c r="AK369" i="16"/>
  <c r="AK370" i="16"/>
  <c r="AK371" i="16"/>
  <c r="AK372" i="16"/>
  <c r="AK373" i="16"/>
  <c r="AK374" i="16"/>
  <c r="AK375" i="16"/>
  <c r="AK376" i="16"/>
  <c r="AK2" i="16"/>
  <c r="AH230" i="16"/>
  <c r="AH231" i="16"/>
  <c r="AH232" i="16"/>
  <c r="AH233" i="16"/>
  <c r="AH234" i="16"/>
  <c r="AH235" i="16"/>
  <c r="AH236" i="16"/>
  <c r="AH237" i="16"/>
  <c r="AH238" i="16"/>
  <c r="AH239" i="16"/>
  <c r="AH240" i="16"/>
  <c r="AH241" i="16"/>
  <c r="AH242" i="16"/>
  <c r="AH243" i="16"/>
  <c r="AH244" i="16"/>
  <c r="AH245" i="16"/>
  <c r="AH246" i="16"/>
  <c r="AH247" i="16"/>
  <c r="AH248" i="16"/>
  <c r="AH249" i="16"/>
  <c r="AH250" i="16"/>
  <c r="AH251" i="16"/>
  <c r="AH252" i="16"/>
  <c r="AH253" i="16"/>
  <c r="AH254" i="16"/>
  <c r="AH255" i="16"/>
  <c r="AH256" i="16"/>
  <c r="AH257" i="16"/>
  <c r="AH258" i="16"/>
  <c r="AH259" i="16"/>
  <c r="AH260" i="16"/>
  <c r="AH261" i="16"/>
  <c r="AH262" i="16"/>
  <c r="AH263" i="16"/>
  <c r="AH264" i="16"/>
  <c r="AH265" i="16"/>
  <c r="AH266" i="16"/>
  <c r="AH267" i="16"/>
  <c r="AH268" i="16"/>
  <c r="AH269" i="16"/>
  <c r="AH270" i="16"/>
  <c r="AH271" i="16"/>
  <c r="AH272" i="16"/>
  <c r="AH273" i="16"/>
  <c r="AH274" i="16"/>
  <c r="AH275" i="16"/>
  <c r="AH276" i="16"/>
  <c r="AH277" i="16"/>
  <c r="AH278" i="16"/>
  <c r="AH279" i="16"/>
  <c r="AH280" i="16"/>
  <c r="AH281" i="16"/>
  <c r="AH282" i="16"/>
  <c r="AH283" i="16"/>
  <c r="AH284" i="16"/>
  <c r="AH285" i="16"/>
  <c r="AH286" i="16"/>
  <c r="AH287" i="16"/>
  <c r="AH288" i="16"/>
  <c r="AH289" i="16"/>
  <c r="AH290" i="16"/>
  <c r="AH291" i="16"/>
  <c r="AH292" i="16"/>
  <c r="AH293" i="16"/>
  <c r="AH294" i="16"/>
  <c r="AH295" i="16"/>
  <c r="AH296" i="16"/>
  <c r="AH297" i="16"/>
  <c r="AH298" i="16"/>
  <c r="AH299" i="16"/>
  <c r="AH300" i="16"/>
  <c r="AH301" i="16"/>
  <c r="AH302" i="16"/>
  <c r="AH303" i="16"/>
  <c r="AH304" i="16"/>
  <c r="AH305" i="16"/>
  <c r="AH306" i="16"/>
  <c r="AH307" i="16"/>
  <c r="AH308" i="16"/>
  <c r="AH309" i="16"/>
  <c r="AH310" i="16"/>
  <c r="AH311" i="16"/>
  <c r="AH312" i="16"/>
  <c r="AH313" i="16"/>
  <c r="AH314" i="16"/>
  <c r="AH315" i="16"/>
  <c r="AH316" i="16"/>
  <c r="AH317" i="16"/>
  <c r="AH318" i="16"/>
  <c r="AH319" i="16"/>
  <c r="AH320" i="16"/>
  <c r="AH321" i="16"/>
  <c r="AH322" i="16"/>
  <c r="AH323" i="16"/>
  <c r="AH324" i="16"/>
  <c r="AH325" i="16"/>
  <c r="AH326" i="16"/>
  <c r="AH327" i="16"/>
  <c r="AH328" i="16"/>
  <c r="AH329" i="16"/>
  <c r="AH330" i="16"/>
  <c r="AH331" i="16"/>
  <c r="AH332" i="16"/>
  <c r="AH333" i="16"/>
  <c r="AH334" i="16"/>
  <c r="AH335" i="16"/>
  <c r="AH336" i="16"/>
  <c r="AH337" i="16"/>
  <c r="AH338" i="16"/>
  <c r="AH339" i="16"/>
  <c r="AH340" i="16"/>
  <c r="AH341" i="16"/>
  <c r="AH342" i="16"/>
  <c r="AH343" i="16"/>
  <c r="AH344" i="16"/>
  <c r="AH345" i="16"/>
  <c r="AH346" i="16"/>
  <c r="AH347" i="16"/>
  <c r="AH348" i="16"/>
  <c r="AH349" i="16"/>
  <c r="AH350" i="16"/>
  <c r="AH351" i="16"/>
  <c r="AH352" i="16"/>
  <c r="AH353" i="16"/>
  <c r="AH354" i="16"/>
  <c r="AH355" i="16"/>
  <c r="AH356" i="16"/>
  <c r="AH357" i="16"/>
  <c r="AH358" i="16"/>
  <c r="AH359" i="16"/>
  <c r="AH360" i="16"/>
  <c r="AH361" i="16"/>
  <c r="AH362" i="16"/>
  <c r="AH363" i="16"/>
  <c r="AH364" i="16"/>
  <c r="AH365" i="16"/>
  <c r="AH366" i="16"/>
  <c r="AH367" i="16"/>
  <c r="AH368" i="16"/>
  <c r="AH369" i="16"/>
  <c r="AH370" i="16"/>
  <c r="AH371" i="16"/>
  <c r="AH372" i="16"/>
  <c r="AH373" i="16"/>
  <c r="AH374" i="16"/>
  <c r="AH375" i="16"/>
  <c r="AH376" i="16"/>
  <c r="AH2" i="16"/>
  <c r="AG230" i="16"/>
  <c r="AG231" i="16"/>
  <c r="AG232" i="16"/>
  <c r="AG233" i="16"/>
  <c r="AG234" i="16"/>
  <c r="AG235" i="16"/>
  <c r="AG236" i="16"/>
  <c r="AG237" i="16"/>
  <c r="AG238" i="16"/>
  <c r="AG239" i="16"/>
  <c r="AG240" i="16"/>
  <c r="AG241" i="16"/>
  <c r="AG242" i="16"/>
  <c r="AG243" i="16"/>
  <c r="AG244" i="16"/>
  <c r="AG245" i="16"/>
  <c r="AG246" i="16"/>
  <c r="AG247" i="16"/>
  <c r="AG248" i="16"/>
  <c r="AG249" i="16"/>
  <c r="AG250" i="16"/>
  <c r="AG251" i="16"/>
  <c r="AG252" i="16"/>
  <c r="AG253" i="16"/>
  <c r="AG254" i="16"/>
  <c r="AG255" i="16"/>
  <c r="AG256" i="16"/>
  <c r="AG257" i="16"/>
  <c r="AG258" i="16"/>
  <c r="AG259" i="16"/>
  <c r="AG260" i="16"/>
  <c r="AG261" i="16"/>
  <c r="AG262" i="16"/>
  <c r="AG263" i="16"/>
  <c r="AG264" i="16"/>
  <c r="AG265" i="16"/>
  <c r="AG266" i="16"/>
  <c r="AG267" i="16"/>
  <c r="AG268" i="16"/>
  <c r="AG269" i="16"/>
  <c r="AG270" i="16"/>
  <c r="AG271" i="16"/>
  <c r="AG272" i="16"/>
  <c r="AG273" i="16"/>
  <c r="AG274" i="16"/>
  <c r="AG275" i="16"/>
  <c r="AG276" i="16"/>
  <c r="AG277" i="16"/>
  <c r="AG278" i="16"/>
  <c r="AG279" i="16"/>
  <c r="AG280" i="16"/>
  <c r="AG281" i="16"/>
  <c r="AG282" i="16"/>
  <c r="AG283" i="16"/>
  <c r="AG284" i="16"/>
  <c r="AG285" i="16"/>
  <c r="AG286" i="16"/>
  <c r="AG287" i="16"/>
  <c r="AG288" i="16"/>
  <c r="AG289" i="16"/>
  <c r="AG290" i="16"/>
  <c r="AG291" i="16"/>
  <c r="AG292" i="16"/>
  <c r="AG293" i="16"/>
  <c r="AG294" i="16"/>
  <c r="AG295" i="16"/>
  <c r="AG296" i="16"/>
  <c r="AG297" i="16"/>
  <c r="AG298" i="16"/>
  <c r="AG299" i="16"/>
  <c r="AG300" i="16"/>
  <c r="AG301" i="16"/>
  <c r="AG302" i="16"/>
  <c r="AG303" i="16"/>
  <c r="AG304" i="16"/>
  <c r="AG305" i="16"/>
  <c r="AG306" i="16"/>
  <c r="AG307" i="16"/>
  <c r="AG308" i="16"/>
  <c r="AG309" i="16"/>
  <c r="AG310" i="16"/>
  <c r="AG311" i="16"/>
  <c r="AG312" i="16"/>
  <c r="AG313" i="16"/>
  <c r="AG314" i="16"/>
  <c r="AG315" i="16"/>
  <c r="AG316" i="16"/>
  <c r="AG317" i="16"/>
  <c r="AG318" i="16"/>
  <c r="AG319" i="16"/>
  <c r="AG320" i="16"/>
  <c r="AG321" i="16"/>
  <c r="AG322" i="16"/>
  <c r="AG323" i="16"/>
  <c r="AG324" i="16"/>
  <c r="AG325" i="16"/>
  <c r="AG326" i="16"/>
  <c r="AG327" i="16"/>
  <c r="AG328" i="16"/>
  <c r="AG329" i="16"/>
  <c r="AG330" i="16"/>
  <c r="AG331" i="16"/>
  <c r="AG332" i="16"/>
  <c r="AG333" i="16"/>
  <c r="AG334" i="16"/>
  <c r="AG335" i="16"/>
  <c r="AG336" i="16"/>
  <c r="AG337" i="16"/>
  <c r="AG338" i="16"/>
  <c r="AG339" i="16"/>
  <c r="AG340" i="16"/>
  <c r="AG341" i="16"/>
  <c r="AG342" i="16"/>
  <c r="AG343" i="16"/>
  <c r="AG344" i="16"/>
  <c r="AG345" i="16"/>
  <c r="AG346" i="16"/>
  <c r="AG347" i="16"/>
  <c r="AG348" i="16"/>
  <c r="AG349" i="16"/>
  <c r="AG350" i="16"/>
  <c r="AG351" i="16"/>
  <c r="AG352" i="16"/>
  <c r="AG353" i="16"/>
  <c r="AG354" i="16"/>
  <c r="AG355" i="16"/>
  <c r="AG356" i="16"/>
  <c r="AG357" i="16"/>
  <c r="AG358" i="16"/>
  <c r="AG359" i="16"/>
  <c r="AG360" i="16"/>
  <c r="AG361" i="16"/>
  <c r="AG362" i="16"/>
  <c r="AG363" i="16"/>
  <c r="AG364" i="16"/>
  <c r="AG365" i="16"/>
  <c r="AG366" i="16"/>
  <c r="AG367" i="16"/>
  <c r="AG368" i="16"/>
  <c r="AG369" i="16"/>
  <c r="AG370" i="16"/>
  <c r="AG371" i="16"/>
  <c r="AG372" i="16"/>
  <c r="AG373" i="16"/>
  <c r="AG374" i="16"/>
  <c r="AG375" i="16"/>
  <c r="AG376" i="16"/>
  <c r="AG2" i="16"/>
  <c r="AF230" i="16"/>
  <c r="AF231" i="16"/>
  <c r="AF232" i="16"/>
  <c r="AF233" i="16"/>
  <c r="AF234" i="16"/>
  <c r="AF235" i="16"/>
  <c r="AF236" i="16"/>
  <c r="AF237" i="16"/>
  <c r="AF238" i="16"/>
  <c r="AF239" i="16"/>
  <c r="AF240" i="16"/>
  <c r="AF241" i="16"/>
  <c r="AF242" i="16"/>
  <c r="AF243" i="16"/>
  <c r="AF244" i="16"/>
  <c r="AF245" i="16"/>
  <c r="AF246" i="16"/>
  <c r="AF247" i="16"/>
  <c r="AF248" i="16"/>
  <c r="AF249" i="16"/>
  <c r="AF250" i="16"/>
  <c r="AF251" i="16"/>
  <c r="AF252" i="16"/>
  <c r="AF253" i="16"/>
  <c r="AF254" i="16"/>
  <c r="AF255" i="16"/>
  <c r="AF256" i="16"/>
  <c r="AF257" i="16"/>
  <c r="AF258" i="16"/>
  <c r="AF259" i="16"/>
  <c r="AF260" i="16"/>
  <c r="AF261" i="16"/>
  <c r="AF262" i="16"/>
  <c r="AF263" i="16"/>
  <c r="AF264" i="16"/>
  <c r="AF265" i="16"/>
  <c r="AF266" i="16"/>
  <c r="AF267" i="16"/>
  <c r="AF268" i="16"/>
  <c r="AF269" i="16"/>
  <c r="AF270" i="16"/>
  <c r="AF271" i="16"/>
  <c r="AF272" i="16"/>
  <c r="AF273" i="16"/>
  <c r="AF274" i="16"/>
  <c r="AF275" i="16"/>
  <c r="AF276" i="16"/>
  <c r="AF277" i="16"/>
  <c r="AF278" i="16"/>
  <c r="AF279" i="16"/>
  <c r="AF280" i="16"/>
  <c r="AF281" i="16"/>
  <c r="AF282" i="16"/>
  <c r="AF283" i="16"/>
  <c r="AF284" i="16"/>
  <c r="AF285" i="16"/>
  <c r="AF286" i="16"/>
  <c r="AF287" i="16"/>
  <c r="AF288" i="16"/>
  <c r="AF289" i="16"/>
  <c r="AF290" i="16"/>
  <c r="AF291" i="16"/>
  <c r="AF292" i="16"/>
  <c r="AF293" i="16"/>
  <c r="AF294" i="16"/>
  <c r="AF295" i="16"/>
  <c r="AF296" i="16"/>
  <c r="AF297" i="16"/>
  <c r="AF298" i="16"/>
  <c r="AF299" i="16"/>
  <c r="AF300" i="16"/>
  <c r="AF301" i="16"/>
  <c r="AF302" i="16"/>
  <c r="AF303" i="16"/>
  <c r="AF304" i="16"/>
  <c r="AF305" i="16"/>
  <c r="AF306" i="16"/>
  <c r="AF307" i="16"/>
  <c r="AF308" i="16"/>
  <c r="AF309" i="16"/>
  <c r="AF310" i="16"/>
  <c r="AF311" i="16"/>
  <c r="AF312" i="16"/>
  <c r="AF313" i="16"/>
  <c r="AF314" i="16"/>
  <c r="AF315" i="16"/>
  <c r="AF316" i="16"/>
  <c r="AF317" i="16"/>
  <c r="AF318" i="16"/>
  <c r="AF319" i="16"/>
  <c r="AF320" i="16"/>
  <c r="AF321" i="16"/>
  <c r="AF322" i="16"/>
  <c r="AF323" i="16"/>
  <c r="AF324" i="16"/>
  <c r="AF325" i="16"/>
  <c r="AF326" i="16"/>
  <c r="AF327" i="16"/>
  <c r="AF328" i="16"/>
  <c r="AF329" i="16"/>
  <c r="AF330" i="16"/>
  <c r="AF331" i="16"/>
  <c r="AF332" i="16"/>
  <c r="AF333" i="16"/>
  <c r="AF334" i="16"/>
  <c r="AF335" i="16"/>
  <c r="AF336" i="16"/>
  <c r="AF337" i="16"/>
  <c r="AF338" i="16"/>
  <c r="AF339" i="16"/>
  <c r="AF340" i="16"/>
  <c r="AF341" i="16"/>
  <c r="AF342" i="16"/>
  <c r="AF343" i="16"/>
  <c r="AF344" i="16"/>
  <c r="AF345" i="16"/>
  <c r="AF346" i="16"/>
  <c r="AF347" i="16"/>
  <c r="AF348" i="16"/>
  <c r="AF349" i="16"/>
  <c r="AF350" i="16"/>
  <c r="AF351" i="16"/>
  <c r="AF352" i="16"/>
  <c r="AF353" i="16"/>
  <c r="AF354" i="16"/>
  <c r="AF355" i="16"/>
  <c r="AF356" i="16"/>
  <c r="AF357" i="16"/>
  <c r="AF358" i="16"/>
  <c r="AF359" i="16"/>
  <c r="AF360" i="16"/>
  <c r="AF361" i="16"/>
  <c r="AF362" i="16"/>
  <c r="AF363" i="16"/>
  <c r="AF364" i="16"/>
  <c r="AF365" i="16"/>
  <c r="AF366" i="16"/>
  <c r="AF367" i="16"/>
  <c r="AF368" i="16"/>
  <c r="AF369" i="16"/>
  <c r="AF370" i="16"/>
  <c r="AF371" i="16"/>
  <c r="AF372" i="16"/>
  <c r="AF373" i="16"/>
  <c r="AF374" i="16"/>
  <c r="AF375" i="16"/>
  <c r="AF376" i="16"/>
  <c r="AF2" i="16"/>
  <c r="U2" i="16"/>
  <c r="AI2" i="16" s="1"/>
  <c r="E29" i="13"/>
  <c r="F29" i="13"/>
  <c r="D29" i="13"/>
  <c r="E14" i="13"/>
  <c r="F14" i="13"/>
  <c r="D14" i="13"/>
  <c r="C5" i="12"/>
  <c r="C6" i="12"/>
  <c r="C7" i="12"/>
  <c r="C8" i="12"/>
  <c r="C9" i="12"/>
  <c r="C10" i="12"/>
  <c r="C11" i="12"/>
  <c r="C12" i="12"/>
  <c r="C13" i="12"/>
  <c r="C14" i="12"/>
  <c r="C15" i="12"/>
  <c r="C4" i="12"/>
  <c r="C5" i="11"/>
  <c r="C6" i="11"/>
  <c r="C7" i="11"/>
  <c r="C8" i="11"/>
  <c r="C9" i="11"/>
  <c r="C10" i="11"/>
  <c r="C4" i="11"/>
  <c r="E8" i="4"/>
  <c r="E9" i="4"/>
  <c r="E10" i="4"/>
  <c r="E11" i="4"/>
  <c r="E12" i="4"/>
  <c r="E13" i="4"/>
  <c r="E7" i="4"/>
  <c r="E6" i="4"/>
  <c r="H9" i="4"/>
  <c r="BX35" i="3"/>
  <c r="BX34" i="3"/>
  <c r="BX33" i="3"/>
  <c r="BX32" i="3"/>
  <c r="BX31" i="3"/>
  <c r="BX30" i="3"/>
  <c r="BX29" i="3"/>
  <c r="BX28" i="3"/>
  <c r="BX27" i="3"/>
  <c r="BX26" i="3"/>
  <c r="BX25" i="3"/>
  <c r="BX24" i="3"/>
  <c r="BX23" i="3"/>
  <c r="BX22" i="3"/>
  <c r="BX21" i="3"/>
  <c r="BX20" i="3"/>
  <c r="BX19" i="3"/>
  <c r="BX18" i="3"/>
  <c r="BX17" i="3"/>
  <c r="BX16" i="3"/>
  <c r="BX15" i="3"/>
  <c r="BX14" i="3"/>
  <c r="BX13" i="3"/>
  <c r="BX12" i="3"/>
  <c r="BX11" i="3"/>
  <c r="BX10" i="3"/>
  <c r="BX9" i="3"/>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BD28" i="4"/>
  <c r="BC28" i="4"/>
  <c r="BB28" i="4"/>
  <c r="BC2" i="4"/>
  <c r="BC14" i="4" s="1"/>
  <c r="BD2" i="4"/>
  <c r="BD14" i="4" s="1"/>
  <c r="BB2" i="4"/>
  <c r="BB14" i="4" s="1"/>
  <c r="AK1" i="4"/>
  <c r="AK13" i="4"/>
  <c r="AK12" i="4"/>
  <c r="AK11" i="4"/>
  <c r="AK10" i="4"/>
  <c r="AK9" i="4"/>
  <c r="AK8" i="4"/>
  <c r="AK7" i="4"/>
  <c r="AK6" i="4"/>
  <c r="AK5" i="4"/>
  <c r="AK4" i="4"/>
  <c r="AK3" i="4"/>
  <c r="AK2" i="4"/>
  <c r="H8" i="4"/>
  <c r="H11" i="4"/>
  <c r="H12" i="4"/>
  <c r="H13" i="4"/>
  <c r="H7" i="4"/>
  <c r="H10"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69080-096F-4CE5-AA73-79953EA9CAFE}"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 id="2" xr16:uid="{07422EB6-5DFF-4892-B724-18F324FD33FD}" keepAlive="1" name="Query - All_India_Index_Upto_April23 (2)" description="Connection to the 'All_India_Index_Upto_April23 (2)' query in the workbook." type="5" refreshedVersion="8" background="1" saveData="1">
    <dbPr connection="Provider=Microsoft.Mashup.OleDb.1;Data Source=$Workbook$;Location=&quot;All_India_Index_Upto_April23 (2)&quot;;Extended Properties=&quot;&quot;" command="SELECT * FROM [All_India_Index_Upto_April23 (2)]"/>
  </connection>
  <connection id="3" xr16:uid="{21A8C5E2-AECA-4C40-B304-5A57444CBEDE}" keepAlive="1" name="Query - All_India_Index_Upto_April23 (3)" description="Connection to the 'All_India_Index_Upto_April23 (3)' query in the workbook." type="5" refreshedVersion="8" background="1" saveData="1">
    <dbPr connection="Provider=Microsoft.Mashup.OleDb.1;Data Source=$Workbook$;Location=&quot;All_India_Index_Upto_April23 (3)&quot;;Extended Properties=&quot;&quot;" command="SELECT * FROM [All_India_Index_Upto_April23 (3)]"/>
  </connection>
</connections>
</file>

<file path=xl/sharedStrings.xml><?xml version="1.0" encoding="utf-8"?>
<sst xmlns="http://schemas.openxmlformats.org/spreadsheetml/2006/main" count="4321" uniqueCount="260">
  <si>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</si>
  <si>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</si>
  <si>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</si>
  <si>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</si>
  <si>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</si>
  <si>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</si>
  <si>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</si>
  <si>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</si>
  <si>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</si>
  <si>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</si>
  <si>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</si>
  <si>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</si>
  <si>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</si>
  <si>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</si>
  <si>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</si>
  <si>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</si>
  <si>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</si>
  <si>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</si>
  <si>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</si>
  <si>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</si>
  <si>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</si>
  <si>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</si>
  <si>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</si>
  <si>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</si>
  <si>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</si>
  <si>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</si>
  <si>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</si>
  <si>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</si>
  <si>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</si>
  <si>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</si>
  <si>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</si>
  <si>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</si>
  <si>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</si>
  <si>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</si>
  <si>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</si>
  <si>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</si>
  <si>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</si>
  <si>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</si>
  <si>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</si>
  <si>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</si>
  <si>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</si>
  <si>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</si>
  <si>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</si>
  <si>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</si>
  <si>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</si>
  <si>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</si>
  <si>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</si>
  <si>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</si>
  <si>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</si>
  <si>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</si>
  <si>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</si>
  <si>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</si>
  <si>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</si>
  <si>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</si>
  <si>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</si>
  <si>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</si>
  <si>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</si>
  <si>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</si>
  <si>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</si>
  <si>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</si>
  <si>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</si>
  <si>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</si>
  <si>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</si>
  <si>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</si>
  <si>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</si>
  <si>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</si>
  <si>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</si>
  <si>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</si>
  <si>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</si>
  <si>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</si>
  <si>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</si>
  <si>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</si>
  <si>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</si>
  <si>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</si>
  <si>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</si>
  <si>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</si>
  <si>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</si>
  <si>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</si>
  <si>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</si>
  <si>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</si>
  <si>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</si>
  <si>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</si>
  <si>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</si>
  <si>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</si>
  <si>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</si>
  <si>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</si>
  <si>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</si>
  <si>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</si>
  <si>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</si>
  <si>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</si>
  <si>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</si>
  <si>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</si>
  <si>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</si>
  <si>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</si>
  <si>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</si>
  <si>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</si>
  <si>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</si>
  <si>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</si>
  <si>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</si>
  <si>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</si>
  <si>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</si>
  <si>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</si>
  <si>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</si>
  <si>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</si>
  <si>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</si>
  <si>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</si>
  <si>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</si>
  <si>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</si>
  <si>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</si>
  <si>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</si>
  <si>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</si>
  <si>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</si>
  <si>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</si>
  <si>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</si>
  <si>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</si>
  <si>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</si>
  <si>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</si>
  <si>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</si>
  <si>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</si>
  <si>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</si>
  <si>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</si>
  <si>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</si>
  <si>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</si>
  <si>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</si>
  <si>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</si>
  <si>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</si>
  <si>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</si>
  <si>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</si>
  <si>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</si>
  <si>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</si>
  <si>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</si>
  <si>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</si>
  <si>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</si>
  <si>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</si>
  <si>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</si>
  <si>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</si>
  <si>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</si>
  <si>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</si>
  <si>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</si>
  <si>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</si>
  <si>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</si>
  <si>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</si>
  <si>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</si>
  <si>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</si>
  <si>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</si>
  <si>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</si>
  <si>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</si>
  <si>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</si>
  <si>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</si>
  <si>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</si>
  <si>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</si>
  <si>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</si>
  <si>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</si>
  <si>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</si>
  <si>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</si>
  <si>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</si>
  <si>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</si>
  <si>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</si>
  <si>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</si>
  <si>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</si>
  <si>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</si>
  <si>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</si>
  <si>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</si>
  <si>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</si>
  <si>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</si>
  <si>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Notes</t>
  </si>
  <si>
    <t>1. Based on the latest month 's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
•	Which broader category has the highest contribution towards towards CPI calculation
•	Contribution is calculated by evaluating the underlying index values for broader category and should add to 100% when contribution from different broader categories are added.</t>
  </si>
  <si>
    <t>Objective</t>
  </si>
  <si>
    <t>2. A trend of Y-o-Y increase in CPI (rural + urban) inflation starting 2017 for the entire basket of products combined.
•	Create a graph depicting the growth rate Y-o-Y and identify the year with highest inflation rate
•	Highlight the reason why the year has the highest inflation (based on research).</t>
  </si>
  <si>
    <t>3. With India's retail inflation reaching a 3-month high of 5.55% in November 2023, largely due to a sharp rise in food prices. Analyze the following for 12 months ending May'23
•	Investigate trends in the prices of broader food bucket category and evaluate month-on-month changes. Highlight month with highest and lowest food inflation
•	Identify the absolute changes in inflation over the same 12 months period and identify the biggest individual category contributor (only within broader food category) towards inflation</t>
  </si>
  <si>
    <t>4. Investigate how the onset and progression of the COVID-19 pandemic affected inflation rates in India. Analyze the Impact of key pandemic milestone ( first lockdown) on the CPI inflation %, specially focus on categories like healthcare, food, and essential services.
Hint: You can consider Mar'20 as the onset of covid, and can compare the inflation trend before and after Mar'20 to see if there is a change in inflation % before and after.</t>
  </si>
  <si>
    <t>5. Investigate how major global economic events (like imported crude oil price fluctuations) have influenced India's inflation. This can include an analysis of imported goods and their price trends.
•	For the purpose of this analysis, focus only on the imported oil price fluctuations for years 2021 to 2023 (Month-on-month)
•	Identify trends in oil price change with change in inflation prices of all the categories and identify category whose inflation prices strongly changes with fluctuations in imported oil price (Hint: you can use —correl function)</t>
  </si>
  <si>
    <t>Food Group</t>
  </si>
  <si>
    <t>Energy Group</t>
  </si>
  <si>
    <t>Transportation Group</t>
  </si>
  <si>
    <t>Housing Group</t>
  </si>
  <si>
    <t>Health Group</t>
  </si>
  <si>
    <t>Education Group</t>
  </si>
  <si>
    <t>Clothing &amp; Footwear Group</t>
  </si>
  <si>
    <t>Miscellaneous Group</t>
  </si>
  <si>
    <t>Cereals and products, Meat and fish, Egg, Milk and products, Oils and fats, Fruits, Vegetables, Pulses and products, Sugar and Confectionery, Spices, Non-alcoholic beverages, Prepared meals, snacks, sweets, etc., Food and beverages</t>
  </si>
  <si>
    <t>Clothing, Footwear, Clothing and footwear</t>
  </si>
  <si>
    <t>Pan, tobacco and intoxicants, Household goods and services, Recreation and amusement, Personal care and effects, Miscellaneous</t>
  </si>
  <si>
    <t>Column created by sum of this column</t>
  </si>
  <si>
    <t>password for raw data sheet: 214214</t>
  </si>
  <si>
    <t>Years</t>
  </si>
  <si>
    <t>CPI</t>
  </si>
  <si>
    <t>rural + urban</t>
  </si>
  <si>
    <t>Inflation</t>
  </si>
  <si>
    <t>bucket General Index</t>
  </si>
  <si>
    <t>Months</t>
  </si>
  <si>
    <t>largest inflation is on Jun 2022</t>
  </si>
  <si>
    <t>lowest inflation is on Dec 2022</t>
  </si>
  <si>
    <t>"Oil and fats- 208.1" from the food category is contributing the most in inflation</t>
  </si>
  <si>
    <t>Essential services</t>
  </si>
  <si>
    <t>Health Care</t>
  </si>
  <si>
    <t>Food</t>
  </si>
  <si>
    <t>april</t>
  </si>
  <si>
    <t>2019-20</t>
  </si>
  <si>
    <t>2020-21</t>
  </si>
  <si>
    <t>Before Covid (2019-20)</t>
  </si>
  <si>
    <t>After Covid (2020-21)</t>
  </si>
  <si>
    <t>Petroleum import</t>
  </si>
  <si>
    <t>Imported oil price fluctuations for years 2021 to 2023 by Category</t>
  </si>
  <si>
    <t>Magnitude of correlation</t>
  </si>
  <si>
    <t>Strength of correlation</t>
  </si>
  <si>
    <t>In Rural sector: max. contribution is from Food Group i.e. 49%, In Rural+urban sector: max. contribution is from Food Group i.e. 50%  In urban sector: max. contribution is from Food Group i.e. 50%</t>
  </si>
  <si>
    <t>After analyzing, the highest coutribution was of "Food Group" from all sector.</t>
  </si>
  <si>
    <t>1) In Rural sector: max. contribution is from Food Group i.e. 49%</t>
  </si>
  <si>
    <t>2) In Rural+urban sector: max. contribution is from Food Group i.e. 50%</t>
  </si>
  <si>
    <t>3) In urban sector: max. contribution is from Food Group i.e. 50%</t>
  </si>
  <si>
    <t>Analyzing which broader category has the highest contribution towards CPI calculation</t>
  </si>
  <si>
    <t>Analyzing a trend of CPI in rural &amp; urban inflation starting 2017 for the entire basket of products combined.</t>
  </si>
  <si>
    <t>Due to global crises of covid, that contributed to that year’s high inflation.</t>
  </si>
  <si>
    <t>Created a graph which depicting the growth and identifed the year with highest inflation rate which is "2022"</t>
  </si>
  <si>
    <r>
      <rPr>
        <b/>
        <sz val="12"/>
        <color theme="1"/>
        <rFont val="Calibri"/>
        <family val="2"/>
        <scheme val="minor"/>
      </rPr>
      <t>Bucket created by adding:</t>
    </r>
    <r>
      <rPr>
        <b/>
        <sz val="11"/>
        <color theme="1"/>
        <rFont val="Calibri"/>
        <family val="2"/>
        <scheme val="minor"/>
      </rPr>
      <t xml:space="preserve"> Food Group: </t>
    </r>
    <r>
      <rPr>
        <sz val="11"/>
        <color theme="1"/>
        <rFont val="Calibri"/>
        <family val="2"/>
        <scheme val="minor"/>
      </rPr>
      <t xml:space="preserve">Cereals and products, Meat and fish, Egg, Milk and products, Oils and fats, Fruits, Vegetables, Pulses and products, Sugar and Confectionery, Spices, Non-alcoholic beverages, Prepared meals, snacks, sweets, etc., </t>
    </r>
    <r>
      <rPr>
        <b/>
        <sz val="11"/>
        <color theme="1"/>
        <rFont val="Calibri"/>
        <family val="2"/>
        <scheme val="minor"/>
      </rPr>
      <t>Energy Group:</t>
    </r>
    <r>
      <rPr>
        <sz val="11"/>
        <color theme="1"/>
        <rFont val="Calibri"/>
        <family val="2"/>
        <scheme val="minor"/>
      </rPr>
      <t xml:space="preserve"> Fuel and light, </t>
    </r>
    <r>
      <rPr>
        <b/>
        <sz val="11"/>
        <color theme="1"/>
        <rFont val="Calibri"/>
        <family val="2"/>
        <scheme val="minor"/>
      </rPr>
      <t xml:space="preserve">Transportation Group: </t>
    </r>
    <r>
      <rPr>
        <sz val="11"/>
        <color theme="1"/>
        <rFont val="Calibri"/>
        <family val="2"/>
        <scheme val="minor"/>
      </rPr>
      <t xml:space="preserve">Transport and communication, </t>
    </r>
    <r>
      <rPr>
        <b/>
        <sz val="11"/>
        <color theme="1"/>
        <rFont val="Calibri"/>
        <family val="2"/>
        <scheme val="minor"/>
      </rPr>
      <t xml:space="preserve">Housing Group: </t>
    </r>
    <r>
      <rPr>
        <sz val="11"/>
        <color theme="1"/>
        <rFont val="Calibri"/>
        <family val="2"/>
        <scheme val="minor"/>
      </rPr>
      <t xml:space="preserve">Housing, </t>
    </r>
    <r>
      <rPr>
        <b/>
        <sz val="11"/>
        <color theme="1"/>
        <rFont val="Calibri"/>
        <family val="2"/>
        <scheme val="minor"/>
      </rPr>
      <t xml:space="preserve">Health Group: </t>
    </r>
    <r>
      <rPr>
        <sz val="11"/>
        <color theme="1"/>
        <rFont val="Calibri"/>
        <family val="2"/>
        <scheme val="minor"/>
      </rPr>
      <t xml:space="preserve">Health, </t>
    </r>
    <r>
      <rPr>
        <b/>
        <sz val="11"/>
        <color theme="1"/>
        <rFont val="Calibri"/>
        <family val="2"/>
        <scheme val="minor"/>
      </rPr>
      <t xml:space="preserve">Education Group: </t>
    </r>
    <r>
      <rPr>
        <sz val="11"/>
        <color theme="1"/>
        <rFont val="Calibri"/>
        <family val="2"/>
        <scheme val="minor"/>
      </rPr>
      <t xml:space="preserve">Education, </t>
    </r>
    <r>
      <rPr>
        <b/>
        <sz val="11"/>
        <color theme="1"/>
        <rFont val="Calibri"/>
        <family val="2"/>
        <scheme val="minor"/>
      </rPr>
      <t xml:space="preserve">Clothing &amp; Footwear Group: </t>
    </r>
    <r>
      <rPr>
        <sz val="11"/>
        <color theme="1"/>
        <rFont val="Calibri"/>
        <family val="2"/>
        <scheme val="minor"/>
      </rPr>
      <t xml:space="preserve">Clothing, Footwear, Clothing and footwear, </t>
    </r>
    <r>
      <rPr>
        <b/>
        <sz val="11"/>
        <color theme="1"/>
        <rFont val="Calibri"/>
        <family val="2"/>
        <scheme val="minor"/>
      </rPr>
      <t xml:space="preserve">Miscellaneous Group: </t>
    </r>
    <r>
      <rPr>
        <sz val="11"/>
        <color theme="1"/>
        <rFont val="Calibri"/>
        <family val="2"/>
        <scheme val="minor"/>
      </rPr>
      <t>Pan, tobacco and intoxicants, Household goods and services, Recreation and amusement, Personal care and effects, Miscellaneous</t>
    </r>
    <r>
      <rPr>
        <b/>
        <sz val="11"/>
        <color theme="1"/>
        <rFont val="Calibri"/>
        <family val="2"/>
        <scheme val="minor"/>
      </rPr>
      <t>.  Dataset: Inflation case study (case study 2) CN</t>
    </r>
  </si>
  <si>
    <t>Analyzing for India's retail inflation reaching a 3-month high of 5.55% in November 2023, largely due to a sharp rise in food prices. Analyze the following for 12 months ending May'23</t>
  </si>
  <si>
    <t>which is take from official government website</t>
  </si>
  <si>
    <t>ppac.gov.in</t>
  </si>
  <si>
    <r>
      <rPr>
        <sz val="11"/>
        <color theme="1"/>
        <rFont val="Calibri"/>
        <family val="2"/>
        <scheme val="minor"/>
      </rPr>
      <t>Based on the latest month's data, the contribution of different broader categories to CPI is as follows:</t>
    </r>
    <r>
      <rPr>
        <b/>
        <sz val="11"/>
        <color theme="1"/>
        <rFont val="Calibri"/>
        <family val="2"/>
        <scheme val="minor"/>
      </rPr>
      <t xml:space="preserve"> "Food Group:- 50%, Miscellaneous Group:- 19%, Clothing &amp; Footwear Group:- 12%, Transportation Group:- 3%, Health Group:- 4%, Energy Group:- 4%, Housing Group:- 4%, Education Group:- 4%"</t>
    </r>
  </si>
  <si>
    <t>Dataset by CN</t>
  </si>
  <si>
    <r>
      <t>"Additionally, within the food category, the biggest individual contributor to inflation was</t>
    </r>
    <r>
      <rPr>
        <b/>
        <sz val="11"/>
        <color theme="1"/>
        <rFont val="Calibri"/>
        <family val="2"/>
        <scheme val="minor"/>
      </rPr>
      <t xml:space="preserve"> 'Oil and Fat'</t>
    </r>
    <r>
      <rPr>
        <sz val="11"/>
        <color theme="1"/>
        <rFont val="Calibri"/>
        <family val="2"/>
        <scheme val="minor"/>
      </rPr>
      <t xml:space="preserve"> with an absolute change of </t>
    </r>
    <r>
      <rPr>
        <b/>
        <sz val="11"/>
        <color theme="1"/>
        <rFont val="Calibri"/>
        <family val="2"/>
        <scheme val="minor"/>
      </rPr>
      <t>208.1</t>
    </r>
    <r>
      <rPr>
        <sz val="11"/>
        <color theme="1"/>
        <rFont val="Calibri"/>
        <family val="2"/>
        <scheme val="minor"/>
      </rPr>
      <t>"</t>
    </r>
  </si>
  <si>
    <t>Impact of COVID-19 on Inflation (March 2020 Onwards)</t>
  </si>
  <si>
    <t>"The COVID-19 pandemic had a significant impact on inflation, particularly in essential services like food and healthcare. By analyzing CPI trends before and after March 2020, we observed the following changes:"</t>
  </si>
  <si>
    <r>
      <t>"From this analysis, we found that</t>
    </r>
    <r>
      <rPr>
        <b/>
        <sz val="11"/>
        <color theme="1"/>
        <rFont val="Calibri"/>
        <family val="2"/>
        <scheme val="minor"/>
      </rPr>
      <t xml:space="preserve"> 'Meat and fish'</t>
    </r>
    <r>
      <rPr>
        <sz val="11"/>
        <color theme="1"/>
        <rFont val="Calibri"/>
        <family val="2"/>
        <scheme val="minor"/>
      </rPr>
      <t xml:space="preserve"> had the strongest correlation with oil price fluctuations, with a correlation coefficient of</t>
    </r>
    <r>
      <rPr>
        <b/>
        <sz val="11"/>
        <color theme="1"/>
        <rFont val="Calibri"/>
        <family val="2"/>
        <scheme val="minor"/>
      </rPr>
      <t xml:space="preserve"> 0.79(Very Strong +ve correlation)</t>
    </r>
    <r>
      <rPr>
        <sz val="11"/>
        <color theme="1"/>
        <rFont val="Calibri"/>
        <family val="2"/>
        <scheme val="minor"/>
      </rPr>
      <t xml:space="preserve"> This indicates that whenever oil prices increased, inflation in this category showed a proportional rise."</t>
    </r>
  </si>
  <si>
    <t>Oil Price Fluctuation dataset taken from official government website ppac.gov.in   (Dataset by CN)</t>
  </si>
  <si>
    <t>Annual Inflation rate— ((CPI at end of year—CPI at start of year)/ CPI at start of year) x100</t>
  </si>
  <si>
    <t>Month Inflation rate = ((CPI at current month — CPI of previous month)/ CPI of previous month) x100</t>
  </si>
  <si>
    <t>Inflation y-o-y</t>
  </si>
  <si>
    <t>Education Group, Clothing &amp; Footwear Group</t>
  </si>
  <si>
    <t>0.00-0.19</t>
  </si>
  <si>
    <t>0.20-0.39</t>
  </si>
  <si>
    <t>0.40-0.59</t>
  </si>
  <si>
    <t>0.60-0.79</t>
  </si>
  <si>
    <t>corel value</t>
  </si>
  <si>
    <t>Strength of corel</t>
  </si>
  <si>
    <t>No relation</t>
  </si>
  <si>
    <t>Week</t>
  </si>
  <si>
    <t>Moderate</t>
  </si>
  <si>
    <t>Strong</t>
  </si>
  <si>
    <t>Very Strong (+VE)</t>
  </si>
  <si>
    <t>0.80-1.00</t>
  </si>
  <si>
    <t>ss</t>
  </si>
  <si>
    <t>The CPI for rural &amp; urban inflation starting 2017-23, and the highest inflation was in year 2020 &amp; 2022 , For "2020" it was due to global crises of covid, that contributed to that year’s high inflation, and for "2022" it was due to ukraine russia war that the year was having the high inflation.</t>
  </si>
  <si>
    <r>
      <t>"As seen in the trend, the highest inflation rate was recorded in the</t>
    </r>
    <r>
      <rPr>
        <b/>
        <sz val="11"/>
        <color theme="1"/>
        <rFont val="Calibri"/>
        <family val="2"/>
        <scheme val="minor"/>
      </rPr>
      <t xml:space="preserve"> year 2020 &amp;2022</t>
    </r>
    <r>
      <rPr>
        <sz val="11"/>
        <color theme="1"/>
        <rFont val="Calibri"/>
        <family val="2"/>
        <scheme val="minor"/>
      </rPr>
      <t>, with a peak inflation rate for the year 2020 was</t>
    </r>
    <r>
      <rPr>
        <b/>
        <sz val="11"/>
        <color theme="1"/>
        <rFont val="Calibri"/>
        <family val="2"/>
        <scheme val="minor"/>
      </rPr>
      <t xml:space="preserve"> 6%</t>
    </r>
    <r>
      <rPr>
        <sz val="11"/>
        <color theme="1"/>
        <rFont val="Calibri"/>
        <family val="2"/>
        <scheme val="minor"/>
      </rPr>
      <t xml:space="preserve"> and for year 2022 it was </t>
    </r>
    <r>
      <rPr>
        <b/>
        <sz val="11"/>
        <color theme="1"/>
        <rFont val="Calibri"/>
        <family val="2"/>
        <scheme val="minor"/>
      </rPr>
      <t>7%</t>
    </r>
    <r>
      <rPr>
        <sz val="11"/>
        <color theme="1"/>
        <rFont val="Calibri"/>
        <family val="2"/>
        <scheme val="minor"/>
      </rPr>
      <t xml:space="preserve"> This was primarily driven because of pandemic (covid-19) in the year 2020 and russia ukraine war in the year 2022, </t>
    </r>
    <r>
      <rPr>
        <b/>
        <sz val="11"/>
        <color theme="1"/>
        <rFont val="Calibri"/>
        <family val="2"/>
        <scheme val="minor"/>
      </rPr>
      <t>Supply chain disruptions:</t>
    </r>
    <r>
      <rPr>
        <sz val="11"/>
        <color theme="1"/>
        <rFont val="Calibri"/>
        <family val="2"/>
        <scheme val="minor"/>
      </rPr>
      <t xml:space="preserve"> The pandemic &amp; war caused supply chain disruptions that affected the availability of goods and services. 
</t>
    </r>
    <r>
      <rPr>
        <b/>
        <sz val="11"/>
        <color theme="1"/>
        <rFont val="Calibri"/>
        <family val="2"/>
        <scheme val="minor"/>
      </rPr>
      <t xml:space="preserve">Economic activity: </t>
    </r>
    <r>
      <rPr>
        <sz val="11"/>
        <color theme="1"/>
        <rFont val="Calibri"/>
        <family val="2"/>
        <scheme val="minor"/>
      </rPr>
      <t xml:space="preserve">The pandemic &amp; war stalled economic activity, which contributed to inflation. 
</t>
    </r>
    <r>
      <rPr>
        <b/>
        <sz val="11"/>
        <color theme="1"/>
        <rFont val="Calibri"/>
        <family val="2"/>
        <scheme val="minor"/>
      </rPr>
      <t>Food prices:</t>
    </r>
    <r>
      <rPr>
        <sz val="11"/>
        <color theme="1"/>
        <rFont val="Calibri"/>
        <family val="2"/>
        <scheme val="minor"/>
      </rPr>
      <t xml:space="preserve"> The pandemic &amp; war caused food prices to rise, which contributed to inflation. 
</t>
    </r>
    <r>
      <rPr>
        <b/>
        <sz val="11"/>
        <color theme="1"/>
        <rFont val="Calibri"/>
        <family val="2"/>
        <scheme val="minor"/>
      </rPr>
      <t>Rising commodity prices:</t>
    </r>
    <r>
      <rPr>
        <sz val="11"/>
        <color theme="1"/>
        <rFont val="Calibri"/>
        <family val="2"/>
        <scheme val="minor"/>
      </rPr>
      <t xml:space="preserve"> The pandemic &amp; war-related economic dislocation led to rising commodity prices. "</t>
    </r>
  </si>
  <si>
    <t>Buckt group GI</t>
  </si>
  <si>
    <t>urban+rular</t>
  </si>
  <si>
    <t>For creating CPI column, I have taken the average of bordered category, which I have created by combining similar category, for the sector urban + rular.</t>
  </si>
  <si>
    <t>For creating the CPI column I have take the average of general index value, for 2016 CPI I have taken the average of all months from 2016 from the general index value</t>
  </si>
  <si>
    <r>
      <t xml:space="preserve">In </t>
    </r>
    <r>
      <rPr>
        <b/>
        <sz val="11"/>
        <color theme="1"/>
        <rFont val="Calibri"/>
        <family val="2"/>
        <scheme val="minor"/>
      </rPr>
      <t>food bucket</t>
    </r>
    <r>
      <rPr>
        <sz val="11"/>
        <color theme="1"/>
        <rFont val="Calibri"/>
        <family val="2"/>
        <scheme val="minor"/>
      </rPr>
      <t xml:space="preserve">, after covid (2020-21) their was </t>
    </r>
    <r>
      <rPr>
        <b/>
        <sz val="11"/>
        <color theme="1"/>
        <rFont val="Calibri"/>
        <family val="2"/>
        <scheme val="minor"/>
      </rPr>
      <t>0.87% decrease in inflation</t>
    </r>
    <r>
      <rPr>
        <sz val="11"/>
        <color theme="1"/>
        <rFont val="Calibri"/>
        <family val="2"/>
        <scheme val="minor"/>
      </rPr>
      <t>, In</t>
    </r>
    <r>
      <rPr>
        <b/>
        <sz val="11"/>
        <color theme="1"/>
        <rFont val="Calibri"/>
        <family val="2"/>
        <scheme val="minor"/>
      </rPr>
      <t xml:space="preserve"> Health care bucket</t>
    </r>
    <r>
      <rPr>
        <sz val="11"/>
        <color theme="1"/>
        <rFont val="Calibri"/>
        <family val="2"/>
        <scheme val="minor"/>
      </rPr>
      <t>, after covid (2020-21) their was</t>
    </r>
    <r>
      <rPr>
        <b/>
        <sz val="11"/>
        <color theme="1"/>
        <rFont val="Calibri"/>
        <family val="2"/>
        <scheme val="minor"/>
      </rPr>
      <t xml:space="preserve"> 3.11% raise in inflation</t>
    </r>
    <r>
      <rPr>
        <sz val="11"/>
        <color theme="1"/>
        <rFont val="Calibri"/>
        <family val="2"/>
        <scheme val="minor"/>
      </rPr>
      <t xml:space="preserve">, and in Essential </t>
    </r>
    <r>
      <rPr>
        <b/>
        <sz val="11"/>
        <color theme="1"/>
        <rFont val="Calibri"/>
        <family val="2"/>
        <scheme val="minor"/>
      </rPr>
      <t>services bucket</t>
    </r>
    <r>
      <rPr>
        <sz val="11"/>
        <color theme="1"/>
        <rFont val="Calibri"/>
        <family val="2"/>
        <scheme val="minor"/>
      </rPr>
      <t xml:space="preserve">, after covid (2020-21) their was </t>
    </r>
    <r>
      <rPr>
        <b/>
        <sz val="11"/>
        <color theme="1"/>
        <rFont val="Calibri"/>
        <family val="2"/>
        <scheme val="minor"/>
      </rPr>
      <t>9.62% raise in inflation</t>
    </r>
  </si>
  <si>
    <t xml:space="preserve">In the left table the values are as it is from the broader categories, and the essential services category  </t>
  </si>
  <si>
    <r>
      <t xml:space="preserve">In </t>
    </r>
    <r>
      <rPr>
        <b/>
        <sz val="11"/>
        <color theme="1"/>
        <rFont val="Calibri"/>
        <family val="2"/>
        <scheme val="minor"/>
      </rPr>
      <t>food bucket</t>
    </r>
    <r>
      <rPr>
        <sz val="11"/>
        <color theme="1"/>
        <rFont val="Calibri"/>
        <family val="2"/>
        <scheme val="minor"/>
      </rPr>
      <t xml:space="preserve">, after covid (2020-21) their was </t>
    </r>
    <r>
      <rPr>
        <b/>
        <sz val="11"/>
        <color theme="1"/>
        <rFont val="Calibri"/>
        <family val="2"/>
        <scheme val="minor"/>
      </rPr>
      <t>0.87% decrease in inflation</t>
    </r>
    <r>
      <rPr>
        <sz val="11"/>
        <color theme="1"/>
        <rFont val="Calibri"/>
        <family val="2"/>
        <scheme val="minor"/>
      </rPr>
      <t xml:space="preserve">, In </t>
    </r>
    <r>
      <rPr>
        <b/>
        <sz val="11"/>
        <color theme="1"/>
        <rFont val="Calibri"/>
        <family val="2"/>
        <scheme val="minor"/>
      </rPr>
      <t>Health care</t>
    </r>
    <r>
      <rPr>
        <sz val="11"/>
        <color theme="1"/>
        <rFont val="Calibri"/>
        <family val="2"/>
        <scheme val="minor"/>
      </rPr>
      <t xml:space="preserve"> </t>
    </r>
    <r>
      <rPr>
        <b/>
        <sz val="11"/>
        <color theme="1"/>
        <rFont val="Calibri"/>
        <family val="2"/>
        <scheme val="minor"/>
      </rPr>
      <t>bucket</t>
    </r>
    <r>
      <rPr>
        <sz val="11"/>
        <color theme="1"/>
        <rFont val="Calibri"/>
        <family val="2"/>
        <scheme val="minor"/>
      </rPr>
      <t>, after covid (2020-21) their was</t>
    </r>
    <r>
      <rPr>
        <b/>
        <sz val="11"/>
        <color theme="1"/>
        <rFont val="Calibri"/>
        <family val="2"/>
        <scheme val="minor"/>
      </rPr>
      <t xml:space="preserve"> 3.11% raise in inflation</t>
    </r>
    <r>
      <rPr>
        <sz val="11"/>
        <color theme="1"/>
        <rFont val="Calibri"/>
        <family val="2"/>
        <scheme val="minor"/>
      </rPr>
      <t xml:space="preserve">, and in </t>
    </r>
    <r>
      <rPr>
        <b/>
        <sz val="11"/>
        <color theme="1"/>
        <rFont val="Calibri"/>
        <family val="2"/>
        <scheme val="minor"/>
      </rPr>
      <t>Essential services bucket</t>
    </r>
    <r>
      <rPr>
        <sz val="11"/>
        <color theme="1"/>
        <rFont val="Calibri"/>
        <family val="2"/>
        <scheme val="minor"/>
      </rPr>
      <t xml:space="preserve">, after covid (2020-21) their was </t>
    </r>
    <r>
      <rPr>
        <b/>
        <sz val="11"/>
        <color theme="1"/>
        <rFont val="Calibri"/>
        <family val="2"/>
        <scheme val="minor"/>
      </rPr>
      <t>9.62% raise in inflation</t>
    </r>
  </si>
  <si>
    <t>"Key findings show that inflation in healthcare increased by 3.11%, while Essential bucket increased by 9.62%. This shift can be attributed to factors like lockdowns, supply chain disruptions, and increased medical expenses."</t>
  </si>
  <si>
    <r>
      <t xml:space="preserve">"The month with the highest food inflation was </t>
    </r>
    <r>
      <rPr>
        <b/>
        <sz val="11"/>
        <color theme="1"/>
        <rFont val="Calibri"/>
        <family val="2"/>
        <scheme val="minor"/>
      </rPr>
      <t>Jun-2022</t>
    </r>
    <r>
      <rPr>
        <sz val="11"/>
        <color theme="1"/>
        <rFont val="Calibri"/>
        <family val="2"/>
        <scheme val="minor"/>
      </rPr>
      <t xml:space="preserve"> at </t>
    </r>
    <r>
      <rPr>
        <b/>
        <sz val="11"/>
        <color theme="1"/>
        <rFont val="Calibri"/>
        <family val="2"/>
        <scheme val="minor"/>
      </rPr>
      <t>0.69%</t>
    </r>
    <r>
      <rPr>
        <sz val="11"/>
        <color theme="1"/>
        <rFont val="Calibri"/>
        <family val="2"/>
        <scheme val="minor"/>
      </rPr>
      <t xml:space="preserve">, while the lowest was </t>
    </r>
    <r>
      <rPr>
        <b/>
        <sz val="11"/>
        <color theme="1"/>
        <rFont val="Calibri"/>
        <family val="2"/>
        <scheme val="minor"/>
      </rPr>
      <t>Dec-2022</t>
    </r>
    <r>
      <rPr>
        <sz val="11"/>
        <color theme="1"/>
        <rFont val="Calibri"/>
        <family val="2"/>
        <scheme val="minor"/>
      </rPr>
      <t xml:space="preserve"> at</t>
    </r>
    <r>
      <rPr>
        <b/>
        <sz val="11"/>
        <color theme="1"/>
        <rFont val="Calibri"/>
        <family val="2"/>
        <scheme val="minor"/>
      </rPr>
      <t xml:space="preserve"> -0.10%</t>
    </r>
    <r>
      <rPr>
        <sz val="11"/>
        <color theme="1"/>
        <rFont val="Calibri"/>
        <family val="2"/>
        <scheme val="minor"/>
      </rPr>
      <t>."</t>
    </r>
  </si>
  <si>
    <t>Impact of Global Events - Oil Price Fluctuations (2021-2023)
"Another major factor influencing inflation in India is the fluctuation of global crude oil prices. Between 2021 and 2023, oil prices saw significant rapid fluctuations. To analyze this, I examined the correlation between imported oil price changes and inflation across various categories."</t>
  </si>
  <si>
    <t>This % of inflation from the left table</t>
  </si>
  <si>
    <t>Housing 1</t>
  </si>
  <si>
    <t>Enrgy Group</t>
  </si>
  <si>
    <t>NonNAalcoholic beverages</t>
  </si>
  <si>
    <r>
      <t xml:space="preserve"> I</t>
    </r>
    <r>
      <rPr>
        <b/>
        <sz val="12"/>
        <color theme="1"/>
        <rFont val="Calibri"/>
        <family val="2"/>
        <scheme val="minor"/>
      </rPr>
      <t>nflation prices strongly changes with fluctuations in imported oil price i.e. Meat and fish categories, with a magnitude of 0.79 correlation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</si>
</sst>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F800]dddd\,\ mmmm\ dd\,\ yyyy"/>
    <numFmt numFmtId="174" formatCode="0.000000000"/>
  </numFmts>
  <fonts count="11" x14ac:knownFonts="1">
    <font>
      <sz val="11"/>
      <color theme="1"/>
      <name val="Calibri"/>
      <family val="2"/>
      <scheme val="minor"/>
    </font>
    <font>
      <b/>
      <sz val="11"/>
      <color theme="1"/>
      <name val="Calibri"/>
      <family val="2"/>
      <scheme val="minor"/>
    </font>
    <font>
      <sz val="12"/>
      <color theme="1"/>
      <name val="Cambria"/>
      <family val="1"/>
    </font>
    <font>
      <sz val="20"/>
      <color theme="1"/>
      <name val="Cambria"/>
      <family val="1"/>
    </font>
    <font>
      <b/>
      <sz val="12"/>
      <color theme="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sz val="7"/>
      <color theme="1"/>
      <name val="Arial"/>
      <family val="2"/>
    </font>
    <font>
      <b/>
      <sz val="10"/>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s>
  <borders count="83">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
      <left style="thick">
        <color indexed="64"/>
      </left>
      <right style="thick">
        <color indexed="64"/>
      </right>
      <top style="thick">
        <color indexed="64"/>
      </top>
      <bottom/>
      <diagonal/>
    </border>
  </borders>
  <cellStyleXfs count="2">
    <xf numFmtId="0" fontId="0" fillId="0" borderId="0"/>
    <xf numFmtId="9" fontId="5" fillId="0" borderId="0" applyFont="0" applyFill="0" applyBorder="0" applyAlignment="0" applyProtection="0"/>
  </cellStyleXfs>
  <cellXfs count="362">
    <xf numFmtId="0" fontId="0" fillId="0" borderId="0" xfId="0"/>
    <xf numFmtId="0" fontId="0" fillId="2" borderId="1" xfId="0" applyFill="1" applyBorder="1"/>
    <xf numFmtId="0" fontId="0" fillId="0" borderId="2" xfId="0" applyBorder="1"/>
    <xf numFmtId="0" fontId="1" fillId="3" borderId="0" xfId="0" applyFont="1" applyFill="1"/>
    <xf numFmtId="0" fontId="0" fillId="0" borderId="0" xfId="0" applyAlignment="1">
      <alignment vertical="top" wrapText="1"/>
    </xf>
    <xf numFmtId="0" fontId="0" fillId="0" borderId="0" xfId="0" applyAlignment="1">
      <alignment vertical="top"/>
    </xf>
    <xf numFmtId="2" fontId="0" fillId="0" borderId="0" xfId="0" applyNumberFormat="1"/>
    <xf numFmtId="164" fontId="0" fillId="0" borderId="0" xfId="0" applyNumberFormat="1"/>
    <xf numFmtId="0" fontId="1" fillId="5" borderId="0" xfId="0" applyFont="1" applyFill="1"/>
    <xf numFmtId="0" fontId="0" fillId="0" borderId="0" xfId="0" applyAlignment="1">
      <alignment wrapText="1"/>
    </xf>
    <xf numFmtId="0" fontId="4" fillId="7" borderId="0" xfId="0" applyFont="1" applyFill="1"/>
    <xf numFmtId="0" fontId="1" fillId="0" borderId="0" xfId="0" applyFont="1"/>
    <xf numFmtId="0" fontId="0" fillId="0" borderId="11" xfId="0" applyBorder="1"/>
    <xf numFmtId="0" fontId="0" fillId="0" borderId="12" xfId="0" applyBorder="1"/>
    <xf numFmtId="0" fontId="0" fillId="0" borderId="13" xfId="0" applyBorder="1"/>
    <xf numFmtId="0" fontId="0" fillId="0" borderId="15" xfId="0" applyBorder="1"/>
    <xf numFmtId="0" fontId="0" fillId="0" borderId="4" xfId="0" applyBorder="1"/>
    <xf numFmtId="0" fontId="0" fillId="0" borderId="14" xfId="0" applyBorder="1"/>
    <xf numFmtId="0" fontId="0" fillId="3" borderId="4" xfId="0" applyFill="1" applyBorder="1"/>
    <xf numFmtId="0" fontId="0" fillId="0" borderId="3" xfId="0" applyBorder="1"/>
    <xf numFmtId="0" fontId="0" fillId="0" borderId="27" xfId="0" applyBorder="1"/>
    <xf numFmtId="0" fontId="0" fillId="0" borderId="28" xfId="0" applyBorder="1"/>
    <xf numFmtId="0" fontId="0" fillId="0" borderId="29" xfId="0" applyBorder="1"/>
    <xf numFmtId="0" fontId="0" fillId="8" borderId="0" xfId="0" applyFill="1"/>
    <xf numFmtId="17" fontId="0" fillId="0" borderId="34" xfId="0" applyNumberFormat="1" applyBorder="1"/>
    <xf numFmtId="17" fontId="0" fillId="0" borderId="33" xfId="0" applyNumberFormat="1" applyBorder="1"/>
    <xf numFmtId="17" fontId="0" fillId="0" borderId="0" xfId="0" applyNumberFormat="1"/>
    <xf numFmtId="9" fontId="0" fillId="0" borderId="0" xfId="1" applyFont="1" applyBorder="1"/>
    <xf numFmtId="0" fontId="0" fillId="0" borderId="39" xfId="0" applyBorder="1"/>
    <xf numFmtId="0" fontId="0" fillId="0" borderId="40" xfId="0" applyBorder="1"/>
    <xf numFmtId="0" fontId="0" fillId="0" borderId="43" xfId="0" applyBorder="1"/>
    <xf numFmtId="0" fontId="0" fillId="0" borderId="44" xfId="0" applyBorder="1"/>
    <xf numFmtId="0" fontId="0" fillId="0" borderId="45" xfId="0" applyBorder="1"/>
    <xf numFmtId="17" fontId="0" fillId="0" borderId="32" xfId="0" applyNumberFormat="1" applyBorder="1"/>
    <xf numFmtId="0" fontId="1" fillId="3" borderId="24" xfId="0" applyFont="1" applyFill="1" applyBorder="1"/>
    <xf numFmtId="0" fontId="1" fillId="3" borderId="25" xfId="0" applyFont="1" applyFill="1" applyBorder="1"/>
    <xf numFmtId="0" fontId="1" fillId="5" borderId="25" xfId="0" applyFont="1" applyFill="1" applyBorder="1"/>
    <xf numFmtId="0" fontId="1" fillId="5" borderId="26" xfId="0" applyFont="1" applyFill="1" applyBorder="1"/>
    <xf numFmtId="0" fontId="0" fillId="0" borderId="47" xfId="0" applyBorder="1"/>
    <xf numFmtId="0" fontId="0" fillId="0" borderId="1" xfId="0"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5" borderId="49" xfId="0" applyFill="1" applyBorder="1"/>
    <xf numFmtId="0" fontId="0" fillId="5" borderId="50" xfId="0" applyFill="1" applyBorder="1"/>
    <xf numFmtId="0" fontId="0" fillId="5" borderId="51" xfId="0" applyFill="1" applyBorder="1"/>
    <xf numFmtId="0" fontId="0" fillId="5" borderId="54" xfId="0" applyFill="1" applyBorder="1"/>
    <xf numFmtId="0" fontId="0" fillId="5" borderId="36" xfId="0" applyFill="1" applyBorder="1"/>
    <xf numFmtId="0" fontId="0" fillId="0" borderId="57" xfId="0" applyBorder="1"/>
    <xf numFmtId="0" fontId="0" fillId="0" borderId="33" xfId="0" applyBorder="1"/>
    <xf numFmtId="0" fontId="0" fillId="5" borderId="58" xfId="0" applyFill="1" applyBorder="1"/>
    <xf numFmtId="0" fontId="0" fillId="5" borderId="59" xfId="0" applyFill="1" applyBorder="1"/>
    <xf numFmtId="0" fontId="0" fillId="5" borderId="60" xfId="0" applyFill="1" applyBorder="1"/>
    <xf numFmtId="0" fontId="0" fillId="5" borderId="46" xfId="0" applyFill="1" applyBorder="1"/>
    <xf numFmtId="0" fontId="0" fillId="5" borderId="4" xfId="0" applyFill="1" applyBorder="1"/>
    <xf numFmtId="0" fontId="1" fillId="7" borderId="0" xfId="0" applyFont="1" applyFill="1"/>
    <xf numFmtId="0" fontId="0" fillId="0" borderId="34" xfId="0" applyBorder="1"/>
    <xf numFmtId="0" fontId="9" fillId="0" borderId="0" xfId="0" applyFont="1"/>
    <xf numFmtId="9" fontId="0" fillId="0" borderId="39" xfId="1" applyFont="1" applyBorder="1"/>
    <xf numFmtId="0" fontId="0" fillId="5" borderId="2" xfId="0" applyFill="1" applyBorder="1"/>
    <xf numFmtId="0" fontId="0" fillId="0" borderId="40" xfId="0" applyBorder="1" applyAlignment="1">
      <alignment vertical="top"/>
    </xf>
    <xf numFmtId="0" fontId="0" fillId="5" borderId="0" xfId="0" applyFill="1" applyAlignment="1">
      <alignment vertical="center"/>
    </xf>
    <xf numFmtId="17" fontId="0" fillId="0" borderId="2" xfId="0" applyNumberFormat="1" applyBorder="1"/>
    <xf numFmtId="17" fontId="0" fillId="0" borderId="3" xfId="0" applyNumberFormat="1" applyBorder="1"/>
    <xf numFmtId="17" fontId="0" fillId="0" borderId="1" xfId="0" applyNumberFormat="1" applyBorder="1"/>
    <xf numFmtId="0" fontId="0" fillId="0" borderId="80" xfId="0" applyBorder="1"/>
    <xf numFmtId="0" fontId="0" fillId="0" borderId="46" xfId="0" applyBorder="1"/>
    <xf numFmtId="0" fontId="0" fillId="7" borderId="36" xfId="0" applyFill="1" applyBorder="1"/>
    <xf numFmtId="9" fontId="0" fillId="0" borderId="0" xfId="1" applyFont="1" applyFill="1" applyBorder="1"/>
    <xf numFmtId="10" fontId="0" fillId="0" borderId="80" xfId="1" applyNumberFormat="1" applyFont="1" applyBorder="1"/>
    <xf numFmtId="10" fontId="0" fillId="0" borderId="46" xfId="1" applyNumberFormat="1" applyFont="1" applyBorder="1"/>
    <xf numFmtId="0" fontId="0" fillId="5" borderId="4" xfId="0" applyFill="1" applyBorder="1" applyAlignment="1">
      <alignment horizontal="left"/>
    </xf>
    <xf numFmtId="9" fontId="0" fillId="0" borderId="28" xfId="1" applyFont="1" applyBorder="1"/>
    <xf numFmtId="0" fontId="1" fillId="0" borderId="0" xfId="0" applyFont="1" applyAlignment="1">
      <alignment horizontal="center" vertical="center" wrapText="1"/>
    </xf>
    <xf numFmtId="0" fontId="0" fillId="0" borderId="0" xfId="0" applyAlignment="1">
      <alignment horizontal="center" vertical="center" wrapText="1"/>
    </xf>
    <xf numFmtId="165" fontId="0" fillId="0" borderId="0" xfId="0" applyNumberFormat="1"/>
    <xf numFmtId="0" fontId="0" fillId="0" borderId="75" xfId="0" applyBorder="1"/>
    <xf numFmtId="164" fontId="0" fillId="0" borderId="2" xfId="0" applyNumberFormat="1" applyBorder="1"/>
    <xf numFmtId="164" fontId="0" fillId="0" borderId="3" xfId="0" applyNumberFormat="1" applyBorder="1"/>
    <xf numFmtId="164" fontId="0" fillId="0" borderId="53" xfId="0" applyNumberFormat="1" applyBorder="1"/>
    <xf numFmtId="164" fontId="0" fillId="0" borderId="28" xfId="0" applyNumberFormat="1" applyBorder="1"/>
    <xf numFmtId="0" fontId="0" fillId="0" borderId="81" xfId="0" applyBorder="1"/>
    <xf numFmtId="0" fontId="0" fillId="0" borderId="49" xfId="1" applyNumberFormat="1" applyFont="1" applyBorder="1"/>
    <xf numFmtId="10" fontId="0" fillId="0" borderId="55" xfId="0" applyNumberFormat="1" applyBorder="1"/>
    <xf numFmtId="10" fontId="0" fillId="0" borderId="2" xfId="0" applyNumberFormat="1" applyBorder="1"/>
    <xf numFmtId="10" fontId="0" fillId="0" borderId="53" xfId="0" applyNumberFormat="1" applyBorder="1"/>
    <xf numFmtId="10" fontId="0" fillId="0" borderId="56" xfId="0" applyNumberFormat="1" applyBorder="1"/>
    <xf numFmtId="10" fontId="0" fillId="0" borderId="30" xfId="0" applyNumberFormat="1" applyBorder="1"/>
    <xf numFmtId="10" fontId="0" fillId="0" borderId="31" xfId="0" applyNumberFormat="1" applyBorder="1"/>
    <xf numFmtId="0" fontId="0" fillId="0" borderId="55" xfId="0" applyBorder="1"/>
    <xf numFmtId="0" fontId="0" fillId="0" borderId="56" xfId="0" applyBorder="1"/>
    <xf numFmtId="0" fontId="0" fillId="0" borderId="72" xfId="1" applyNumberFormat="1" applyFont="1" applyBorder="1"/>
    <xf numFmtId="0" fontId="0" fillId="0" borderId="36" xfId="1" applyNumberFormat="1" applyFont="1" applyBorder="1"/>
    <xf numFmtId="0" fontId="0" fillId="0" borderId="36" xfId="0" applyBorder="1"/>
    <xf numFmtId="0" fontId="7" fillId="7" borderId="37" xfId="0" applyFont="1" applyFill="1" applyBorder="1" applyAlignment="1">
      <alignment horizontal="center" vertical="center"/>
    </xf>
    <xf numFmtId="0" fontId="7" fillId="7" borderId="61" xfId="0" applyFont="1" applyFill="1" applyBorder="1" applyAlignment="1">
      <alignment horizontal="center" vertical="center"/>
    </xf>
    <xf numFmtId="0" fontId="7" fillId="7" borderId="38" xfId="0" applyFont="1" applyFill="1" applyBorder="1" applyAlignment="1">
      <alignment horizontal="center" vertical="center"/>
    </xf>
    <xf numFmtId="0" fontId="7" fillId="7" borderId="41" xfId="0" applyFont="1" applyFill="1" applyBorder="1" applyAlignment="1">
      <alignment horizontal="center" vertical="center"/>
    </xf>
    <xf numFmtId="0" fontId="7" fillId="7" borderId="62" xfId="0" applyFont="1" applyFill="1" applyBorder="1" applyAlignment="1">
      <alignment horizontal="center" vertical="center"/>
    </xf>
    <xf numFmtId="0" fontId="7" fillId="7" borderId="42" xfId="0" applyFont="1" applyFill="1" applyBorder="1" applyAlignment="1">
      <alignment horizontal="center" vertical="center"/>
    </xf>
    <xf numFmtId="0" fontId="6" fillId="0" borderId="37" xfId="0" applyFont="1" applyBorder="1" applyAlignment="1">
      <alignment horizontal="center" vertical="center"/>
    </xf>
    <xf numFmtId="0" fontId="6" fillId="0" borderId="61" xfId="0" applyFont="1" applyBorder="1" applyAlignment="1">
      <alignment horizontal="center" vertical="center"/>
    </xf>
    <xf numFmtId="0" fontId="6" fillId="0" borderId="38" xfId="0" applyFont="1" applyBorder="1" applyAlignment="1">
      <alignment horizontal="center" vertical="center"/>
    </xf>
    <xf numFmtId="0" fontId="6" fillId="0" borderId="41" xfId="0" applyFont="1" applyBorder="1" applyAlignment="1">
      <alignment horizontal="center" vertical="center"/>
    </xf>
    <xf numFmtId="0" fontId="6" fillId="0" borderId="62" xfId="0" applyFont="1" applyBorder="1" applyAlignment="1">
      <alignment horizontal="center" vertical="center"/>
    </xf>
    <xf numFmtId="0" fontId="6" fillId="0" borderId="42" xfId="0" applyFont="1" applyBorder="1" applyAlignment="1">
      <alignment horizontal="center" vertical="center"/>
    </xf>
    <xf numFmtId="0" fontId="0" fillId="6" borderId="37" xfId="0" applyFill="1" applyBorder="1" applyAlignment="1">
      <alignment horizontal="center" vertical="center" wrapText="1"/>
    </xf>
    <xf numFmtId="0" fontId="0" fillId="6" borderId="61" xfId="0" applyFill="1" applyBorder="1" applyAlignment="1">
      <alignment horizontal="center" vertical="center" wrapText="1"/>
    </xf>
    <xf numFmtId="0" fontId="0" fillId="6" borderId="38"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0" xfId="0" applyFill="1" applyAlignment="1">
      <alignment horizontal="center" vertical="center" wrapText="1"/>
    </xf>
    <xf numFmtId="0" fontId="0" fillId="6" borderId="40"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62" xfId="0" applyFill="1" applyBorder="1" applyAlignment="1">
      <alignment horizontal="center" vertical="center" wrapText="1"/>
    </xf>
    <xf numFmtId="0" fontId="0" fillId="6" borderId="42" xfId="0" applyFill="1" applyBorder="1" applyAlignment="1">
      <alignment horizontal="center" vertical="center" wrapText="1"/>
    </xf>
    <xf numFmtId="0" fontId="1" fillId="7" borderId="37" xfId="0" applyFont="1" applyFill="1" applyBorder="1" applyAlignment="1">
      <alignment horizontal="left" vertical="top" wrapText="1"/>
    </xf>
    <xf numFmtId="0" fontId="1" fillId="7" borderId="61" xfId="0" applyFont="1" applyFill="1" applyBorder="1" applyAlignment="1">
      <alignment horizontal="left" vertical="top" wrapText="1"/>
    </xf>
    <xf numFmtId="0" fontId="1" fillId="7" borderId="38" xfId="0" applyFont="1" applyFill="1" applyBorder="1" applyAlignment="1">
      <alignment horizontal="left" vertical="top" wrapText="1"/>
    </xf>
    <xf numFmtId="0" fontId="1" fillId="7" borderId="39" xfId="0" applyFont="1" applyFill="1" applyBorder="1" applyAlignment="1">
      <alignment horizontal="left" vertical="top" wrapText="1"/>
    </xf>
    <xf numFmtId="0" fontId="1" fillId="7" borderId="0" xfId="0" applyFont="1" applyFill="1" applyAlignment="1">
      <alignment horizontal="left" vertical="top" wrapText="1"/>
    </xf>
    <xf numFmtId="0" fontId="1" fillId="7" borderId="40" xfId="0" applyFont="1" applyFill="1" applyBorder="1" applyAlignment="1">
      <alignment horizontal="left" vertical="top" wrapText="1"/>
    </xf>
    <xf numFmtId="0" fontId="1" fillId="7" borderId="41" xfId="0" applyFont="1" applyFill="1" applyBorder="1" applyAlignment="1">
      <alignment horizontal="left" vertical="top" wrapText="1"/>
    </xf>
    <xf numFmtId="0" fontId="1" fillId="7" borderId="62" xfId="0" applyFont="1" applyFill="1" applyBorder="1" applyAlignment="1">
      <alignment horizontal="left" vertical="top" wrapText="1"/>
    </xf>
    <xf numFmtId="0" fontId="1" fillId="7" borderId="42" xfId="0" applyFont="1" applyFill="1" applyBorder="1" applyAlignment="1">
      <alignment horizontal="left" vertical="top" wrapText="1"/>
    </xf>
    <xf numFmtId="0" fontId="0" fillId="6" borderId="39" xfId="0" applyFill="1" applyBorder="1" applyAlignment="1">
      <alignment horizontal="center" vertical="top"/>
    </xf>
    <xf numFmtId="0" fontId="0" fillId="6" borderId="0" xfId="0" applyFill="1" applyAlignment="1">
      <alignment horizontal="center" vertical="top"/>
    </xf>
    <xf numFmtId="0" fontId="0" fillId="6" borderId="40" xfId="0" applyFill="1" applyBorder="1" applyAlignment="1">
      <alignment horizontal="center" vertical="top"/>
    </xf>
    <xf numFmtId="0" fontId="0" fillId="6" borderId="69" xfId="0" applyFill="1" applyBorder="1" applyAlignment="1">
      <alignment horizontal="center" vertical="top"/>
    </xf>
    <xf numFmtId="0" fontId="0" fillId="6" borderId="70" xfId="0" applyFill="1" applyBorder="1" applyAlignment="1">
      <alignment horizontal="center" vertical="top"/>
    </xf>
    <xf numFmtId="0" fontId="0" fillId="6" borderId="71" xfId="0" applyFill="1" applyBorder="1" applyAlignment="1">
      <alignment horizontal="center" vertical="top"/>
    </xf>
    <xf numFmtId="0" fontId="1" fillId="0" borderId="37"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0" xfId="0" applyFont="1" applyAlignment="1">
      <alignment horizontal="center" vertical="center" wrapText="1"/>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62" xfId="0" applyFont="1" applyBorder="1" applyAlignment="1">
      <alignment horizontal="center" vertical="center" wrapText="1"/>
    </xf>
    <xf numFmtId="0" fontId="1" fillId="0" borderId="42" xfId="0" applyFont="1" applyBorder="1" applyAlignment="1">
      <alignment horizontal="center" vertical="center" wrapText="1"/>
    </xf>
    <xf numFmtId="0" fontId="0" fillId="7" borderId="37" xfId="0" applyFill="1" applyBorder="1" applyAlignment="1">
      <alignment horizontal="center" vertical="center" wrapText="1"/>
    </xf>
    <xf numFmtId="0" fontId="0" fillId="7" borderId="61" xfId="0" applyFill="1" applyBorder="1" applyAlignment="1">
      <alignment horizontal="center" vertical="center" wrapText="1"/>
    </xf>
    <xf numFmtId="0" fontId="0" fillId="7" borderId="38"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0" xfId="0" applyFill="1" applyAlignment="1">
      <alignment horizontal="center" vertical="center" wrapText="1"/>
    </xf>
    <xf numFmtId="0" fontId="0" fillId="7" borderId="40" xfId="0" applyFill="1" applyBorder="1" applyAlignment="1">
      <alignment horizontal="center" vertical="center" wrapText="1"/>
    </xf>
    <xf numFmtId="0" fontId="0" fillId="7" borderId="41" xfId="0" applyFill="1" applyBorder="1" applyAlignment="1">
      <alignment horizontal="center" vertical="center" wrapText="1"/>
    </xf>
    <xf numFmtId="0" fontId="0" fillId="7" borderId="62" xfId="0" applyFill="1" applyBorder="1" applyAlignment="1">
      <alignment horizontal="center" vertical="center" wrapText="1"/>
    </xf>
    <xf numFmtId="0" fontId="0" fillId="7" borderId="42" xfId="0" applyFill="1" applyBorder="1" applyAlignment="1">
      <alignment horizontal="center" vertical="center" wrapText="1"/>
    </xf>
    <xf numFmtId="0" fontId="1" fillId="0" borderId="37" xfId="0" applyFont="1" applyBorder="1" applyAlignment="1">
      <alignment horizontal="center" vertical="center"/>
    </xf>
    <xf numFmtId="0" fontId="0" fillId="0" borderId="61"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62" xfId="0" applyBorder="1" applyAlignment="1">
      <alignment horizontal="center" vertical="center"/>
    </xf>
    <xf numFmtId="0" fontId="0" fillId="0" borderId="42" xfId="0" applyBorder="1" applyAlignment="1">
      <alignment horizontal="center" vertical="center"/>
    </xf>
    <xf numFmtId="2" fontId="0" fillId="0" borderId="66" xfId="0" applyNumberFormat="1" applyBorder="1" applyAlignment="1">
      <alignment horizontal="center"/>
    </xf>
    <xf numFmtId="0" fontId="1" fillId="0" borderId="72" xfId="0" applyFont="1" applyBorder="1" applyAlignment="1">
      <alignment horizontal="center" vertical="center"/>
    </xf>
    <xf numFmtId="0" fontId="1" fillId="0" borderId="73" xfId="0" applyFont="1" applyBorder="1" applyAlignment="1">
      <alignment horizontal="center" vertical="center"/>
    </xf>
    <xf numFmtId="0" fontId="1" fillId="0" borderId="74" xfId="0" applyFont="1" applyBorder="1" applyAlignment="1">
      <alignment horizontal="center" vertical="center"/>
    </xf>
    <xf numFmtId="0" fontId="7" fillId="7" borderId="37" xfId="0" applyFont="1" applyFill="1" applyBorder="1" applyAlignment="1">
      <alignment horizontal="center" vertical="top" wrapText="1"/>
    </xf>
    <xf numFmtId="0" fontId="7" fillId="7" borderId="61" xfId="0" applyFont="1" applyFill="1" applyBorder="1" applyAlignment="1">
      <alignment horizontal="center" vertical="top"/>
    </xf>
    <xf numFmtId="0" fontId="7" fillId="7" borderId="38" xfId="0" applyFont="1" applyFill="1" applyBorder="1" applyAlignment="1">
      <alignment horizontal="center" vertical="top"/>
    </xf>
    <xf numFmtId="0" fontId="7" fillId="7" borderId="39" xfId="0" applyFont="1" applyFill="1" applyBorder="1" applyAlignment="1">
      <alignment horizontal="center" vertical="top"/>
    </xf>
    <xf numFmtId="0" fontId="7" fillId="7" borderId="0" xfId="0" applyFont="1" applyFill="1" applyAlignment="1">
      <alignment horizontal="center" vertical="top"/>
    </xf>
    <xf numFmtId="0" fontId="7" fillId="7" borderId="40" xfId="0" applyFont="1" applyFill="1" applyBorder="1" applyAlignment="1">
      <alignment horizontal="center" vertical="top"/>
    </xf>
    <xf numFmtId="0" fontId="7" fillId="7" borderId="41" xfId="0" applyFont="1" applyFill="1" applyBorder="1" applyAlignment="1">
      <alignment horizontal="center" vertical="top"/>
    </xf>
    <xf numFmtId="0" fontId="7" fillId="7" borderId="62" xfId="0" applyFont="1" applyFill="1" applyBorder="1" applyAlignment="1">
      <alignment horizontal="center" vertical="top"/>
    </xf>
    <xf numFmtId="0" fontId="7" fillId="7" borderId="42" xfId="0" applyFont="1" applyFill="1" applyBorder="1" applyAlignment="1">
      <alignment horizontal="center" vertical="top"/>
    </xf>
    <xf numFmtId="0" fontId="1" fillId="0" borderId="72" xfId="0" applyFont="1" applyBorder="1" applyAlignment="1">
      <alignment horizontal="center" wrapText="1"/>
    </xf>
    <xf numFmtId="0" fontId="1" fillId="0" borderId="73" xfId="0" applyFont="1" applyBorder="1" applyAlignment="1">
      <alignment horizontal="center" wrapText="1"/>
    </xf>
    <xf numFmtId="0" fontId="1" fillId="0" borderId="74" xfId="0" applyFont="1" applyBorder="1" applyAlignment="1">
      <alignment horizontal="center" wrapText="1"/>
    </xf>
    <xf numFmtId="0" fontId="7" fillId="7" borderId="37" xfId="0" applyFont="1" applyFill="1" applyBorder="1" applyAlignment="1">
      <alignment horizontal="center" vertical="center" wrapText="1"/>
    </xf>
    <xf numFmtId="0" fontId="10" fillId="7" borderId="6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0" fillId="7" borderId="39" xfId="0" applyFont="1" applyFill="1" applyBorder="1" applyAlignment="1">
      <alignment horizontal="center" vertical="center" wrapText="1"/>
    </xf>
    <xf numFmtId="0" fontId="10" fillId="7" borderId="0" xfId="0" applyFont="1" applyFill="1" applyAlignment="1">
      <alignment horizontal="center" vertical="center" wrapText="1"/>
    </xf>
    <xf numFmtId="0" fontId="10" fillId="7" borderId="40" xfId="0" applyFont="1" applyFill="1" applyBorder="1" applyAlignment="1">
      <alignment horizontal="center" vertical="center" wrapText="1"/>
    </xf>
    <xf numFmtId="0" fontId="10" fillId="7" borderId="41" xfId="0" applyFont="1" applyFill="1" applyBorder="1" applyAlignment="1">
      <alignment horizontal="center" vertical="center" wrapText="1"/>
    </xf>
    <xf numFmtId="0" fontId="10" fillId="7" borderId="62" xfId="0" applyFont="1" applyFill="1" applyBorder="1" applyAlignment="1">
      <alignment horizontal="center" vertical="center" wrapText="1"/>
    </xf>
    <xf numFmtId="0" fontId="10" fillId="7" borderId="42" xfId="0" applyFont="1" applyFill="1" applyBorder="1" applyAlignment="1">
      <alignment horizontal="center" vertical="center" wrapText="1"/>
    </xf>
    <xf numFmtId="0" fontId="0" fillId="0" borderId="37" xfId="0" applyBorder="1" applyAlignment="1">
      <alignment horizontal="center" vertical="center" wrapText="1"/>
    </xf>
    <xf numFmtId="0" fontId="0" fillId="0" borderId="61" xfId="0" applyBorder="1" applyAlignment="1">
      <alignment horizontal="center" vertical="center" wrapText="1"/>
    </xf>
    <xf numFmtId="0" fontId="0" fillId="0" borderId="38" xfId="0" applyBorder="1" applyAlignment="1">
      <alignment horizontal="center" vertical="center" wrapText="1"/>
    </xf>
    <xf numFmtId="0" fontId="0" fillId="0" borderId="41" xfId="0" applyBorder="1" applyAlignment="1">
      <alignment horizontal="center" vertical="center" wrapText="1"/>
    </xf>
    <xf numFmtId="0" fontId="0" fillId="0" borderId="62" xfId="0" applyBorder="1" applyAlignment="1">
      <alignment horizontal="center" vertical="center" wrapText="1"/>
    </xf>
    <xf numFmtId="0" fontId="0" fillId="0" borderId="42" xfId="0" applyBorder="1" applyAlignment="1">
      <alignment horizontal="center" vertical="center" wrapText="1"/>
    </xf>
    <xf numFmtId="0" fontId="0" fillId="0" borderId="27" xfId="0" applyBorder="1" applyAlignment="1">
      <alignment horizontal="center"/>
    </xf>
    <xf numFmtId="0" fontId="0" fillId="0" borderId="3" xfId="0" applyBorder="1" applyAlignment="1">
      <alignment horizontal="center"/>
    </xf>
    <xf numFmtId="0" fontId="0" fillId="5" borderId="52" xfId="0" applyFill="1" applyBorder="1" applyAlignment="1">
      <alignment horizontal="center"/>
    </xf>
    <xf numFmtId="0" fontId="0" fillId="5" borderId="2"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5" borderId="53" xfId="0" applyFill="1" applyBorder="1" applyAlignment="1">
      <alignment horizontal="center"/>
    </xf>
    <xf numFmtId="0" fontId="0" fillId="0" borderId="3" xfId="0" applyBorder="1" applyAlignment="1">
      <alignment horizontal="center" vertical="top"/>
    </xf>
    <xf numFmtId="0" fontId="0" fillId="0" borderId="28" xfId="0" applyBorder="1" applyAlignment="1">
      <alignment horizontal="center" vertical="top"/>
    </xf>
    <xf numFmtId="0" fontId="0" fillId="0" borderId="31" xfId="0" applyBorder="1" applyAlignment="1">
      <alignment horizontal="center"/>
    </xf>
    <xf numFmtId="0" fontId="0" fillId="0" borderId="39" xfId="0" applyBorder="1" applyAlignment="1">
      <alignment horizontal="center" vertical="center" wrapText="1"/>
    </xf>
    <xf numFmtId="0" fontId="0" fillId="0" borderId="0" xfId="0" applyAlignment="1">
      <alignment horizontal="center" vertical="center" wrapText="1"/>
    </xf>
    <xf numFmtId="0" fontId="0" fillId="0" borderId="40" xfId="0" applyBorder="1" applyAlignment="1">
      <alignment horizontal="center" vertical="center" wrapText="1"/>
    </xf>
    <xf numFmtId="0" fontId="4" fillId="7" borderId="37" xfId="0" applyFont="1" applyFill="1" applyBorder="1" applyAlignment="1">
      <alignment horizontal="center" vertical="center" wrapText="1"/>
    </xf>
    <xf numFmtId="0" fontId="4" fillId="7" borderId="61"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4" fillId="7" borderId="62" xfId="0" applyFont="1" applyFill="1" applyBorder="1" applyAlignment="1">
      <alignment horizontal="center" vertical="center" wrapText="1"/>
    </xf>
    <xf numFmtId="0" fontId="4" fillId="7" borderId="42" xfId="0" applyFont="1" applyFill="1" applyBorder="1" applyAlignment="1">
      <alignment horizontal="center" vertical="center" wrapText="1"/>
    </xf>
    <xf numFmtId="0" fontId="0" fillId="0" borderId="28" xfId="0" applyBorder="1" applyAlignment="1">
      <alignment horizontal="center"/>
    </xf>
    <xf numFmtId="0" fontId="1" fillId="7" borderId="0" xfId="0" applyFont="1" applyFill="1" applyAlignment="1">
      <alignment horizontal="center" vertical="center" wrapText="1"/>
    </xf>
    <xf numFmtId="0" fontId="1" fillId="7" borderId="62" xfId="0" applyFont="1" applyFill="1" applyBorder="1" applyAlignment="1">
      <alignment horizontal="center" vertical="center" wrapText="1"/>
    </xf>
    <xf numFmtId="0" fontId="1" fillId="7" borderId="5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53"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28" xfId="0" applyFont="1" applyFill="1" applyBorder="1" applyAlignment="1">
      <alignment horizontal="center" vertical="center" wrapText="1"/>
    </xf>
    <xf numFmtId="0" fontId="1" fillId="7" borderId="29"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31" xfId="0" applyFont="1" applyFill="1" applyBorder="1" applyAlignment="1">
      <alignment horizontal="center" vertical="center" wrapText="1"/>
    </xf>
    <xf numFmtId="2" fontId="0" fillId="0" borderId="64" xfId="0" applyNumberFormat="1" applyBorder="1" applyAlignment="1">
      <alignment horizontal="center"/>
    </xf>
    <xf numFmtId="2" fontId="1" fillId="0" borderId="66" xfId="0" applyNumberFormat="1" applyFont="1" applyBorder="1" applyAlignment="1">
      <alignment horizontal="center"/>
    </xf>
    <xf numFmtId="0" fontId="0" fillId="0" borderId="52" xfId="0" applyBorder="1" applyAlignment="1">
      <alignment horizontal="center"/>
    </xf>
    <xf numFmtId="0" fontId="0" fillId="0" borderId="2" xfId="0" applyBorder="1" applyAlignment="1">
      <alignment horizontal="center"/>
    </xf>
    <xf numFmtId="0" fontId="0" fillId="0" borderId="53" xfId="0" applyBorder="1" applyAlignment="1">
      <alignment horizontal="center"/>
    </xf>
    <xf numFmtId="0" fontId="1" fillId="0" borderId="27" xfId="0" applyFont="1" applyBorder="1" applyAlignment="1">
      <alignment horizontal="center"/>
    </xf>
    <xf numFmtId="0" fontId="1" fillId="0" borderId="3" xfId="0" applyFont="1" applyBorder="1" applyAlignment="1">
      <alignment horizontal="center"/>
    </xf>
    <xf numFmtId="0" fontId="1" fillId="0" borderId="28" xfId="0" applyFont="1" applyBorder="1" applyAlignment="1">
      <alignment horizontal="center"/>
    </xf>
    <xf numFmtId="2" fontId="0" fillId="0" borderId="76" xfId="0" applyNumberFormat="1" applyBorder="1" applyAlignment="1">
      <alignment horizontal="center"/>
    </xf>
    <xf numFmtId="0" fontId="0" fillId="0" borderId="47" xfId="0" applyBorder="1" applyAlignment="1">
      <alignment horizontal="center"/>
    </xf>
    <xf numFmtId="0" fontId="0" fillId="0" borderId="1" xfId="0" applyBorder="1" applyAlignment="1">
      <alignment horizontal="center"/>
    </xf>
    <xf numFmtId="0" fontId="0" fillId="0" borderId="48" xfId="0" applyBorder="1" applyAlignment="1">
      <alignment horizont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0" fontId="1" fillId="0" borderId="51" xfId="0" applyFont="1" applyBorder="1" applyAlignment="1">
      <alignment horizontal="center" vertical="center"/>
    </xf>
    <xf numFmtId="0" fontId="0" fillId="0" borderId="0" xfId="0" applyAlignment="1">
      <alignment horizontal="center"/>
    </xf>
    <xf numFmtId="0" fontId="1" fillId="0" borderId="0" xfId="0" applyFont="1" applyAlignment="1">
      <alignment horizontal="center"/>
    </xf>
    <xf numFmtId="0" fontId="1" fillId="0" borderId="37" xfId="0" applyFont="1" applyBorder="1" applyAlignment="1">
      <alignment horizontal="center" vertical="top" wrapText="1"/>
    </xf>
    <xf numFmtId="0" fontId="0" fillId="0" borderId="61" xfId="0" applyBorder="1" applyAlignment="1">
      <alignment horizontal="center" vertical="top" wrapText="1"/>
    </xf>
    <xf numFmtId="0" fontId="0" fillId="0" borderId="38" xfId="0" applyBorder="1" applyAlignment="1">
      <alignment horizontal="center" vertical="top" wrapText="1"/>
    </xf>
    <xf numFmtId="0" fontId="0" fillId="0" borderId="39" xfId="0" applyBorder="1" applyAlignment="1">
      <alignment horizontal="center" vertical="top" wrapText="1"/>
    </xf>
    <xf numFmtId="0" fontId="0" fillId="0" borderId="0" xfId="0" applyAlignment="1">
      <alignment horizontal="center" vertical="top" wrapText="1"/>
    </xf>
    <xf numFmtId="0" fontId="0" fillId="0" borderId="40" xfId="0" applyBorder="1" applyAlignment="1">
      <alignment horizontal="center" vertical="top" wrapText="1"/>
    </xf>
    <xf numFmtId="0" fontId="0" fillId="0" borderId="41" xfId="0" applyBorder="1" applyAlignment="1">
      <alignment horizontal="center" vertical="top" wrapText="1"/>
    </xf>
    <xf numFmtId="0" fontId="0" fillId="0" borderId="62" xfId="0" applyBorder="1" applyAlignment="1">
      <alignment horizontal="center" vertical="top" wrapText="1"/>
    </xf>
    <xf numFmtId="0" fontId="0" fillId="0" borderId="42" xfId="0" applyBorder="1" applyAlignment="1">
      <alignment horizontal="center" vertical="top" wrapText="1"/>
    </xf>
    <xf numFmtId="0" fontId="1" fillId="0" borderId="61" xfId="0" applyFont="1" applyBorder="1" applyAlignment="1">
      <alignment horizontal="center" vertical="center"/>
    </xf>
    <xf numFmtId="0" fontId="1" fillId="0" borderId="38" xfId="0" applyFont="1" applyBorder="1" applyAlignment="1">
      <alignment horizontal="center" vertical="center"/>
    </xf>
    <xf numFmtId="0" fontId="1" fillId="0" borderId="41" xfId="0" applyFont="1" applyBorder="1" applyAlignment="1">
      <alignment horizontal="center" vertical="center"/>
    </xf>
    <xf numFmtId="0" fontId="1" fillId="0" borderId="62" xfId="0" applyFont="1" applyBorder="1" applyAlignment="1">
      <alignment horizontal="center" vertical="center"/>
    </xf>
    <xf numFmtId="0" fontId="1" fillId="0" borderId="42" xfId="0" applyFont="1" applyBorder="1" applyAlignment="1">
      <alignment horizontal="center" vertical="center"/>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9" borderId="37" xfId="0" applyFont="1" applyFill="1" applyBorder="1" applyAlignment="1">
      <alignment horizontal="left" vertical="top" wrapText="1"/>
    </xf>
    <xf numFmtId="0" fontId="1" fillId="9" borderId="61" xfId="0" applyFont="1" applyFill="1" applyBorder="1" applyAlignment="1">
      <alignment horizontal="left" vertical="top" wrapText="1"/>
    </xf>
    <xf numFmtId="0" fontId="1" fillId="9" borderId="38" xfId="0" applyFont="1" applyFill="1" applyBorder="1" applyAlignment="1">
      <alignment horizontal="left" vertical="top" wrapText="1"/>
    </xf>
    <xf numFmtId="0" fontId="1" fillId="9" borderId="41" xfId="0" applyFont="1" applyFill="1" applyBorder="1" applyAlignment="1">
      <alignment horizontal="left" vertical="top" wrapText="1"/>
    </xf>
    <xf numFmtId="0" fontId="1" fillId="9" borderId="62" xfId="0" applyFont="1" applyFill="1" applyBorder="1" applyAlignment="1">
      <alignment horizontal="left" vertical="top" wrapText="1"/>
    </xf>
    <xf numFmtId="0" fontId="1" fillId="9" borderId="42" xfId="0" applyFont="1" applyFill="1" applyBorder="1" applyAlignment="1">
      <alignment horizontal="left" vertical="top" wrapText="1"/>
    </xf>
    <xf numFmtId="0" fontId="1" fillId="0" borderId="77" xfId="0" applyFont="1" applyBorder="1" applyAlignment="1">
      <alignment horizontal="center" vertical="center" wrapText="1"/>
    </xf>
    <xf numFmtId="0" fontId="1" fillId="0" borderId="76" xfId="0" applyFont="1" applyBorder="1" applyAlignment="1">
      <alignment horizontal="center" vertical="center" wrapText="1"/>
    </xf>
    <xf numFmtId="0" fontId="1" fillId="0" borderId="78"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55" xfId="0" applyFont="1" applyBorder="1" applyAlignment="1">
      <alignment horizontal="center" vertical="center" wrapText="1"/>
    </xf>
    <xf numFmtId="0" fontId="0" fillId="5" borderId="35" xfId="0" applyFill="1" applyBorder="1" applyAlignment="1">
      <alignment horizontal="center" vertical="center"/>
    </xf>
    <xf numFmtId="0" fontId="0" fillId="5" borderId="46" xfId="0" applyFill="1" applyBorder="1" applyAlignment="1">
      <alignment horizontal="center" vertical="center"/>
    </xf>
    <xf numFmtId="0" fontId="1" fillId="0" borderId="0" xfId="0" applyFont="1" applyAlignment="1">
      <alignment horizontal="left"/>
    </xf>
    <xf numFmtId="0" fontId="0" fillId="5" borderId="75" xfId="0" applyFill="1" applyBorder="1" applyAlignment="1">
      <alignment horizontal="center" vertical="center" wrapText="1"/>
    </xf>
    <xf numFmtId="0" fontId="0" fillId="5" borderId="46" xfId="0" applyFill="1" applyBorder="1" applyAlignment="1">
      <alignment horizontal="center" vertical="center" wrapText="1"/>
    </xf>
    <xf numFmtId="0" fontId="1" fillId="9" borderId="37" xfId="0" applyFont="1" applyFill="1" applyBorder="1" applyAlignment="1">
      <alignment horizontal="center" vertical="top" wrapText="1"/>
    </xf>
    <xf numFmtId="0" fontId="1" fillId="9" borderId="61" xfId="0" applyFont="1" applyFill="1" applyBorder="1" applyAlignment="1">
      <alignment horizontal="center" vertical="top" wrapText="1"/>
    </xf>
    <xf numFmtId="0" fontId="1" fillId="9" borderId="38" xfId="0" applyFont="1" applyFill="1" applyBorder="1" applyAlignment="1">
      <alignment horizontal="center" vertical="top" wrapText="1"/>
    </xf>
    <xf numFmtId="0" fontId="1" fillId="9" borderId="41" xfId="0" applyFont="1" applyFill="1" applyBorder="1" applyAlignment="1">
      <alignment horizontal="center" vertical="top" wrapText="1"/>
    </xf>
    <xf numFmtId="0" fontId="1" fillId="9" borderId="62" xfId="0" applyFont="1" applyFill="1" applyBorder="1" applyAlignment="1">
      <alignment horizontal="center" vertical="top" wrapText="1"/>
    </xf>
    <xf numFmtId="0" fontId="1" fillId="9" borderId="42" xfId="0" applyFont="1" applyFill="1" applyBorder="1" applyAlignment="1">
      <alignment horizontal="center" vertical="top" wrapText="1"/>
    </xf>
    <xf numFmtId="0" fontId="0" fillId="0" borderId="0" xfId="0" applyAlignment="1">
      <alignment horizontal="left" wrapText="1"/>
    </xf>
    <xf numFmtId="0" fontId="0" fillId="9" borderId="37" xfId="0" applyFill="1" applyBorder="1" applyAlignment="1">
      <alignment horizontal="left" vertical="top" wrapText="1"/>
    </xf>
    <xf numFmtId="0" fontId="0" fillId="9" borderId="38" xfId="0" applyFill="1" applyBorder="1" applyAlignment="1">
      <alignment horizontal="left" vertical="top" wrapText="1"/>
    </xf>
    <xf numFmtId="0" fontId="0" fillId="9" borderId="41" xfId="0" applyFill="1" applyBorder="1" applyAlignment="1">
      <alignment horizontal="left" vertical="top" wrapText="1"/>
    </xf>
    <xf numFmtId="0" fontId="0" fillId="9" borderId="42" xfId="0" applyFill="1" applyBorder="1" applyAlignment="1">
      <alignment horizontal="left" vertical="top" wrapText="1"/>
    </xf>
    <xf numFmtId="0" fontId="0" fillId="9" borderId="61" xfId="0" applyFill="1" applyBorder="1" applyAlignment="1">
      <alignment horizontal="left" vertical="top" wrapText="1"/>
    </xf>
    <xf numFmtId="0" fontId="0" fillId="9" borderId="39" xfId="0" applyFill="1" applyBorder="1" applyAlignment="1">
      <alignment horizontal="left" vertical="top" wrapText="1"/>
    </xf>
    <xf numFmtId="0" fontId="0" fillId="9" borderId="0" xfId="0" applyFill="1" applyAlignment="1">
      <alignment horizontal="left" vertical="top" wrapText="1"/>
    </xf>
    <xf numFmtId="0" fontId="0" fillId="9" borderId="40" xfId="0" applyFill="1" applyBorder="1" applyAlignment="1">
      <alignment horizontal="left" vertical="top" wrapText="1"/>
    </xf>
    <xf numFmtId="0" fontId="0" fillId="9" borderId="62" xfId="0" applyFill="1" applyBorder="1" applyAlignment="1">
      <alignment horizontal="left" vertical="top" wrapText="1"/>
    </xf>
    <xf numFmtId="0" fontId="0" fillId="7" borderId="72" xfId="0" applyFill="1" applyBorder="1" applyAlignment="1">
      <alignment horizontal="center"/>
    </xf>
    <xf numFmtId="0" fontId="0" fillId="7" borderId="74" xfId="0" applyFill="1"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2" fontId="0" fillId="0" borderId="65" xfId="0" applyNumberFormat="1" applyBorder="1" applyAlignment="1">
      <alignment horizontal="center"/>
    </xf>
    <xf numFmtId="2" fontId="0" fillId="0" borderId="44" xfId="0" applyNumberFormat="1" applyBorder="1" applyAlignment="1">
      <alignment horizontal="center"/>
    </xf>
    <xf numFmtId="0" fontId="0" fillId="0" borderId="65" xfId="0" applyBorder="1" applyAlignment="1">
      <alignment horizontal="center"/>
    </xf>
    <xf numFmtId="0" fontId="0" fillId="0" borderId="44" xfId="0" applyBorder="1" applyAlignment="1">
      <alignment horizontal="center"/>
    </xf>
    <xf numFmtId="0" fontId="1" fillId="7" borderId="75" xfId="0" applyFont="1" applyFill="1" applyBorder="1" applyAlignment="1">
      <alignment horizontal="center" vertical="center" wrapText="1"/>
    </xf>
    <xf numFmtId="0" fontId="1" fillId="7" borderId="46" xfId="0" applyFont="1" applyFill="1" applyBorder="1" applyAlignment="1">
      <alignment horizontal="center" vertical="center" wrapText="1"/>
    </xf>
    <xf numFmtId="0" fontId="1" fillId="7" borderId="37" xfId="0" applyFont="1" applyFill="1" applyBorder="1" applyAlignment="1">
      <alignment horizontal="center" vertical="center" wrapText="1"/>
    </xf>
    <xf numFmtId="0" fontId="1" fillId="7" borderId="61" xfId="0" applyFont="1" applyFill="1" applyBorder="1" applyAlignment="1">
      <alignment horizontal="center" vertical="center" wrapText="1"/>
    </xf>
    <xf numFmtId="0" fontId="1" fillId="7" borderId="38" xfId="0" applyFont="1" applyFill="1" applyBorder="1" applyAlignment="1">
      <alignment horizontal="center" vertical="center" wrapText="1"/>
    </xf>
    <xf numFmtId="0" fontId="1" fillId="7" borderId="41" xfId="0" applyFont="1" applyFill="1" applyBorder="1" applyAlignment="1">
      <alignment horizontal="center" vertical="center" wrapText="1"/>
    </xf>
    <xf numFmtId="0" fontId="1" fillId="7" borderId="42" xfId="0" applyFont="1" applyFill="1" applyBorder="1" applyAlignment="1">
      <alignment horizontal="center" vertical="center" wrapText="1"/>
    </xf>
    <xf numFmtId="0" fontId="1" fillId="7" borderId="37" xfId="0" applyFont="1" applyFill="1" applyBorder="1" applyAlignment="1">
      <alignment horizontal="center" wrapText="1"/>
    </xf>
    <xf numFmtId="0" fontId="1" fillId="7" borderId="38" xfId="0" applyFont="1" applyFill="1" applyBorder="1" applyAlignment="1">
      <alignment horizontal="center" wrapText="1"/>
    </xf>
    <xf numFmtId="0" fontId="1" fillId="7" borderId="41" xfId="0" applyFont="1" applyFill="1" applyBorder="1" applyAlignment="1">
      <alignment horizontal="center" wrapText="1"/>
    </xf>
    <xf numFmtId="0" fontId="1" fillId="7" borderId="42" xfId="0" applyFont="1" applyFill="1" applyBorder="1" applyAlignment="1">
      <alignment horizontal="center" wrapText="1"/>
    </xf>
    <xf numFmtId="2" fontId="0" fillId="0" borderId="63" xfId="0" applyNumberFormat="1" applyBorder="1" applyAlignment="1">
      <alignment horizontal="center"/>
    </xf>
    <xf numFmtId="2" fontId="0" fillId="0" borderId="43" xfId="0" applyNumberFormat="1" applyBorder="1" applyAlignment="1">
      <alignment horizontal="center"/>
    </xf>
    <xf numFmtId="0" fontId="0" fillId="0" borderId="63" xfId="0" applyBorder="1" applyAlignment="1">
      <alignment horizontal="center"/>
    </xf>
    <xf numFmtId="0" fontId="0" fillId="0" borderId="43" xfId="0" applyBorder="1" applyAlignment="1">
      <alignment horizontal="center"/>
    </xf>
    <xf numFmtId="0" fontId="8" fillId="0" borderId="0" xfId="0" applyFont="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3"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2" fontId="0" fillId="0" borderId="67" xfId="0" applyNumberFormat="1" applyBorder="1" applyAlignment="1">
      <alignment horizontal="center"/>
    </xf>
    <xf numFmtId="2" fontId="0" fillId="0" borderId="68" xfId="0" applyNumberFormat="1" applyBorder="1" applyAlignment="1">
      <alignment horizontal="center"/>
    </xf>
    <xf numFmtId="2" fontId="0" fillId="0" borderId="45" xfId="0" applyNumberFormat="1" applyBorder="1" applyAlignment="1">
      <alignment horizontal="center"/>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xf numFmtId="0" fontId="2" fillId="0" borderId="0" xfId="0" applyFont="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vertical="top" wrapText="1"/>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2" fillId="0" borderId="16" xfId="0" applyFont="1" applyBorder="1" applyAlignment="1">
      <alignment vertical="top"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3" xfId="0" applyFont="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164" fontId="0" fillId="0" borderId="0" xfId="1" applyNumberFormat="1" applyFont="1"/>
    <xf numFmtId="0" fontId="0" fillId="0" borderId="0" xfId="0" applyNumberFormat="1"/>
    <xf numFmtId="0" fontId="0" fillId="5" borderId="0" xfId="0" applyFill="1"/>
    <xf numFmtId="0" fontId="0" fillId="3" borderId="0" xfId="0" applyFill="1"/>
    <xf numFmtId="0" fontId="0" fillId="5" borderId="82" xfId="0" applyFill="1" applyBorder="1"/>
    <xf numFmtId="0" fontId="0" fillId="0" borderId="0" xfId="0" applyBorder="1"/>
    <xf numFmtId="164" fontId="0" fillId="0" borderId="30" xfId="0" applyNumberFormat="1" applyBorder="1"/>
    <xf numFmtId="164" fontId="0" fillId="0" borderId="44" xfId="0" applyNumberFormat="1" applyBorder="1"/>
    <xf numFmtId="10" fontId="0" fillId="0" borderId="0" xfId="0" applyNumberFormat="1"/>
    <xf numFmtId="0" fontId="0" fillId="0" borderId="0" xfId="1" applyNumberFormat="1" applyFont="1" applyBorder="1"/>
    <xf numFmtId="174" fontId="0" fillId="0" borderId="0" xfId="0" applyNumberFormat="1"/>
  </cellXfs>
  <cellStyles count="2">
    <cellStyle name="Normal" xfId="0" builtinId="0"/>
    <cellStyle name="Percent" xfId="1" builtinId="5"/>
  </cellStyles>
  <dxfs count="21">
    <dxf>
      <font>
        <color rgb="FF9C0006"/>
      </font>
      <fill>
        <patternFill>
          <bgColor rgb="FFFFC7CE"/>
        </patternFill>
      </fill>
    </dxf>
    <dxf>
      <fill>
        <patternFill>
          <bgColor rgb="FFFFC7CE"/>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FF0000"/>
      </font>
      <fill>
        <patternFill>
          <bgColor rgb="FFFF4B4B"/>
        </patternFill>
      </fill>
    </dxf>
    <dxf>
      <font>
        <color rgb="FF9C0006"/>
      </font>
      <fill>
        <patternFill>
          <bgColor rgb="FFFFC7CE"/>
        </patternFill>
      </fill>
    </dxf>
    <dxf>
      <font>
        <color theme="9" tint="-0.499984740745262"/>
      </font>
      <fill>
        <patternFill>
          <bgColor rgb="FF6DA945"/>
        </patternFill>
      </fill>
    </dxf>
    <dxf>
      <font>
        <color rgb="FF9C0006"/>
      </font>
      <fill>
        <patternFill>
          <bgColor rgb="FFFFC7CE"/>
        </patternFill>
      </fill>
    </dxf>
    <dxf>
      <fill>
        <patternFill>
          <bgColor rgb="FFFFC7CE"/>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FF0000"/>
      </font>
      <fill>
        <patternFill>
          <bgColor rgb="FFFF4B4B"/>
        </patternFill>
      </fill>
    </dxf>
    <dxf>
      <font>
        <color rgb="FF9C0006"/>
      </font>
      <fill>
        <patternFill>
          <bgColor rgb="FFFFC7CE"/>
        </patternFill>
      </fill>
    </dxf>
    <dxf>
      <font>
        <color theme="9" tint="-0.499984740745262"/>
      </font>
      <fill>
        <patternFill>
          <bgColor rgb="FF6DA945"/>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 EDA &amp; Analysis'!$B$7:$B$9</c:f>
              <c:strCache>
                <c:ptCount val="3"/>
                <c:pt idx="0">
                  <c:v>Rural</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99-4FEA-9D03-D810A88FD0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99-4FEA-9D03-D810A88FD0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99-4FEA-9D03-D810A88FD0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99-4FEA-9D03-D810A88FD0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99-4FEA-9D03-D810A88FD0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99-4FEA-9D03-D810A88FD0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99-4FEA-9D03-D810A88FD02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99-4FEA-9D03-D810A88FD0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EDA &amp; Analysis'!$A$10:$A$17</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'1 EDA &amp; Analysis'!$B$10:$B$17</c:f>
              <c:numCache>
                <c:formatCode>General</c:formatCode>
                <c:ptCount val="8"/>
                <c:pt idx="0">
                  <c:v>2290.7000000000007</c:v>
                </c:pt>
                <c:pt idx="1">
                  <c:v>182.5</c:v>
                </c:pt>
                <c:pt idx="2">
                  <c:v>169.7</c:v>
                </c:pt>
                <c:pt idx="3">
                  <c:v>175.6</c:v>
                </c:pt>
                <c:pt idx="4">
                  <c:v>187.8</c:v>
                </c:pt>
                <c:pt idx="5">
                  <c:v>180.3</c:v>
                </c:pt>
                <c:pt idx="6">
                  <c:v>569.90000000000009</c:v>
                </c:pt>
                <c:pt idx="7">
                  <c:v>917.9</c:v>
                </c:pt>
              </c:numCache>
            </c:numRef>
          </c:val>
          <c:extLst>
            <c:ext xmlns:c16="http://schemas.microsoft.com/office/drawing/2014/chart" uri="{C3380CC4-5D6E-409C-BE32-E72D297353CC}">
              <c16:uniqueId val="{00000010-6799-4FEA-9D03-D810A88FD0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 EDA &amp; Analysis'!$B$7:$B$9</c:f>
              <c:strCache>
                <c:ptCount val="3"/>
                <c:pt idx="0">
                  <c:v>Rural</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00-4309-9890-0A31E36866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00-4309-9890-0A31E36866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00-4309-9890-0A31E36866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00-4309-9890-0A31E36866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00-4309-9890-0A31E368663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00-4309-9890-0A31E368663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00-4309-9890-0A31E368663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00-4309-9890-0A31E36866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EDA &amp; Analysis'!$A$10:$A$17</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'1 EDA &amp; Analysis'!$B$10:$B$17</c:f>
              <c:numCache>
                <c:formatCode>General</c:formatCode>
                <c:ptCount val="8"/>
                <c:pt idx="0">
                  <c:v>2290.7000000000007</c:v>
                </c:pt>
                <c:pt idx="1">
                  <c:v>182.5</c:v>
                </c:pt>
                <c:pt idx="2">
                  <c:v>169.7</c:v>
                </c:pt>
                <c:pt idx="3">
                  <c:v>175.6</c:v>
                </c:pt>
                <c:pt idx="4">
                  <c:v>187.8</c:v>
                </c:pt>
                <c:pt idx="5">
                  <c:v>180.3</c:v>
                </c:pt>
                <c:pt idx="6">
                  <c:v>569.90000000000009</c:v>
                </c:pt>
                <c:pt idx="7">
                  <c:v>917.9</c:v>
                </c:pt>
              </c:numCache>
            </c:numRef>
          </c:val>
          <c:extLst>
            <c:ext xmlns:c16="http://schemas.microsoft.com/office/drawing/2014/chart" uri="{C3380CC4-5D6E-409C-BE32-E72D297353CC}">
              <c16:uniqueId val="{00000000-CBAF-474C-80FF-EF2824FA079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 EDA &amp; Analysis'!$B$22:$B$24</c:f>
              <c:strCache>
                <c:ptCount val="3"/>
                <c:pt idx="0">
                  <c:v>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F6-479F-A754-C8F0DE95DA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F6-479F-A754-C8F0DE95DA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F6-479F-A754-C8F0DE95DA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F6-479F-A754-C8F0DE95DA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F6-479F-A754-C8F0DE95DA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F6-479F-A754-C8F0DE95DA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F6-479F-A754-C8F0DE95DA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F6-479F-A754-C8F0DE95DA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EDA &amp; Analysis'!$A$25:$A$32</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'1 EDA &amp; Analysis'!$B$25:$B$32</c:f>
              <c:numCache>
                <c:formatCode>General</c:formatCode>
                <c:ptCount val="8"/>
                <c:pt idx="0">
                  <c:v>2335.1</c:v>
                </c:pt>
                <c:pt idx="1">
                  <c:v>183.4</c:v>
                </c:pt>
                <c:pt idx="2">
                  <c:v>160.4</c:v>
                </c:pt>
                <c:pt idx="3">
                  <c:v>175.6</c:v>
                </c:pt>
                <c:pt idx="4">
                  <c:v>182.2</c:v>
                </c:pt>
                <c:pt idx="5">
                  <c:v>174.8</c:v>
                </c:pt>
                <c:pt idx="6">
                  <c:v>528.70000000000005</c:v>
                </c:pt>
                <c:pt idx="7">
                  <c:v>900.7</c:v>
                </c:pt>
              </c:numCache>
            </c:numRef>
          </c:val>
          <c:extLst>
            <c:ext xmlns:c16="http://schemas.microsoft.com/office/drawing/2014/chart" uri="{C3380CC4-5D6E-409C-BE32-E72D297353CC}">
              <c16:uniqueId val="{00000000-76AC-4BFE-A4D7-52A10EA03E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a:glow rad="25400">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 EDA &amp; Analysis'!$B$38:$B$40</c:f>
              <c:strCache>
                <c:ptCount val="3"/>
                <c:pt idx="0">
                  <c:v>Rural+Urban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42-4DC9-85F8-2980698E1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42-4DC9-85F8-2980698E1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42-4DC9-85F8-2980698E1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42-4DC9-85F8-2980698E1D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42-4DC9-85F8-2980698E1D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42-4DC9-85F8-2980698E1D9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42-4DC9-85F8-2980698E1D9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42-4DC9-85F8-2980698E1D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EDA &amp; Analysis'!$A$41:$A$48</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'1 EDA &amp; Analysis'!$B$41:$B$48</c:f>
              <c:numCache>
                <c:formatCode>General</c:formatCode>
                <c:ptCount val="8"/>
                <c:pt idx="0">
                  <c:v>2306.9</c:v>
                </c:pt>
                <c:pt idx="1">
                  <c:v>182.8</c:v>
                </c:pt>
                <c:pt idx="2">
                  <c:v>164.8</c:v>
                </c:pt>
                <c:pt idx="3">
                  <c:v>175.6</c:v>
                </c:pt>
                <c:pt idx="4">
                  <c:v>185.7</c:v>
                </c:pt>
                <c:pt idx="5">
                  <c:v>177.1</c:v>
                </c:pt>
                <c:pt idx="6">
                  <c:v>553.20000000000005</c:v>
                </c:pt>
                <c:pt idx="7">
                  <c:v>908.3</c:v>
                </c:pt>
              </c:numCache>
            </c:numRef>
          </c:val>
          <c:extLst>
            <c:ext xmlns:c16="http://schemas.microsoft.com/office/drawing/2014/chart" uri="{C3380CC4-5D6E-409C-BE32-E72D297353CC}">
              <c16:uniqueId val="{00000000-B989-4A81-A79C-82A487F32C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CPI (rural + urban) inflation starting 2017-23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 EDA &amp; Analysis'!$C$2</c:f>
              <c:strCache>
                <c:ptCount val="1"/>
                <c:pt idx="0">
                  <c:v>Inflation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EDA &amp; Analysis'!$A$3:$A$10</c:f>
              <c:numCache>
                <c:formatCode>General</c:formatCode>
                <c:ptCount val="8"/>
                <c:pt idx="0">
                  <c:v>2016</c:v>
                </c:pt>
                <c:pt idx="1">
                  <c:v>2017</c:v>
                </c:pt>
                <c:pt idx="2">
                  <c:v>2018</c:v>
                </c:pt>
                <c:pt idx="3">
                  <c:v>2019</c:v>
                </c:pt>
                <c:pt idx="4">
                  <c:v>2020</c:v>
                </c:pt>
                <c:pt idx="5">
                  <c:v>2021</c:v>
                </c:pt>
                <c:pt idx="6">
                  <c:v>2022</c:v>
                </c:pt>
                <c:pt idx="7">
                  <c:v>2023</c:v>
                </c:pt>
              </c:numCache>
            </c:numRef>
          </c:cat>
          <c:val>
            <c:numRef>
              <c:f>'2 EDA &amp; Analysis'!$C$3:$C$10</c:f>
              <c:numCache>
                <c:formatCode>0%</c:formatCode>
                <c:ptCount val="8"/>
                <c:pt idx="1">
                  <c:v>3.3281733746129895E-2</c:v>
                </c:pt>
                <c:pt idx="2">
                  <c:v>3.9513108614232254E-2</c:v>
                </c:pt>
                <c:pt idx="3">
                  <c:v>3.8961038961038953E-2</c:v>
                </c:pt>
                <c:pt idx="4">
                  <c:v>6.4787107781321476E-2</c:v>
                </c:pt>
                <c:pt idx="5">
                  <c:v>5.1688640772855447E-2</c:v>
                </c:pt>
                <c:pt idx="6">
                  <c:v>6.6219354838709471E-2</c:v>
                </c:pt>
                <c:pt idx="7">
                  <c:v>3.1774615161196791E-2</c:v>
                </c:pt>
              </c:numCache>
            </c:numRef>
          </c:val>
          <c:extLst>
            <c:ext xmlns:c16="http://schemas.microsoft.com/office/drawing/2014/chart" uri="{C3380CC4-5D6E-409C-BE32-E72D297353CC}">
              <c16:uniqueId val="{00000000-2CA5-47F2-A554-C3E1EE8BB3F2}"/>
            </c:ext>
          </c:extLst>
        </c:ser>
        <c:dLbls>
          <c:dLblPos val="outEnd"/>
          <c:showLegendKey val="0"/>
          <c:showVal val="1"/>
          <c:showCatName val="0"/>
          <c:showSerName val="0"/>
          <c:showPercent val="0"/>
          <c:showBubbleSize val="0"/>
        </c:dLbls>
        <c:gapWidth val="219"/>
        <c:overlap val="-27"/>
        <c:axId val="1689872864"/>
        <c:axId val="1689874304"/>
      </c:barChart>
      <c:catAx>
        <c:axId val="16898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74304"/>
        <c:crosses val="autoZero"/>
        <c:auto val="1"/>
        <c:lblAlgn val="ctr"/>
        <c:lblOffset val="100"/>
        <c:noMultiLvlLbl val="0"/>
      </c:catAx>
      <c:valAx>
        <c:axId val="168987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7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Analyze of 12 months inflation ending May-2023</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 EDA &amp; Analysis'!$A$4:$A$15</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'3 EDA &amp; Analysis'!$C$4:$C$15</c:f>
              <c:numCache>
                <c:formatCode>0.00%</c:formatCode>
                <c:ptCount val="12"/>
                <c:pt idx="0">
                  <c:v>6.9419562880687919E-3</c:v>
                </c:pt>
                <c:pt idx="1">
                  <c:v>4.3366098830227278E-3</c:v>
                </c:pt>
                <c:pt idx="2">
                  <c:v>2.9450189322646047E-3</c:v>
                </c:pt>
                <c:pt idx="3">
                  <c:v>4.9454673908243107E-3</c:v>
                </c:pt>
                <c:pt idx="4">
                  <c:v>6.129443297157088E-3</c:v>
                </c:pt>
                <c:pt idx="5">
                  <c:v>2.0962071751427546E-3</c:v>
                </c:pt>
                <c:pt idx="6">
                  <c:v>-9.8054169481224108E-4</c:v>
                </c:pt>
                <c:pt idx="7">
                  <c:v>4.4712964578609562E-3</c:v>
                </c:pt>
                <c:pt idx="8">
                  <c:v>4.5599635202906526E-4</c:v>
                </c:pt>
                <c:pt idx="9">
                  <c:v>-4.3408429917050421E-5</c:v>
                </c:pt>
                <c:pt idx="10">
                  <c:v>4.7534294148288848E-3</c:v>
                </c:pt>
                <c:pt idx="11">
                  <c:v>5.4654252446482239E-3</c:v>
                </c:pt>
              </c:numCache>
            </c:numRef>
          </c:val>
          <c:extLst>
            <c:ext xmlns:c16="http://schemas.microsoft.com/office/drawing/2014/chart" uri="{C3380CC4-5D6E-409C-BE32-E72D297353CC}">
              <c16:uniqueId val="{00000000-0B21-4B79-A83F-EFE1D5963E69}"/>
            </c:ext>
          </c:extLst>
        </c:ser>
        <c:dLbls>
          <c:dLblPos val="outEnd"/>
          <c:showLegendKey val="0"/>
          <c:showVal val="1"/>
          <c:showCatName val="0"/>
          <c:showSerName val="0"/>
          <c:showPercent val="0"/>
          <c:showBubbleSize val="0"/>
        </c:dLbls>
        <c:gapWidth val="219"/>
        <c:overlap val="-27"/>
        <c:axId val="203432144"/>
        <c:axId val="203427344"/>
      </c:barChart>
      <c:dateAx>
        <c:axId val="2034321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7344"/>
        <c:crosses val="autoZero"/>
        <c:auto val="1"/>
        <c:lblOffset val="100"/>
        <c:baseTimeUnit val="months"/>
      </c:dateAx>
      <c:valAx>
        <c:axId val="2034273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 of pandemic (COVID) on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 EDA &amp; Analysis'!$I$1</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EDA &amp; Analysis'!$H$2:$H$3</c:f>
              <c:strCache>
                <c:ptCount val="2"/>
                <c:pt idx="0">
                  <c:v>Before Covid (2019-20)</c:v>
                </c:pt>
                <c:pt idx="1">
                  <c:v>After Covid (2020-21)</c:v>
                </c:pt>
              </c:strCache>
            </c:strRef>
          </c:cat>
          <c:val>
            <c:numRef>
              <c:f>'4 EDA &amp; Analysis'!$I$2:$I$3</c:f>
              <c:numCache>
                <c:formatCode>0.00%</c:formatCode>
                <c:ptCount val="2"/>
                <c:pt idx="0">
                  <c:v>6.6389107685383142E-2</c:v>
                </c:pt>
                <c:pt idx="1">
                  <c:v>5.7699736543909211E-2</c:v>
                </c:pt>
              </c:numCache>
            </c:numRef>
          </c:val>
          <c:extLst>
            <c:ext xmlns:c16="http://schemas.microsoft.com/office/drawing/2014/chart" uri="{C3380CC4-5D6E-409C-BE32-E72D297353CC}">
              <c16:uniqueId val="{00000000-F20A-43D6-AA8D-76A9D442B49E}"/>
            </c:ext>
          </c:extLst>
        </c:ser>
        <c:ser>
          <c:idx val="1"/>
          <c:order val="1"/>
          <c:tx>
            <c:strRef>
              <c:f>'4 EDA &amp; Analysis'!$J$1</c:f>
              <c:strCache>
                <c:ptCount val="1"/>
                <c:pt idx="0">
                  <c:v>Health Care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EDA &amp; Analysis'!$H$2:$H$3</c:f>
              <c:strCache>
                <c:ptCount val="2"/>
                <c:pt idx="0">
                  <c:v>Before Covid (2019-20)</c:v>
                </c:pt>
                <c:pt idx="1">
                  <c:v>After Covid (2020-21)</c:v>
                </c:pt>
              </c:strCache>
            </c:strRef>
          </c:cat>
          <c:val>
            <c:numRef>
              <c:f>'4 EDA &amp; Analysis'!$J$2:$J$3</c:f>
              <c:numCache>
                <c:formatCode>0.00%</c:formatCode>
                <c:ptCount val="2"/>
                <c:pt idx="0">
                  <c:v>3.9235755714773113E-2</c:v>
                </c:pt>
                <c:pt idx="1">
                  <c:v>7.0338420703384363E-2</c:v>
                </c:pt>
              </c:numCache>
            </c:numRef>
          </c:val>
          <c:extLst>
            <c:ext xmlns:c16="http://schemas.microsoft.com/office/drawing/2014/chart" uri="{C3380CC4-5D6E-409C-BE32-E72D297353CC}">
              <c16:uniqueId val="{00000001-F20A-43D6-AA8D-76A9D442B49E}"/>
            </c:ext>
          </c:extLst>
        </c:ser>
        <c:ser>
          <c:idx val="2"/>
          <c:order val="2"/>
          <c:tx>
            <c:strRef>
              <c:f>'4 EDA &amp; Analysis'!$K$1</c:f>
              <c:strCache>
                <c:ptCount val="1"/>
                <c:pt idx="0">
                  <c:v>Essential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EDA &amp; Analysis'!$H$2:$H$3</c:f>
              <c:strCache>
                <c:ptCount val="2"/>
                <c:pt idx="0">
                  <c:v>Before Covid (2019-20)</c:v>
                </c:pt>
                <c:pt idx="1">
                  <c:v>After Covid (2020-21)</c:v>
                </c:pt>
              </c:strCache>
            </c:strRef>
          </c:cat>
          <c:val>
            <c:numRef>
              <c:f>'4 EDA &amp; Analysis'!$K$2:$K$3</c:f>
              <c:numCache>
                <c:formatCode>0.00%</c:formatCode>
                <c:ptCount val="2"/>
                <c:pt idx="0">
                  <c:v>3.5056765879104057E-2</c:v>
                </c:pt>
                <c:pt idx="1">
                  <c:v>0.13131769679489752</c:v>
                </c:pt>
              </c:numCache>
            </c:numRef>
          </c:val>
          <c:extLst>
            <c:ext xmlns:c16="http://schemas.microsoft.com/office/drawing/2014/chart" uri="{C3380CC4-5D6E-409C-BE32-E72D297353CC}">
              <c16:uniqueId val="{00000002-F20A-43D6-AA8D-76A9D442B49E}"/>
            </c:ext>
          </c:extLst>
        </c:ser>
        <c:dLbls>
          <c:dLblPos val="outEnd"/>
          <c:showLegendKey val="0"/>
          <c:showVal val="1"/>
          <c:showCatName val="0"/>
          <c:showSerName val="0"/>
          <c:showPercent val="0"/>
          <c:showBubbleSize val="0"/>
        </c:dLbls>
        <c:gapWidth val="219"/>
        <c:overlap val="-27"/>
        <c:axId val="62335456"/>
        <c:axId val="62334976"/>
      </c:barChart>
      <c:catAx>
        <c:axId val="623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4976"/>
        <c:crosses val="autoZero"/>
        <c:auto val="1"/>
        <c:lblAlgn val="ctr"/>
        <c:lblOffset val="100"/>
        <c:noMultiLvlLbl val="0"/>
      </c:catAx>
      <c:valAx>
        <c:axId val="623349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 EDA &amp; Analysis'!$B$22:$B$24</c:f>
              <c:strCache>
                <c:ptCount val="3"/>
                <c:pt idx="0">
                  <c:v>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47-4054-B358-33A77B8D58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47-4054-B358-33A77B8D58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47-4054-B358-33A77B8D58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47-4054-B358-33A77B8D58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47-4054-B358-33A77B8D58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47-4054-B358-33A77B8D58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47-4054-B358-33A77B8D58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747-4054-B358-33A77B8D58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EDA &amp; Analysis'!$A$25:$A$32</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'1 EDA &amp; Analysis'!$B$25:$B$32</c:f>
              <c:numCache>
                <c:formatCode>General</c:formatCode>
                <c:ptCount val="8"/>
                <c:pt idx="0">
                  <c:v>2335.1</c:v>
                </c:pt>
                <c:pt idx="1">
                  <c:v>183.4</c:v>
                </c:pt>
                <c:pt idx="2">
                  <c:v>160.4</c:v>
                </c:pt>
                <c:pt idx="3">
                  <c:v>175.6</c:v>
                </c:pt>
                <c:pt idx="4">
                  <c:v>182.2</c:v>
                </c:pt>
                <c:pt idx="5">
                  <c:v>174.8</c:v>
                </c:pt>
                <c:pt idx="6">
                  <c:v>528.70000000000005</c:v>
                </c:pt>
                <c:pt idx="7">
                  <c:v>900.7</c:v>
                </c:pt>
              </c:numCache>
            </c:numRef>
          </c:val>
          <c:extLst>
            <c:ext xmlns:c16="http://schemas.microsoft.com/office/drawing/2014/chart" uri="{C3380CC4-5D6E-409C-BE32-E72D297353CC}">
              <c16:uniqueId val="{00000010-E747-4054-B358-33A77B8D58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a:glow rad="25400">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 EDA &amp; Analysis'!$B$38:$B$40</c:f>
              <c:strCache>
                <c:ptCount val="3"/>
                <c:pt idx="0">
                  <c:v>Rural+Urban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7D-47AE-A242-547DC260A0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7D-47AE-A242-547DC260A0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7D-47AE-A242-547DC260A0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7D-47AE-A242-547DC260A0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7D-47AE-A242-547DC260A0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7D-47AE-A242-547DC260A02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7D-47AE-A242-547DC260A02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7D-47AE-A242-547DC260A0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EDA &amp; Analysis'!$A$41:$A$48</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'1 EDA &amp; Analysis'!$B$41:$B$48</c:f>
              <c:numCache>
                <c:formatCode>General</c:formatCode>
                <c:ptCount val="8"/>
                <c:pt idx="0">
                  <c:v>2306.9</c:v>
                </c:pt>
                <c:pt idx="1">
                  <c:v>182.8</c:v>
                </c:pt>
                <c:pt idx="2">
                  <c:v>164.8</c:v>
                </c:pt>
                <c:pt idx="3">
                  <c:v>175.6</c:v>
                </c:pt>
                <c:pt idx="4">
                  <c:v>185.7</c:v>
                </c:pt>
                <c:pt idx="5">
                  <c:v>177.1</c:v>
                </c:pt>
                <c:pt idx="6">
                  <c:v>553.20000000000005</c:v>
                </c:pt>
                <c:pt idx="7">
                  <c:v>908.3</c:v>
                </c:pt>
              </c:numCache>
            </c:numRef>
          </c:val>
          <c:extLst>
            <c:ext xmlns:c16="http://schemas.microsoft.com/office/drawing/2014/chart" uri="{C3380CC4-5D6E-409C-BE32-E72D297353CC}">
              <c16:uniqueId val="{00000010-A67D-47AE-A242-547DC260A0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 of pandemic (COVID) on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 EDA &amp; Analysis'!$I$1</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EDA &amp; Analysis'!$H$2:$H$3</c:f>
              <c:strCache>
                <c:ptCount val="2"/>
                <c:pt idx="0">
                  <c:v>Before Covid (2019-20)</c:v>
                </c:pt>
                <c:pt idx="1">
                  <c:v>After Covid (2020-21)</c:v>
                </c:pt>
              </c:strCache>
            </c:strRef>
          </c:cat>
          <c:val>
            <c:numRef>
              <c:f>'4 EDA &amp; Analysis'!$I$2:$I$3</c:f>
              <c:numCache>
                <c:formatCode>0.00%</c:formatCode>
                <c:ptCount val="2"/>
                <c:pt idx="0">
                  <c:v>6.6389107685383142E-2</c:v>
                </c:pt>
                <c:pt idx="1">
                  <c:v>5.7699736543909211E-2</c:v>
                </c:pt>
              </c:numCache>
            </c:numRef>
          </c:val>
          <c:extLst>
            <c:ext xmlns:c16="http://schemas.microsoft.com/office/drawing/2014/chart" uri="{C3380CC4-5D6E-409C-BE32-E72D297353CC}">
              <c16:uniqueId val="{00000000-8D50-423C-8900-0DFEC5922C31}"/>
            </c:ext>
          </c:extLst>
        </c:ser>
        <c:ser>
          <c:idx val="1"/>
          <c:order val="1"/>
          <c:tx>
            <c:strRef>
              <c:f>'4 EDA &amp; Analysis'!$J$1</c:f>
              <c:strCache>
                <c:ptCount val="1"/>
                <c:pt idx="0">
                  <c:v>Health Care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EDA &amp; Analysis'!$H$2:$H$3</c:f>
              <c:strCache>
                <c:ptCount val="2"/>
                <c:pt idx="0">
                  <c:v>Before Covid (2019-20)</c:v>
                </c:pt>
                <c:pt idx="1">
                  <c:v>After Covid (2020-21)</c:v>
                </c:pt>
              </c:strCache>
            </c:strRef>
          </c:cat>
          <c:val>
            <c:numRef>
              <c:f>'4 EDA &amp; Analysis'!$J$2:$J$3</c:f>
              <c:numCache>
                <c:formatCode>0.00%</c:formatCode>
                <c:ptCount val="2"/>
                <c:pt idx="0">
                  <c:v>3.9235755714773113E-2</c:v>
                </c:pt>
                <c:pt idx="1">
                  <c:v>7.0338420703384363E-2</c:v>
                </c:pt>
              </c:numCache>
            </c:numRef>
          </c:val>
          <c:extLst>
            <c:ext xmlns:c16="http://schemas.microsoft.com/office/drawing/2014/chart" uri="{C3380CC4-5D6E-409C-BE32-E72D297353CC}">
              <c16:uniqueId val="{00000001-8D50-423C-8900-0DFEC5922C31}"/>
            </c:ext>
          </c:extLst>
        </c:ser>
        <c:ser>
          <c:idx val="2"/>
          <c:order val="2"/>
          <c:tx>
            <c:strRef>
              <c:f>'4 EDA &amp; Analysis'!$K$1</c:f>
              <c:strCache>
                <c:ptCount val="1"/>
                <c:pt idx="0">
                  <c:v>Essential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EDA &amp; Analysis'!$H$2:$H$3</c:f>
              <c:strCache>
                <c:ptCount val="2"/>
                <c:pt idx="0">
                  <c:v>Before Covid (2019-20)</c:v>
                </c:pt>
                <c:pt idx="1">
                  <c:v>After Covid (2020-21)</c:v>
                </c:pt>
              </c:strCache>
            </c:strRef>
          </c:cat>
          <c:val>
            <c:numRef>
              <c:f>'4 EDA &amp; Analysis'!$K$2:$K$3</c:f>
              <c:numCache>
                <c:formatCode>0.00%</c:formatCode>
                <c:ptCount val="2"/>
                <c:pt idx="0">
                  <c:v>3.5056765879104057E-2</c:v>
                </c:pt>
                <c:pt idx="1">
                  <c:v>0.13131769679489752</c:v>
                </c:pt>
              </c:numCache>
            </c:numRef>
          </c:val>
          <c:extLst>
            <c:ext xmlns:c16="http://schemas.microsoft.com/office/drawing/2014/chart" uri="{C3380CC4-5D6E-409C-BE32-E72D297353CC}">
              <c16:uniqueId val="{00000002-8D50-423C-8900-0DFEC5922C31}"/>
            </c:ext>
          </c:extLst>
        </c:ser>
        <c:dLbls>
          <c:dLblPos val="outEnd"/>
          <c:showLegendKey val="0"/>
          <c:showVal val="1"/>
          <c:showCatName val="0"/>
          <c:showSerName val="0"/>
          <c:showPercent val="0"/>
          <c:showBubbleSize val="0"/>
        </c:dLbls>
        <c:gapWidth val="219"/>
        <c:overlap val="-27"/>
        <c:axId val="62335456"/>
        <c:axId val="62334976"/>
      </c:barChart>
      <c:catAx>
        <c:axId val="623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4976"/>
        <c:crosses val="autoZero"/>
        <c:auto val="1"/>
        <c:lblAlgn val="ctr"/>
        <c:lblOffset val="100"/>
        <c:noMultiLvlLbl val="0"/>
      </c:catAx>
      <c:valAx>
        <c:axId val="623349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Analyze of 12 months inflation for food group ending May-2023</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 EDA &amp; Analysis'!$A$4:$A$15</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'3 EDA &amp; Analysis'!$C$4:$C$15</c:f>
              <c:numCache>
                <c:formatCode>0.00%</c:formatCode>
                <c:ptCount val="12"/>
                <c:pt idx="0">
                  <c:v>6.9419562880687919E-3</c:v>
                </c:pt>
                <c:pt idx="1">
                  <c:v>4.3366098830227278E-3</c:v>
                </c:pt>
                <c:pt idx="2">
                  <c:v>2.9450189322646047E-3</c:v>
                </c:pt>
                <c:pt idx="3">
                  <c:v>4.9454673908243107E-3</c:v>
                </c:pt>
                <c:pt idx="4">
                  <c:v>6.129443297157088E-3</c:v>
                </c:pt>
                <c:pt idx="5">
                  <c:v>2.0962071751427546E-3</c:v>
                </c:pt>
                <c:pt idx="6">
                  <c:v>-9.8054169481224108E-4</c:v>
                </c:pt>
                <c:pt idx="7">
                  <c:v>4.4712964578609562E-3</c:v>
                </c:pt>
                <c:pt idx="8">
                  <c:v>4.5599635202906526E-4</c:v>
                </c:pt>
                <c:pt idx="9">
                  <c:v>-4.3408429917050421E-5</c:v>
                </c:pt>
                <c:pt idx="10">
                  <c:v>4.7534294148288848E-3</c:v>
                </c:pt>
                <c:pt idx="11">
                  <c:v>5.4654252446482239E-3</c:v>
                </c:pt>
              </c:numCache>
            </c:numRef>
          </c:val>
          <c:extLst>
            <c:ext xmlns:c16="http://schemas.microsoft.com/office/drawing/2014/chart" uri="{C3380CC4-5D6E-409C-BE32-E72D297353CC}">
              <c16:uniqueId val="{00000000-54C4-4556-9F85-DDB6917BFBB5}"/>
            </c:ext>
          </c:extLst>
        </c:ser>
        <c:dLbls>
          <c:dLblPos val="outEnd"/>
          <c:showLegendKey val="0"/>
          <c:showVal val="1"/>
          <c:showCatName val="0"/>
          <c:showSerName val="0"/>
          <c:showPercent val="0"/>
          <c:showBubbleSize val="0"/>
        </c:dLbls>
        <c:gapWidth val="219"/>
        <c:overlap val="-27"/>
        <c:axId val="203432144"/>
        <c:axId val="203427344"/>
      </c:barChart>
      <c:dateAx>
        <c:axId val="2034321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7344"/>
        <c:crosses val="autoZero"/>
        <c:auto val="1"/>
        <c:lblOffset val="100"/>
        <c:baseTimeUnit val="months"/>
      </c:dateAx>
      <c:valAx>
        <c:axId val="2034273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CPI (rural + urban) inflation starting 2017-23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 EDA &amp; Analysis'!$C$2</c:f>
              <c:strCache>
                <c:ptCount val="1"/>
                <c:pt idx="0">
                  <c:v>Inflation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EDA &amp; Analysis'!$A$3:$A$10</c:f>
              <c:numCache>
                <c:formatCode>General</c:formatCode>
                <c:ptCount val="8"/>
                <c:pt idx="0">
                  <c:v>2016</c:v>
                </c:pt>
                <c:pt idx="1">
                  <c:v>2017</c:v>
                </c:pt>
                <c:pt idx="2">
                  <c:v>2018</c:v>
                </c:pt>
                <c:pt idx="3">
                  <c:v>2019</c:v>
                </c:pt>
                <c:pt idx="4">
                  <c:v>2020</c:v>
                </c:pt>
                <c:pt idx="5">
                  <c:v>2021</c:v>
                </c:pt>
                <c:pt idx="6">
                  <c:v>2022</c:v>
                </c:pt>
                <c:pt idx="7">
                  <c:v>2023</c:v>
                </c:pt>
              </c:numCache>
            </c:numRef>
          </c:cat>
          <c:val>
            <c:numRef>
              <c:f>'2 EDA &amp; Analysis'!$C$3:$C$10</c:f>
              <c:numCache>
                <c:formatCode>0%</c:formatCode>
                <c:ptCount val="8"/>
                <c:pt idx="1">
                  <c:v>3.3281733746129895E-2</c:v>
                </c:pt>
                <c:pt idx="2">
                  <c:v>3.9513108614232254E-2</c:v>
                </c:pt>
                <c:pt idx="3">
                  <c:v>3.8961038961038953E-2</c:v>
                </c:pt>
                <c:pt idx="4">
                  <c:v>6.4787107781321476E-2</c:v>
                </c:pt>
                <c:pt idx="5">
                  <c:v>5.1688640772855447E-2</c:v>
                </c:pt>
                <c:pt idx="6">
                  <c:v>6.6219354838709471E-2</c:v>
                </c:pt>
                <c:pt idx="7">
                  <c:v>3.1774615161196791E-2</c:v>
                </c:pt>
              </c:numCache>
            </c:numRef>
          </c:val>
          <c:extLst>
            <c:ext xmlns:c16="http://schemas.microsoft.com/office/drawing/2014/chart" uri="{C3380CC4-5D6E-409C-BE32-E72D297353CC}">
              <c16:uniqueId val="{00000000-25F0-463A-9245-A27ADDE5F224}"/>
            </c:ext>
          </c:extLst>
        </c:ser>
        <c:dLbls>
          <c:dLblPos val="outEnd"/>
          <c:showLegendKey val="0"/>
          <c:showVal val="1"/>
          <c:showCatName val="0"/>
          <c:showSerName val="0"/>
          <c:showPercent val="0"/>
          <c:showBubbleSize val="0"/>
        </c:dLbls>
        <c:gapWidth val="219"/>
        <c:overlap val="-27"/>
        <c:axId val="1689872864"/>
        <c:axId val="1689874304"/>
      </c:barChart>
      <c:catAx>
        <c:axId val="16898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74304"/>
        <c:crosses val="autoZero"/>
        <c:auto val="1"/>
        <c:lblAlgn val="ctr"/>
        <c:lblOffset val="100"/>
        <c:noMultiLvlLbl val="0"/>
      </c:catAx>
      <c:valAx>
        <c:axId val="168987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7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Rural</a:t>
            </a:r>
            <a:r>
              <a:rPr lang="en-IN" baseline="0"/>
              <a:t> May 2023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A1-4C1B-81C7-FEA57215C8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A1-4C1B-81C7-FEA57215C8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A1-4C1B-81C7-FEA57215C8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A1-4C1B-81C7-FEA57215C8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A1-4C1B-81C7-FEA57215C8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A1-4C1B-81C7-FEA57215C8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A1-4C1B-81C7-FEA57215C8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A1-4C1B-81C7-FEA57215C8C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 size analysis'!$N$378:$N$385</c:f>
              <c:strCache>
                <c:ptCount val="8"/>
                <c:pt idx="0">
                  <c:v>Food Group</c:v>
                </c:pt>
                <c:pt idx="1">
                  <c:v>Energy Group</c:v>
                </c:pt>
                <c:pt idx="2">
                  <c:v>Transportation Group</c:v>
                </c:pt>
                <c:pt idx="3">
                  <c:v>Housing Group</c:v>
                </c:pt>
                <c:pt idx="4">
                  <c:v>Health Group</c:v>
                </c:pt>
                <c:pt idx="5">
                  <c:v>Education Group</c:v>
                </c:pt>
                <c:pt idx="6">
                  <c:v>Clothing &amp; Footwear Group</c:v>
                </c:pt>
                <c:pt idx="7">
                  <c:v>Miscellaneous Group</c:v>
                </c:pt>
              </c:strCache>
            </c:strRef>
          </c:cat>
          <c:val>
            <c:numRef>
              <c:f>'Sample size analysis'!$O$378:$O$385</c:f>
              <c:numCache>
                <c:formatCode>General</c:formatCode>
                <c:ptCount val="8"/>
                <c:pt idx="0">
                  <c:v>2290.7000000000007</c:v>
                </c:pt>
                <c:pt idx="1">
                  <c:v>182.5</c:v>
                </c:pt>
                <c:pt idx="2">
                  <c:v>169.7</c:v>
                </c:pt>
                <c:pt idx="3">
                  <c:v>139.26</c:v>
                </c:pt>
                <c:pt idx="4">
                  <c:v>187.8</c:v>
                </c:pt>
                <c:pt idx="5">
                  <c:v>180.3</c:v>
                </c:pt>
                <c:pt idx="6">
                  <c:v>569.90000000000009</c:v>
                </c:pt>
                <c:pt idx="7">
                  <c:v>917.9</c:v>
                </c:pt>
              </c:numCache>
            </c:numRef>
          </c:val>
          <c:extLst>
            <c:ext xmlns:c16="http://schemas.microsoft.com/office/drawing/2014/chart" uri="{C3380CC4-5D6E-409C-BE32-E72D297353CC}">
              <c16:uniqueId val="{00000000-1714-4B2F-B9C0-8174F4107E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900481189851279E-2"/>
          <c:y val="0.19721055701370663"/>
          <c:w val="0.89521062992125988"/>
          <c:h val="0.77736111111111106"/>
        </c:manualLayout>
      </c:layout>
      <c:lineChart>
        <c:grouping val="standard"/>
        <c:varyColors val="0"/>
        <c:ser>
          <c:idx val="0"/>
          <c:order val="0"/>
          <c:spPr>
            <a:ln w="28575" cap="rnd">
              <a:solidFill>
                <a:schemeClr val="accent1"/>
              </a:solidFill>
              <a:round/>
            </a:ln>
            <a:effectLst/>
          </c:spPr>
          <c:marker>
            <c:symbol val="none"/>
          </c:marker>
          <c:cat>
            <c:numRef>
              <c:f>'Sample size analysis'!$F$7:$F$13</c:f>
              <c:numCache>
                <c:formatCode>General</c:formatCode>
                <c:ptCount val="7"/>
                <c:pt idx="0">
                  <c:v>2017</c:v>
                </c:pt>
                <c:pt idx="1">
                  <c:v>2018</c:v>
                </c:pt>
                <c:pt idx="2">
                  <c:v>2019</c:v>
                </c:pt>
                <c:pt idx="3">
                  <c:v>2020</c:v>
                </c:pt>
                <c:pt idx="4">
                  <c:v>2021</c:v>
                </c:pt>
                <c:pt idx="5">
                  <c:v>2022</c:v>
                </c:pt>
                <c:pt idx="6">
                  <c:v>2023</c:v>
                </c:pt>
              </c:numCache>
            </c:numRef>
          </c:cat>
          <c:val>
            <c:numRef>
              <c:f>'Sample size analysis'!$H$7:$H$13</c:f>
              <c:numCache>
                <c:formatCode>General</c:formatCode>
                <c:ptCount val="7"/>
                <c:pt idx="0">
                  <c:v>4.5247961502473117</c:v>
                </c:pt>
                <c:pt idx="1">
                  <c:v>3.5871858814502291</c:v>
                </c:pt>
                <c:pt idx="2">
                  <c:v>3.4197530864197301</c:v>
                </c:pt>
                <c:pt idx="3">
                  <c:v>4.7152918705980662</c:v>
                </c:pt>
                <c:pt idx="4">
                  <c:v>-11.274509803921568</c:v>
                </c:pt>
                <c:pt idx="5">
                  <c:v>26.320185018630365</c:v>
                </c:pt>
                <c:pt idx="6">
                  <c:v>6.657173371306496</c:v>
                </c:pt>
              </c:numCache>
            </c:numRef>
          </c:val>
          <c:smooth val="0"/>
          <c:extLst>
            <c:ext xmlns:c16="http://schemas.microsoft.com/office/drawing/2014/chart" uri="{C3380CC4-5D6E-409C-BE32-E72D297353CC}">
              <c16:uniqueId val="{00000000-209E-437E-8265-007107F487D0}"/>
            </c:ext>
          </c:extLst>
        </c:ser>
        <c:dLbls>
          <c:showLegendKey val="0"/>
          <c:showVal val="0"/>
          <c:showCatName val="0"/>
          <c:showSerName val="0"/>
          <c:showPercent val="0"/>
          <c:showBubbleSize val="0"/>
        </c:dLbls>
        <c:smooth val="0"/>
        <c:axId val="688948655"/>
        <c:axId val="688945295"/>
      </c:lineChart>
      <c:catAx>
        <c:axId val="68894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45295"/>
        <c:crosses val="autoZero"/>
        <c:auto val="1"/>
        <c:lblAlgn val="ctr"/>
        <c:lblOffset val="100"/>
        <c:noMultiLvlLbl val="0"/>
      </c:catAx>
      <c:valAx>
        <c:axId val="68894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48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'Sample size analysis'!$F$7</c:f>
              <c:strCache>
                <c:ptCount val="1"/>
                <c:pt idx="0">
                  <c:v>2017</c:v>
                </c:pt>
              </c:strCache>
            </c:strRef>
          </c:tx>
          <c:spPr>
            <a:solidFill>
              <a:schemeClr val="accent1"/>
            </a:solidFill>
            <a:ln>
              <a:noFill/>
            </a:ln>
            <a:effectLst/>
          </c:spPr>
          <c:invertIfNegative val="0"/>
          <c:val>
            <c:numRef>
              <c:f>'Sample size analysis'!$H$7</c:f>
              <c:numCache>
                <c:formatCode>General</c:formatCode>
                <c:ptCount val="1"/>
                <c:pt idx="0">
                  <c:v>4.5247961502473117</c:v>
                </c:pt>
              </c:numCache>
            </c:numRef>
          </c:val>
          <c:extLst>
            <c:ext xmlns:c16="http://schemas.microsoft.com/office/drawing/2014/chart" uri="{C3380CC4-5D6E-409C-BE32-E72D297353CC}">
              <c16:uniqueId val="{00000000-119D-4874-9A7A-615851915082}"/>
            </c:ext>
          </c:extLst>
        </c:ser>
        <c:ser>
          <c:idx val="1"/>
          <c:order val="1"/>
          <c:tx>
            <c:strRef>
              <c:f>'Sample size analysis'!$F$8</c:f>
              <c:strCache>
                <c:ptCount val="1"/>
                <c:pt idx="0">
                  <c:v>2018</c:v>
                </c:pt>
              </c:strCache>
            </c:strRef>
          </c:tx>
          <c:spPr>
            <a:solidFill>
              <a:schemeClr val="accent2"/>
            </a:solidFill>
            <a:ln>
              <a:noFill/>
            </a:ln>
            <a:effectLst/>
          </c:spPr>
          <c:invertIfNegative val="0"/>
          <c:val>
            <c:numRef>
              <c:f>'Sample size analysis'!$H$8</c:f>
              <c:numCache>
                <c:formatCode>General</c:formatCode>
                <c:ptCount val="1"/>
                <c:pt idx="0">
                  <c:v>3.5871858814502291</c:v>
                </c:pt>
              </c:numCache>
            </c:numRef>
          </c:val>
          <c:extLst>
            <c:ext xmlns:c16="http://schemas.microsoft.com/office/drawing/2014/chart" uri="{C3380CC4-5D6E-409C-BE32-E72D297353CC}">
              <c16:uniqueId val="{00000001-119D-4874-9A7A-615851915082}"/>
            </c:ext>
          </c:extLst>
        </c:ser>
        <c:ser>
          <c:idx val="2"/>
          <c:order val="2"/>
          <c:tx>
            <c:strRef>
              <c:f>'Sample size analysis'!$F$9</c:f>
              <c:strCache>
                <c:ptCount val="1"/>
                <c:pt idx="0">
                  <c:v>2019</c:v>
                </c:pt>
              </c:strCache>
            </c:strRef>
          </c:tx>
          <c:spPr>
            <a:solidFill>
              <a:schemeClr val="accent3"/>
            </a:solidFill>
            <a:ln>
              <a:noFill/>
            </a:ln>
            <a:effectLst/>
          </c:spPr>
          <c:invertIfNegative val="0"/>
          <c:val>
            <c:numRef>
              <c:f>'Sample size analysis'!$H$9</c:f>
              <c:numCache>
                <c:formatCode>General</c:formatCode>
                <c:ptCount val="1"/>
                <c:pt idx="0">
                  <c:v>3.4197530864197301</c:v>
                </c:pt>
              </c:numCache>
            </c:numRef>
          </c:val>
          <c:extLst>
            <c:ext xmlns:c16="http://schemas.microsoft.com/office/drawing/2014/chart" uri="{C3380CC4-5D6E-409C-BE32-E72D297353CC}">
              <c16:uniqueId val="{00000002-119D-4874-9A7A-615851915082}"/>
            </c:ext>
          </c:extLst>
        </c:ser>
        <c:ser>
          <c:idx val="3"/>
          <c:order val="3"/>
          <c:tx>
            <c:strRef>
              <c:f>'Sample size analysis'!$F$10</c:f>
              <c:strCache>
                <c:ptCount val="1"/>
                <c:pt idx="0">
                  <c:v>2020</c:v>
                </c:pt>
              </c:strCache>
            </c:strRef>
          </c:tx>
          <c:spPr>
            <a:solidFill>
              <a:schemeClr val="accent4"/>
            </a:solidFill>
            <a:ln>
              <a:noFill/>
            </a:ln>
            <a:effectLst/>
          </c:spPr>
          <c:invertIfNegative val="0"/>
          <c:val>
            <c:numRef>
              <c:f>'Sample size analysis'!$H$10</c:f>
              <c:numCache>
                <c:formatCode>General</c:formatCode>
                <c:ptCount val="1"/>
                <c:pt idx="0">
                  <c:v>4.7152918705980662</c:v>
                </c:pt>
              </c:numCache>
            </c:numRef>
          </c:val>
          <c:extLst>
            <c:ext xmlns:c16="http://schemas.microsoft.com/office/drawing/2014/chart" uri="{C3380CC4-5D6E-409C-BE32-E72D297353CC}">
              <c16:uniqueId val="{00000003-119D-4874-9A7A-615851915082}"/>
            </c:ext>
          </c:extLst>
        </c:ser>
        <c:ser>
          <c:idx val="4"/>
          <c:order val="4"/>
          <c:tx>
            <c:strRef>
              <c:f>'Sample size analysis'!$F$11</c:f>
              <c:strCache>
                <c:ptCount val="1"/>
                <c:pt idx="0">
                  <c:v>2021</c:v>
                </c:pt>
              </c:strCache>
            </c:strRef>
          </c:tx>
          <c:spPr>
            <a:solidFill>
              <a:schemeClr val="accent5"/>
            </a:solidFill>
            <a:ln>
              <a:noFill/>
            </a:ln>
            <a:effectLst/>
          </c:spPr>
          <c:invertIfNegative val="0"/>
          <c:val>
            <c:numRef>
              <c:f>'Sample size analysis'!$H$11</c:f>
              <c:numCache>
                <c:formatCode>General</c:formatCode>
                <c:ptCount val="1"/>
                <c:pt idx="0">
                  <c:v>-11.274509803921568</c:v>
                </c:pt>
              </c:numCache>
            </c:numRef>
          </c:val>
          <c:extLst>
            <c:ext xmlns:c16="http://schemas.microsoft.com/office/drawing/2014/chart" uri="{C3380CC4-5D6E-409C-BE32-E72D297353CC}">
              <c16:uniqueId val="{00000004-119D-4874-9A7A-615851915082}"/>
            </c:ext>
          </c:extLst>
        </c:ser>
        <c:ser>
          <c:idx val="5"/>
          <c:order val="5"/>
          <c:tx>
            <c:strRef>
              <c:f>'Sample size analysis'!$F$12</c:f>
              <c:strCache>
                <c:ptCount val="1"/>
                <c:pt idx="0">
                  <c:v>2022</c:v>
                </c:pt>
              </c:strCache>
            </c:strRef>
          </c:tx>
          <c:spPr>
            <a:solidFill>
              <a:schemeClr val="accent6"/>
            </a:solidFill>
            <a:ln>
              <a:noFill/>
            </a:ln>
            <a:effectLst/>
          </c:spPr>
          <c:invertIfNegative val="0"/>
          <c:val>
            <c:numRef>
              <c:f>'Sample size analysis'!$H$12</c:f>
              <c:numCache>
                <c:formatCode>General</c:formatCode>
                <c:ptCount val="1"/>
                <c:pt idx="0">
                  <c:v>26.320185018630365</c:v>
                </c:pt>
              </c:numCache>
            </c:numRef>
          </c:val>
          <c:extLst>
            <c:ext xmlns:c16="http://schemas.microsoft.com/office/drawing/2014/chart" uri="{C3380CC4-5D6E-409C-BE32-E72D297353CC}">
              <c16:uniqueId val="{00000005-119D-4874-9A7A-615851915082}"/>
            </c:ext>
          </c:extLst>
        </c:ser>
        <c:ser>
          <c:idx val="6"/>
          <c:order val="6"/>
          <c:tx>
            <c:strRef>
              <c:f>'Sample size analysis'!$F$13</c:f>
              <c:strCache>
                <c:ptCount val="1"/>
                <c:pt idx="0">
                  <c:v>2023</c:v>
                </c:pt>
              </c:strCache>
            </c:strRef>
          </c:tx>
          <c:spPr>
            <a:solidFill>
              <a:schemeClr val="accent1">
                <a:lumMod val="60000"/>
              </a:schemeClr>
            </a:solidFill>
            <a:ln>
              <a:noFill/>
            </a:ln>
            <a:effectLst/>
          </c:spPr>
          <c:invertIfNegative val="0"/>
          <c:val>
            <c:numRef>
              <c:f>'Sample size analysis'!$H$13</c:f>
              <c:numCache>
                <c:formatCode>General</c:formatCode>
                <c:ptCount val="1"/>
                <c:pt idx="0">
                  <c:v>6.657173371306496</c:v>
                </c:pt>
              </c:numCache>
            </c:numRef>
          </c:val>
          <c:extLst>
            <c:ext xmlns:c16="http://schemas.microsoft.com/office/drawing/2014/chart" uri="{C3380CC4-5D6E-409C-BE32-E72D297353CC}">
              <c16:uniqueId val="{00000006-119D-4874-9A7A-615851915082}"/>
            </c:ext>
          </c:extLst>
        </c:ser>
        <c:dLbls>
          <c:showLegendKey val="0"/>
          <c:showVal val="0"/>
          <c:showCatName val="0"/>
          <c:showSerName val="0"/>
          <c:showPercent val="0"/>
          <c:showBubbleSize val="0"/>
        </c:dLbls>
        <c:gapWidth val="219"/>
        <c:overlap val="-27"/>
        <c:axId val="688946735"/>
        <c:axId val="1896648655"/>
      </c:barChart>
      <c:catAx>
        <c:axId val="68894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48655"/>
        <c:crosses val="autoZero"/>
        <c:auto val="1"/>
        <c:lblAlgn val="ctr"/>
        <c:lblOffset val="100"/>
        <c:noMultiLvlLbl val="0"/>
      </c:catAx>
      <c:valAx>
        <c:axId val="189664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46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53790</xdr:rowOff>
    </xdr:from>
    <xdr:to>
      <xdr:col>7</xdr:col>
      <xdr:colOff>266700</xdr:colOff>
      <xdr:row>24</xdr:row>
      <xdr:rowOff>7620</xdr:rowOff>
    </xdr:to>
    <xdr:graphicFrame macro="">
      <xdr:nvGraphicFramePr>
        <xdr:cNvPr id="2" name="Chart 1">
          <a:extLst>
            <a:ext uri="{FF2B5EF4-FFF2-40B4-BE49-F238E27FC236}">
              <a16:creationId xmlns:a16="http://schemas.microsoft.com/office/drawing/2014/main" id="{79D27688-23C9-4183-86A1-F805D32E7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281940</xdr:colOff>
      <xdr:row>8</xdr:row>
      <xdr:rowOff>62752</xdr:rowOff>
    </xdr:from>
    <xdr:to>
      <xdr:col>14</xdr:col>
      <xdr:colOff>533400</xdr:colOff>
      <xdr:row>24</xdr:row>
      <xdr:rowOff>7619</xdr:rowOff>
    </xdr:to>
    <xdr:graphicFrame macro="">
      <xdr:nvGraphicFramePr>
        <xdr:cNvPr id="3" name="Chart 2">
          <a:extLst>
            <a:ext uri="{FF2B5EF4-FFF2-40B4-BE49-F238E27FC236}">
              <a16:creationId xmlns:a16="http://schemas.microsoft.com/office/drawing/2014/main" id="{8D3612AB-48C6-4FE1-A858-4C510B89D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502920</xdr:colOff>
      <xdr:row>24</xdr:row>
      <xdr:rowOff>22859</xdr:rowOff>
    </xdr:from>
    <xdr:to>
      <xdr:col>11</xdr:col>
      <xdr:colOff>152400</xdr:colOff>
      <xdr:row>40</xdr:row>
      <xdr:rowOff>152400</xdr:rowOff>
    </xdr:to>
    <xdr:graphicFrame macro="">
      <xdr:nvGraphicFramePr>
        <xdr:cNvPr id="4" name="Chart 3">
          <a:extLst>
            <a:ext uri="{FF2B5EF4-FFF2-40B4-BE49-F238E27FC236}">
              <a16:creationId xmlns:a16="http://schemas.microsoft.com/office/drawing/2014/main" id="{F4E59F96-8066-4E4E-951A-BCE946568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8466</xdr:colOff>
      <xdr:row>9</xdr:row>
      <xdr:rowOff>160865</xdr:rowOff>
    </xdr:from>
    <xdr:to>
      <xdr:col>64</xdr:col>
      <xdr:colOff>16933</xdr:colOff>
      <xdr:row>29</xdr:row>
      <xdr:rowOff>161712</xdr:rowOff>
    </xdr:to>
    <xdr:graphicFrame macro="">
      <xdr:nvGraphicFramePr>
        <xdr:cNvPr id="7" name="Chart 6">
          <a:extLst>
            <a:ext uri="{FF2B5EF4-FFF2-40B4-BE49-F238E27FC236}">
              <a16:creationId xmlns:a16="http://schemas.microsoft.com/office/drawing/2014/main" id="{3A436B07-93D2-4753-99E8-3FD6D884E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30480</xdr:colOff>
      <xdr:row>6</xdr:row>
      <xdr:rowOff>53340</xdr:rowOff>
    </xdr:from>
    <xdr:to>
      <xdr:col>48</xdr:col>
      <xdr:colOff>563880</xdr:colOff>
      <xdr:row>26</xdr:row>
      <xdr:rowOff>152400</xdr:rowOff>
    </xdr:to>
    <xdr:graphicFrame macro="">
      <xdr:nvGraphicFramePr>
        <xdr:cNvPr id="8" name="Chart 7">
          <a:extLst>
            <a:ext uri="{FF2B5EF4-FFF2-40B4-BE49-F238E27FC236}">
              <a16:creationId xmlns:a16="http://schemas.microsoft.com/office/drawing/2014/main" id="{FC1FF377-46AB-4771-88E9-38981A770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99060</xdr:colOff>
      <xdr:row>8</xdr:row>
      <xdr:rowOff>22860</xdr:rowOff>
    </xdr:from>
    <xdr:to>
      <xdr:col>32</xdr:col>
      <xdr:colOff>500743</xdr:colOff>
      <xdr:row>25</xdr:row>
      <xdr:rowOff>129539</xdr:rowOff>
    </xdr:to>
    <xdr:graphicFrame macro="">
      <xdr:nvGraphicFramePr>
        <xdr:cNvPr id="6" name="Chart 5">
          <a:extLst>
            <a:ext uri="{FF2B5EF4-FFF2-40B4-BE49-F238E27FC236}">
              <a16:creationId xmlns:a16="http://schemas.microsoft.com/office/drawing/2014/main" id="{EAD3248F-D9E6-4E45-B74A-F47248C2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205740</xdr:colOff>
      <xdr:row>373</xdr:row>
      <xdr:rowOff>114300</xdr:rowOff>
    </xdr:from>
    <xdr:to>
      <xdr:col>19</xdr:col>
      <xdr:colOff>777240</xdr:colOff>
      <xdr:row>388</xdr:row>
      <xdr:rowOff>114300</xdr:rowOff>
    </xdr:to>
    <xdr:graphicFrame macro="">
      <xdr:nvGraphicFramePr>
        <xdr:cNvPr id="4" name="Chart 3">
          <a:extLst>
            <a:ext uri="{FF2B5EF4-FFF2-40B4-BE49-F238E27FC236}">
              <a16:creationId xmlns:a16="http://schemas.microsoft.com/office/drawing/2014/main" id="{BE977D98-C783-D196-480F-62DEFABE6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68580</xdr:rowOff>
    </xdr:from>
    <xdr:to>
      <xdr:col>7</xdr:col>
      <xdr:colOff>403860</xdr:colOff>
      <xdr:row>34</xdr:row>
      <xdr:rowOff>68580</xdr:rowOff>
    </xdr:to>
    <xdr:graphicFrame macro="">
      <xdr:nvGraphicFramePr>
        <xdr:cNvPr id="3" name="Chart 2">
          <a:extLst>
            <a:ext uri="{FF2B5EF4-FFF2-40B4-BE49-F238E27FC236}">
              <a16:creationId xmlns:a16="http://schemas.microsoft.com/office/drawing/2014/main" id="{48B9ED14-25FE-1731-4BAF-5A6D23CCC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13</xdr:row>
      <xdr:rowOff>22860</xdr:rowOff>
    </xdr:from>
    <xdr:to>
      <xdr:col>10</xdr:col>
      <xdr:colOff>60960</xdr:colOff>
      <xdr:row>28</xdr:row>
      <xdr:rowOff>22860</xdr:rowOff>
    </xdr:to>
    <xdr:graphicFrame macro="">
      <xdr:nvGraphicFramePr>
        <xdr:cNvPr id="5" name="Chart 4">
          <a:extLst>
            <a:ext uri="{FF2B5EF4-FFF2-40B4-BE49-F238E27FC236}">
              <a16:creationId xmlns:a16="http://schemas.microsoft.com/office/drawing/2014/main" id="{19C185D2-FC74-E27D-A2A3-7B1FE497F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4</xdr:row>
      <xdr:rowOff>76200</xdr:rowOff>
    </xdr:from>
    <xdr:to>
      <xdr:col>8</xdr:col>
      <xdr:colOff>53340</xdr:colOff>
      <xdr:row>19</xdr:row>
      <xdr:rowOff>175260</xdr:rowOff>
    </xdr:to>
    <xdr:graphicFrame macro="">
      <xdr:nvGraphicFramePr>
        <xdr:cNvPr id="4" name="Chart 3">
          <a:extLst>
            <a:ext uri="{FF2B5EF4-FFF2-40B4-BE49-F238E27FC236}">
              <a16:creationId xmlns:a16="http://schemas.microsoft.com/office/drawing/2014/main" id="{57A264B2-4B63-C186-D00D-899EA0FE6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20</xdr:row>
      <xdr:rowOff>160020</xdr:rowOff>
    </xdr:from>
    <xdr:to>
      <xdr:col>7</xdr:col>
      <xdr:colOff>434340</xdr:colOff>
      <xdr:row>35</xdr:row>
      <xdr:rowOff>83820</xdr:rowOff>
    </xdr:to>
    <xdr:graphicFrame macro="">
      <xdr:nvGraphicFramePr>
        <xdr:cNvPr id="5" name="Chart 4">
          <a:extLst>
            <a:ext uri="{FF2B5EF4-FFF2-40B4-BE49-F238E27FC236}">
              <a16:creationId xmlns:a16="http://schemas.microsoft.com/office/drawing/2014/main" id="{900BA4F3-9ADC-53D0-EC76-58D515625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36</xdr:row>
      <xdr:rowOff>175260</xdr:rowOff>
    </xdr:from>
    <xdr:to>
      <xdr:col>7</xdr:col>
      <xdr:colOff>426720</xdr:colOff>
      <xdr:row>51</xdr:row>
      <xdr:rowOff>99060</xdr:rowOff>
    </xdr:to>
    <xdr:graphicFrame macro="">
      <xdr:nvGraphicFramePr>
        <xdr:cNvPr id="6" name="Chart 5">
          <a:extLst>
            <a:ext uri="{FF2B5EF4-FFF2-40B4-BE49-F238E27FC236}">
              <a16:creationId xmlns:a16="http://schemas.microsoft.com/office/drawing/2014/main" id="{2026B144-A30F-5292-9A8B-DBD6CA00C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0</xdr:row>
      <xdr:rowOff>0</xdr:rowOff>
    </xdr:from>
    <xdr:to>
      <xdr:col>14</xdr:col>
      <xdr:colOff>586740</xdr:colOff>
      <xdr:row>14</xdr:row>
      <xdr:rowOff>175260</xdr:rowOff>
    </xdr:to>
    <xdr:graphicFrame macro="">
      <xdr:nvGraphicFramePr>
        <xdr:cNvPr id="2" name="Chart 1">
          <a:extLst>
            <a:ext uri="{FF2B5EF4-FFF2-40B4-BE49-F238E27FC236}">
              <a16:creationId xmlns:a16="http://schemas.microsoft.com/office/drawing/2014/main" id="{2DB273AB-289E-70AE-E8F5-19227C948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541020</xdr:colOff>
      <xdr:row>0</xdr:row>
      <xdr:rowOff>0</xdr:rowOff>
    </xdr:from>
    <xdr:to>
      <xdr:col>13</xdr:col>
      <xdr:colOff>266700</xdr:colOff>
      <xdr:row>14</xdr:row>
      <xdr:rowOff>167640</xdr:rowOff>
    </xdr:to>
    <xdr:graphicFrame macro="">
      <xdr:nvGraphicFramePr>
        <xdr:cNvPr id="4" name="Chart 3">
          <a:extLst>
            <a:ext uri="{FF2B5EF4-FFF2-40B4-BE49-F238E27FC236}">
              <a16:creationId xmlns:a16="http://schemas.microsoft.com/office/drawing/2014/main" id="{836F0B1A-D151-C810-97CE-DD14F5C7F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xdr:colOff>
      <xdr:row>4</xdr:row>
      <xdr:rowOff>11430</xdr:rowOff>
    </xdr:from>
    <xdr:to>
      <xdr:col>14</xdr:col>
      <xdr:colOff>510540</xdr:colOff>
      <xdr:row>23</xdr:row>
      <xdr:rowOff>22860</xdr:rowOff>
    </xdr:to>
    <xdr:graphicFrame macro="">
      <xdr:nvGraphicFramePr>
        <xdr:cNvPr id="2" name="Chart 1">
          <a:extLst>
            <a:ext uri="{FF2B5EF4-FFF2-40B4-BE49-F238E27FC236}">
              <a16:creationId xmlns:a16="http://schemas.microsoft.com/office/drawing/2014/main" id="{B68C4CE4-70EF-492A-3DDD-B1F557654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A9BCEB-1B36-4B02-886C-708FC1EDD74C}"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D11F5-0D8C-4A1B-A637-AC2D2CBF10DD}" name="All_India_Index_Upto_April23__1" displayName="All_India_Index_Upto_April23__1" ref="A1:AD373" tableType="queryTable" totalsRowShown="0">
  <autoFilter ref="A1:AD373" xr:uid="{685D11F5-0D8C-4A1B-A637-AC2D2CBF10DD}"/>
  <tableColumns count="30">
    <tableColumn id="1" xr3:uid="{BBBABFDD-FECE-4C20-8383-905863AEC89A}" uniqueName="1" name="Sector" queryTableFieldId="1" dataDxfId="20"/>
    <tableColumn id="2" xr3:uid="{B758F192-01DD-455F-9162-84AFDDBBE590}" uniqueName="2" name="Year" queryTableFieldId="2"/>
    <tableColumn id="3" xr3:uid="{1AC431AD-E8F6-4229-8D69-C8E91DAF1072}" uniqueName="3" name="Month" queryTableFieldId="3" dataDxfId="19"/>
    <tableColumn id="4" xr3:uid="{F2AEF034-994E-496F-A7E0-CB1C0DCD5AF9}" uniqueName="4" name="Cereals and products" queryTableFieldId="4"/>
    <tableColumn id="5" xr3:uid="{2737E172-869D-42EC-BB43-F841C210D9CC}" uniqueName="5" name="Meat and fish" queryTableFieldId="5"/>
    <tableColumn id="6" xr3:uid="{CE1FE92B-9F86-465A-99C7-5F91F1C41BCC}" uniqueName="6" name="Egg" queryTableFieldId="6"/>
    <tableColumn id="7" xr3:uid="{97DA0585-A20A-463C-9DD2-A762D38C9751}" uniqueName="7" name="Milk and products" queryTableFieldId="7"/>
    <tableColumn id="8" xr3:uid="{C791D68C-A5DB-4172-A78F-02C0720B9192}" uniqueName="8" name="Oils and fats" queryTableFieldId="8"/>
    <tableColumn id="9" xr3:uid="{3B77326B-A46E-4EAE-A2B7-99E43460E131}" uniqueName="9" name="Fruits" queryTableFieldId="9"/>
    <tableColumn id="10" xr3:uid="{DBC97BC7-9E83-4CB7-AE71-5279CCB38CC6}" uniqueName="10" name="Vegetables" queryTableFieldId="10"/>
    <tableColumn id="11" xr3:uid="{096D0755-0B21-4247-BD85-12048C450CF1}" uniqueName="11" name="Pulses and products" queryTableFieldId="11"/>
    <tableColumn id="12" xr3:uid="{D86B9A5A-E27F-47B4-9BB3-5A049EF287B8}" uniqueName="12" name="Sugar and Confectionery" queryTableFieldId="12"/>
    <tableColumn id="13" xr3:uid="{03DA9BDF-A5A2-4C9C-B02E-6884FD6726AD}" uniqueName="13" name="Spices" queryTableFieldId="13"/>
    <tableColumn id="14" xr3:uid="{D42F777B-7E08-4E17-B7AB-CFC5C623056A}" uniqueName="14" name="Non-alcoholic beverages" queryTableFieldId="14"/>
    <tableColumn id="15" xr3:uid="{013FABC9-D374-40A7-9608-6F33C9FF290A}" uniqueName="15" name="Prepared meals, snacks, sweets etc." queryTableFieldId="15"/>
    <tableColumn id="16" xr3:uid="{60B437E7-CAC2-41B2-A56B-44E7DF4DBA60}" uniqueName="16" name="Food and beverages" queryTableFieldId="16"/>
    <tableColumn id="17" xr3:uid="{4CBB54CF-2462-46EA-9830-FBFD4E1E1A53}" uniqueName="17" name="Pan, tobacco and intoxicants" queryTableFieldId="17"/>
    <tableColumn id="18" xr3:uid="{84213137-C9ED-4399-96D0-288B5BBDD918}" uniqueName="18" name="Clothing" queryTableFieldId="18"/>
    <tableColumn id="19" xr3:uid="{9B25FAFA-A497-44D7-BB7F-4C671E18D410}" uniqueName="19" name="Footwear" queryTableFieldId="19"/>
    <tableColumn id="20" xr3:uid="{1ECE4043-C8B7-4FA5-99CC-DE072486F3FF}" uniqueName="20" name="Clothing and footwear" queryTableFieldId="20"/>
    <tableColumn id="21" xr3:uid="{A1665C66-6E6A-4F6D-AE58-0F996A0AB54C}" uniqueName="21" name="Housing" queryTableFieldId="21" dataDxfId="18"/>
    <tableColumn id="22" xr3:uid="{636FF44C-3F58-4E4F-A339-E080C780D706}" uniqueName="22" name="Fuel and light" queryTableFieldId="22"/>
    <tableColumn id="23" xr3:uid="{A6E3C54E-B751-4AC4-A3B1-8DF4DD523BA2}" uniqueName="23" name="Household goods and services" queryTableFieldId="23"/>
    <tableColumn id="24" xr3:uid="{BDE6138C-2312-4F43-9D75-91EC767461B8}" uniqueName="24" name="Health" queryTableFieldId="24"/>
    <tableColumn id="25" xr3:uid="{4C54FFFF-7B0C-4AE4-975C-D9BDFE6EA642}" uniqueName="25" name="Transport and communication" queryTableFieldId="25"/>
    <tableColumn id="26" xr3:uid="{8599CA2D-7D2F-4F14-BDFA-31639BA5376B}" uniqueName="26" name="Recreation and amusement" queryTableFieldId="26"/>
    <tableColumn id="27" xr3:uid="{22AA9AD8-50D1-4F59-AC18-112EEFC6324D}" uniqueName="27" name="Education" queryTableFieldId="27"/>
    <tableColumn id="28" xr3:uid="{BDF237CF-C1B7-4987-857D-149123DD8A57}" uniqueName="28" name="Personal care and effects" queryTableFieldId="28"/>
    <tableColumn id="29" xr3:uid="{D0DC7A92-9D2D-4208-91B7-918FA6B98308}" uniqueName="29" name="Miscellaneous" queryTableFieldId="29"/>
    <tableColumn id="30" xr3:uid="{5D03F558-B916-44FA-A8F6-3E8558B0C914}"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3DEB-CE08-47DE-980F-8FBE27A37089}">
  <dimension ref="A1:CC58"/>
  <sheetViews>
    <sheetView showGridLines="0" tabSelected="1" zoomScale="80" zoomScaleNormal="80" workbookViewId="0">
      <selection activeCell="Q26" sqref="Q26"/>
    </sheetView>
  </sheetViews>
  <sheetFormatPr defaultRowHeight="14.4" x14ac:dyDescent="0.3"/>
  <cols>
    <col min="20" max="20" width="9.44140625" customWidth="1"/>
    <col min="21" max="21" width="9.6640625" customWidth="1"/>
    <col min="22" max="22" width="9.77734375" customWidth="1"/>
    <col min="23" max="23" width="9.6640625" customWidth="1"/>
    <col min="24" max="25" width="9.88671875" customWidth="1"/>
    <col min="26" max="26" width="10.5546875" customWidth="1"/>
    <col min="27" max="27" width="11.21875" customWidth="1"/>
    <col min="54" max="54" width="10.109375" customWidth="1"/>
  </cols>
  <sheetData>
    <row r="1" spans="1:81" ht="15" thickBot="1" x14ac:dyDescent="0.35"/>
    <row r="2" spans="1:81" ht="14.4" customHeight="1" x14ac:dyDescent="0.3">
      <c r="A2" s="97" t="s">
        <v>211</v>
      </c>
      <c r="B2" s="98"/>
      <c r="C2" s="98"/>
      <c r="D2" s="98"/>
      <c r="E2" s="98"/>
      <c r="F2" s="98"/>
      <c r="G2" s="98"/>
      <c r="H2" s="98"/>
      <c r="I2" s="98"/>
      <c r="J2" s="98"/>
      <c r="K2" s="98"/>
      <c r="L2" s="98"/>
      <c r="M2" s="98"/>
      <c r="N2" s="98"/>
      <c r="O2" s="99"/>
      <c r="R2" s="97" t="s">
        <v>212</v>
      </c>
      <c r="S2" s="98"/>
      <c r="T2" s="98"/>
      <c r="U2" s="98"/>
      <c r="V2" s="98"/>
      <c r="W2" s="98"/>
      <c r="X2" s="98"/>
      <c r="Y2" s="98"/>
      <c r="Z2" s="98"/>
      <c r="AA2" s="98"/>
      <c r="AB2" s="98"/>
      <c r="AC2" s="98"/>
      <c r="AD2" s="98"/>
      <c r="AE2" s="98"/>
      <c r="AF2" s="98"/>
      <c r="AG2" s="99"/>
      <c r="AI2" s="204" t="s">
        <v>216</v>
      </c>
      <c r="AJ2" s="205"/>
      <c r="AK2" s="205"/>
      <c r="AL2" s="205"/>
      <c r="AM2" s="205"/>
      <c r="AN2" s="205"/>
      <c r="AO2" s="205"/>
      <c r="AP2" s="205"/>
      <c r="AQ2" s="205"/>
      <c r="AR2" s="205"/>
      <c r="AS2" s="205"/>
      <c r="AT2" s="205"/>
      <c r="AU2" s="205"/>
      <c r="AV2" s="205"/>
      <c r="AW2" s="206"/>
      <c r="AY2" s="176" t="s">
        <v>222</v>
      </c>
      <c r="AZ2" s="177"/>
      <c r="BA2" s="177"/>
      <c r="BB2" s="177"/>
      <c r="BC2" s="177"/>
      <c r="BD2" s="177"/>
      <c r="BE2" s="177"/>
      <c r="BF2" s="177"/>
      <c r="BG2" s="177"/>
      <c r="BH2" s="177"/>
      <c r="BI2" s="177"/>
      <c r="BJ2" s="177"/>
      <c r="BK2" s="177"/>
      <c r="BL2" s="177"/>
      <c r="BM2" s="178"/>
      <c r="BO2" s="164" t="s">
        <v>254</v>
      </c>
      <c r="BP2" s="165"/>
      <c r="BQ2" s="165"/>
      <c r="BR2" s="165"/>
      <c r="BS2" s="165"/>
      <c r="BT2" s="165"/>
      <c r="BU2" s="165"/>
      <c r="BV2" s="165"/>
      <c r="BW2" s="165"/>
      <c r="BX2" s="165"/>
      <c r="BY2" s="165"/>
      <c r="BZ2" s="165"/>
      <c r="CA2" s="165"/>
      <c r="CB2" s="165"/>
      <c r="CC2" s="166"/>
    </row>
    <row r="3" spans="1:81" ht="15" thickBot="1" x14ac:dyDescent="0.35">
      <c r="A3" s="100"/>
      <c r="B3" s="101"/>
      <c r="C3" s="101"/>
      <c r="D3" s="101"/>
      <c r="E3" s="101"/>
      <c r="F3" s="101"/>
      <c r="G3" s="101"/>
      <c r="H3" s="101"/>
      <c r="I3" s="101"/>
      <c r="J3" s="101"/>
      <c r="K3" s="101"/>
      <c r="L3" s="101"/>
      <c r="M3" s="101"/>
      <c r="N3" s="101"/>
      <c r="O3" s="102"/>
      <c r="R3" s="100"/>
      <c r="S3" s="101"/>
      <c r="T3" s="101"/>
      <c r="U3" s="101"/>
      <c r="V3" s="101"/>
      <c r="W3" s="101"/>
      <c r="X3" s="101"/>
      <c r="Y3" s="101"/>
      <c r="Z3" s="101"/>
      <c r="AA3" s="101"/>
      <c r="AB3" s="101"/>
      <c r="AC3" s="101"/>
      <c r="AD3" s="101"/>
      <c r="AE3" s="101"/>
      <c r="AF3" s="101"/>
      <c r="AG3" s="102"/>
      <c r="AI3" s="207"/>
      <c r="AJ3" s="208"/>
      <c r="AK3" s="208"/>
      <c r="AL3" s="208"/>
      <c r="AM3" s="208"/>
      <c r="AN3" s="208"/>
      <c r="AO3" s="208"/>
      <c r="AP3" s="208"/>
      <c r="AQ3" s="208"/>
      <c r="AR3" s="208"/>
      <c r="AS3" s="208"/>
      <c r="AT3" s="208"/>
      <c r="AU3" s="208"/>
      <c r="AV3" s="208"/>
      <c r="AW3" s="209"/>
      <c r="AY3" s="179"/>
      <c r="AZ3" s="180"/>
      <c r="BA3" s="180"/>
      <c r="BB3" s="180"/>
      <c r="BC3" s="180"/>
      <c r="BD3" s="180"/>
      <c r="BE3" s="180"/>
      <c r="BF3" s="180"/>
      <c r="BG3" s="180"/>
      <c r="BH3" s="180"/>
      <c r="BI3" s="180"/>
      <c r="BJ3" s="180"/>
      <c r="BK3" s="180"/>
      <c r="BL3" s="180"/>
      <c r="BM3" s="181"/>
      <c r="BO3" s="167"/>
      <c r="BP3" s="168"/>
      <c r="BQ3" s="168"/>
      <c r="BR3" s="168"/>
      <c r="BS3" s="168"/>
      <c r="BT3" s="168"/>
      <c r="BU3" s="168"/>
      <c r="BV3" s="168"/>
      <c r="BW3" s="168"/>
      <c r="BX3" s="168"/>
      <c r="BY3" s="168"/>
      <c r="BZ3" s="168"/>
      <c r="CA3" s="168"/>
      <c r="CB3" s="168"/>
      <c r="CC3" s="169"/>
    </row>
    <row r="4" spans="1:81" ht="14.4" customHeight="1" thickBot="1" x14ac:dyDescent="0.35">
      <c r="A4" s="103" t="s">
        <v>207</v>
      </c>
      <c r="B4" s="104"/>
      <c r="C4" s="104"/>
      <c r="D4" s="104"/>
      <c r="E4" s="104"/>
      <c r="F4" s="104"/>
      <c r="G4" s="104"/>
      <c r="H4" s="104"/>
      <c r="I4" s="104"/>
      <c r="J4" s="104"/>
      <c r="K4" s="104"/>
      <c r="L4" s="104"/>
      <c r="M4" s="104"/>
      <c r="N4" s="104"/>
      <c r="O4" s="105"/>
      <c r="R4" s="103" t="s">
        <v>214</v>
      </c>
      <c r="S4" s="104"/>
      <c r="T4" s="104"/>
      <c r="U4" s="104"/>
      <c r="V4" s="104"/>
      <c r="W4" s="104"/>
      <c r="X4" s="104"/>
      <c r="Y4" s="104"/>
      <c r="Z4" s="104"/>
      <c r="AA4" s="104"/>
      <c r="AB4" s="104"/>
      <c r="AC4" s="104"/>
      <c r="AD4" s="104"/>
      <c r="AE4" s="104"/>
      <c r="AF4" s="104"/>
      <c r="AG4" s="105"/>
      <c r="AI4" s="185" t="s">
        <v>253</v>
      </c>
      <c r="AJ4" s="186"/>
      <c r="AK4" s="186"/>
      <c r="AL4" s="186"/>
      <c r="AM4" s="186"/>
      <c r="AN4" s="186"/>
      <c r="AO4" s="186"/>
      <c r="AP4" s="186"/>
      <c r="AQ4" s="186"/>
      <c r="AR4" s="186"/>
      <c r="AS4" s="186"/>
      <c r="AT4" s="186"/>
      <c r="AU4" s="186"/>
      <c r="AV4" s="186"/>
      <c r="AW4" s="187"/>
      <c r="AY4" s="182"/>
      <c r="AZ4" s="183"/>
      <c r="BA4" s="183"/>
      <c r="BB4" s="183"/>
      <c r="BC4" s="183"/>
      <c r="BD4" s="183"/>
      <c r="BE4" s="183"/>
      <c r="BF4" s="183"/>
      <c r="BG4" s="183"/>
      <c r="BH4" s="183"/>
      <c r="BI4" s="183"/>
      <c r="BJ4" s="183"/>
      <c r="BK4" s="183"/>
      <c r="BL4" s="183"/>
      <c r="BM4" s="184"/>
      <c r="BO4" s="167"/>
      <c r="BP4" s="168"/>
      <c r="BQ4" s="168"/>
      <c r="BR4" s="168"/>
      <c r="BS4" s="168"/>
      <c r="BT4" s="168"/>
      <c r="BU4" s="168"/>
      <c r="BV4" s="168"/>
      <c r="BW4" s="168"/>
      <c r="BX4" s="168"/>
      <c r="BY4" s="168"/>
      <c r="BZ4" s="168"/>
      <c r="CA4" s="168"/>
      <c r="CB4" s="168"/>
      <c r="CC4" s="169"/>
    </row>
    <row r="5" spans="1:81" ht="14.4" customHeight="1" thickBot="1" x14ac:dyDescent="0.35">
      <c r="A5" s="106"/>
      <c r="B5" s="107"/>
      <c r="C5" s="107"/>
      <c r="D5" s="107"/>
      <c r="E5" s="107"/>
      <c r="F5" s="107"/>
      <c r="G5" s="107"/>
      <c r="H5" s="107"/>
      <c r="I5" s="107"/>
      <c r="J5" s="107"/>
      <c r="K5" s="107"/>
      <c r="L5" s="107"/>
      <c r="M5" s="107"/>
      <c r="N5" s="107"/>
      <c r="O5" s="108"/>
      <c r="R5" s="106"/>
      <c r="S5" s="107"/>
      <c r="T5" s="107"/>
      <c r="U5" s="107"/>
      <c r="V5" s="107"/>
      <c r="W5" s="107"/>
      <c r="X5" s="107"/>
      <c r="Y5" s="107"/>
      <c r="Z5" s="107"/>
      <c r="AA5" s="107"/>
      <c r="AB5" s="107"/>
      <c r="AC5" s="107"/>
      <c r="AD5" s="107"/>
      <c r="AE5" s="107"/>
      <c r="AF5" s="107"/>
      <c r="AG5" s="108"/>
      <c r="AI5" s="201"/>
      <c r="AJ5" s="202"/>
      <c r="AK5" s="202"/>
      <c r="AL5" s="202"/>
      <c r="AM5" s="202"/>
      <c r="AN5" s="202"/>
      <c r="AO5" s="202"/>
      <c r="AP5" s="202"/>
      <c r="AQ5" s="202"/>
      <c r="AR5" s="202"/>
      <c r="AS5" s="202"/>
      <c r="AT5" s="202"/>
      <c r="AU5" s="202"/>
      <c r="AV5" s="202"/>
      <c r="AW5" s="203"/>
      <c r="AY5" s="185" t="s">
        <v>223</v>
      </c>
      <c r="AZ5" s="186"/>
      <c r="BA5" s="186"/>
      <c r="BB5" s="186"/>
      <c r="BC5" s="186"/>
      <c r="BD5" s="186"/>
      <c r="BE5" s="186"/>
      <c r="BF5" s="186"/>
      <c r="BG5" s="186"/>
      <c r="BH5" s="186"/>
      <c r="BI5" s="186"/>
      <c r="BJ5" s="186"/>
      <c r="BK5" s="186"/>
      <c r="BL5" s="186"/>
      <c r="BM5" s="187"/>
      <c r="BO5" s="167"/>
      <c r="BP5" s="168"/>
      <c r="BQ5" s="168"/>
      <c r="BR5" s="168"/>
      <c r="BS5" s="168"/>
      <c r="BT5" s="168"/>
      <c r="BU5" s="168"/>
      <c r="BV5" s="168"/>
      <c r="BW5" s="168"/>
      <c r="BX5" s="168"/>
      <c r="BY5" s="168"/>
      <c r="BZ5" s="168"/>
      <c r="CA5" s="168"/>
      <c r="CB5" s="168"/>
      <c r="CC5" s="169"/>
    </row>
    <row r="6" spans="1:81" ht="15" thickBot="1" x14ac:dyDescent="0.35">
      <c r="A6" s="127" t="s">
        <v>208</v>
      </c>
      <c r="B6" s="128"/>
      <c r="C6" s="128"/>
      <c r="D6" s="128"/>
      <c r="E6" s="128"/>
      <c r="F6" s="128"/>
      <c r="G6" s="128"/>
      <c r="H6" s="128"/>
      <c r="I6" s="128"/>
      <c r="J6" s="128"/>
      <c r="K6" s="128"/>
      <c r="L6" s="128"/>
      <c r="M6" s="128"/>
      <c r="N6" s="128"/>
      <c r="O6" s="129"/>
      <c r="R6" s="109" t="s">
        <v>243</v>
      </c>
      <c r="S6" s="110"/>
      <c r="T6" s="110"/>
      <c r="U6" s="110"/>
      <c r="V6" s="110"/>
      <c r="W6" s="110"/>
      <c r="X6" s="110"/>
      <c r="Y6" s="110"/>
      <c r="Z6" s="110"/>
      <c r="AA6" s="110"/>
      <c r="AB6" s="110"/>
      <c r="AC6" s="110"/>
      <c r="AD6" s="110"/>
      <c r="AE6" s="110"/>
      <c r="AF6" s="110"/>
      <c r="AG6" s="111"/>
      <c r="AI6" s="188"/>
      <c r="AJ6" s="189"/>
      <c r="AK6" s="189"/>
      <c r="AL6" s="189"/>
      <c r="AM6" s="189"/>
      <c r="AN6" s="189"/>
      <c r="AO6" s="189"/>
      <c r="AP6" s="189"/>
      <c r="AQ6" s="189"/>
      <c r="AR6" s="189"/>
      <c r="AS6" s="189"/>
      <c r="AT6" s="189"/>
      <c r="AU6" s="189"/>
      <c r="AV6" s="189"/>
      <c r="AW6" s="190"/>
      <c r="AY6" s="188"/>
      <c r="AZ6" s="189"/>
      <c r="BA6" s="189"/>
      <c r="BB6" s="189"/>
      <c r="BC6" s="189"/>
      <c r="BD6" s="189"/>
      <c r="BE6" s="189"/>
      <c r="BF6" s="189"/>
      <c r="BG6" s="189"/>
      <c r="BH6" s="189"/>
      <c r="BI6" s="189"/>
      <c r="BJ6" s="189"/>
      <c r="BK6" s="189"/>
      <c r="BL6" s="189"/>
      <c r="BM6" s="190"/>
      <c r="BO6" s="170"/>
      <c r="BP6" s="171"/>
      <c r="BQ6" s="171"/>
      <c r="BR6" s="171"/>
      <c r="BS6" s="171"/>
      <c r="BT6" s="171"/>
      <c r="BU6" s="171"/>
      <c r="BV6" s="171"/>
      <c r="BW6" s="171"/>
      <c r="BX6" s="171"/>
      <c r="BY6" s="171"/>
      <c r="BZ6" s="171"/>
      <c r="CA6" s="171"/>
      <c r="CB6" s="171"/>
      <c r="CC6" s="172"/>
    </row>
    <row r="7" spans="1:81" ht="14.4" customHeight="1" x14ac:dyDescent="0.3">
      <c r="A7" s="127" t="s">
        <v>209</v>
      </c>
      <c r="B7" s="128"/>
      <c r="C7" s="128"/>
      <c r="D7" s="128"/>
      <c r="E7" s="128"/>
      <c r="F7" s="128"/>
      <c r="G7" s="128"/>
      <c r="H7" s="128"/>
      <c r="I7" s="128"/>
      <c r="J7" s="128"/>
      <c r="K7" s="128"/>
      <c r="L7" s="128"/>
      <c r="M7" s="128"/>
      <c r="N7" s="128"/>
      <c r="O7" s="129"/>
      <c r="R7" s="112"/>
      <c r="S7" s="113"/>
      <c r="T7" s="113"/>
      <c r="U7" s="113"/>
      <c r="V7" s="113"/>
      <c r="W7" s="113"/>
      <c r="X7" s="113"/>
      <c r="Y7" s="113"/>
      <c r="Z7" s="113"/>
      <c r="AA7" s="113"/>
      <c r="AB7" s="113"/>
      <c r="AC7" s="113"/>
      <c r="AD7" s="113"/>
      <c r="AE7" s="113"/>
      <c r="AF7" s="113"/>
      <c r="AG7" s="114"/>
      <c r="AI7" s="28"/>
      <c r="AW7" s="29"/>
      <c r="AY7" s="193" t="s">
        <v>1</v>
      </c>
      <c r="AZ7" s="194"/>
      <c r="BA7" s="194"/>
      <c r="BB7" s="62" t="s">
        <v>196</v>
      </c>
      <c r="BC7" s="194" t="s">
        <v>195</v>
      </c>
      <c r="BD7" s="194"/>
      <c r="BE7" s="194" t="s">
        <v>194</v>
      </c>
      <c r="BF7" s="197"/>
      <c r="BG7" s="5"/>
      <c r="BH7" s="5"/>
      <c r="BI7" s="5"/>
      <c r="BJ7" s="5"/>
      <c r="BK7" s="5"/>
      <c r="BL7" s="5"/>
      <c r="BM7" s="63"/>
      <c r="BO7" s="28"/>
      <c r="BR7" s="213" t="s">
        <v>203</v>
      </c>
      <c r="BS7" s="214"/>
      <c r="BT7" s="215"/>
      <c r="BU7" s="211" t="s">
        <v>204</v>
      </c>
      <c r="BV7" s="211"/>
      <c r="BW7" s="211"/>
      <c r="BX7" s="213" t="s">
        <v>205</v>
      </c>
      <c r="BY7" s="214"/>
      <c r="BZ7" s="215"/>
      <c r="CC7" s="29"/>
    </row>
    <row r="8" spans="1:81" ht="15" thickBot="1" x14ac:dyDescent="0.35">
      <c r="A8" s="130" t="s">
        <v>210</v>
      </c>
      <c r="B8" s="131"/>
      <c r="C8" s="131"/>
      <c r="D8" s="131"/>
      <c r="E8" s="131"/>
      <c r="F8" s="131"/>
      <c r="G8" s="131"/>
      <c r="H8" s="131"/>
      <c r="I8" s="131"/>
      <c r="J8" s="131"/>
      <c r="K8" s="131"/>
      <c r="L8" s="131"/>
      <c r="M8" s="131"/>
      <c r="N8" s="131"/>
      <c r="O8" s="132"/>
      <c r="R8" s="115"/>
      <c r="S8" s="116"/>
      <c r="T8" s="116"/>
      <c r="U8" s="116"/>
      <c r="V8" s="116"/>
      <c r="W8" s="116"/>
      <c r="X8" s="116"/>
      <c r="Y8" s="116"/>
      <c r="Z8" s="116"/>
      <c r="AA8" s="116"/>
      <c r="AB8" s="116"/>
      <c r="AC8" s="116"/>
      <c r="AD8" s="116"/>
      <c r="AE8" s="116"/>
      <c r="AF8" s="116"/>
      <c r="AG8" s="117"/>
      <c r="AI8" s="28"/>
      <c r="AW8" s="29"/>
      <c r="AY8" s="191" t="s">
        <v>200</v>
      </c>
      <c r="AZ8" s="192"/>
      <c r="BA8" s="192"/>
      <c r="BB8" s="92">
        <v>6.6389107685383142E-2</v>
      </c>
      <c r="BC8" s="198">
        <v>3.9235755714773113E-2</v>
      </c>
      <c r="BD8" s="198"/>
      <c r="BE8" s="198">
        <v>3.5056765879104057E-2</v>
      </c>
      <c r="BF8" s="199"/>
      <c r="BG8" s="5"/>
      <c r="BH8" s="5"/>
      <c r="BI8" s="5"/>
      <c r="BJ8" s="5"/>
      <c r="BK8" s="5"/>
      <c r="BL8" s="5"/>
      <c r="BM8" s="63"/>
      <c r="BO8" s="28"/>
      <c r="BR8" s="216"/>
      <c r="BS8" s="217"/>
      <c r="BT8" s="218"/>
      <c r="BU8" s="212"/>
      <c r="BV8" s="212"/>
      <c r="BW8" s="212"/>
      <c r="BX8" s="219"/>
      <c r="BY8" s="220"/>
      <c r="BZ8" s="221"/>
      <c r="CC8" s="29"/>
    </row>
    <row r="9" spans="1:81" ht="15" thickBot="1" x14ac:dyDescent="0.35">
      <c r="A9" s="28"/>
      <c r="O9" s="29"/>
      <c r="R9" s="28"/>
      <c r="AG9" s="29"/>
      <c r="AI9" s="28"/>
      <c r="AW9" s="29"/>
      <c r="AY9" s="195" t="s">
        <v>201</v>
      </c>
      <c r="AZ9" s="196"/>
      <c r="BA9" s="196"/>
      <c r="BB9" s="93">
        <v>5.7699736543909211E-2</v>
      </c>
      <c r="BC9" s="196">
        <v>7.0338420703384363E-2</v>
      </c>
      <c r="BD9" s="196"/>
      <c r="BE9" s="196">
        <v>0.13131769679489752</v>
      </c>
      <c r="BF9" s="200"/>
      <c r="BG9" s="5"/>
      <c r="BH9" s="5"/>
      <c r="BI9" s="5"/>
      <c r="BJ9" s="5"/>
      <c r="BK9" s="5"/>
      <c r="BL9" s="5"/>
      <c r="BM9" s="63"/>
      <c r="BO9" s="28"/>
      <c r="BR9" s="191" t="s">
        <v>3</v>
      </c>
      <c r="BS9" s="192"/>
      <c r="BT9" s="210"/>
      <c r="BU9" s="222">
        <v>0.44017675841832837</v>
      </c>
      <c r="BV9" s="222"/>
      <c r="BW9" s="222"/>
      <c r="BX9" s="224" t="str">
        <f t="shared" ref="BX9:BX35" si="0">_xlfn.IFS(BU9&lt;=0.19,"No correlation",BU9&lt;=0.39,"Week",BU9&lt;=0.59,"Moderate",BU9&lt;=0.79,"Strong",BU9&lt;=1,"Very strong")</f>
        <v>Moderate</v>
      </c>
      <c r="BY9" s="225"/>
      <c r="BZ9" s="226"/>
      <c r="CC9" s="29"/>
    </row>
    <row r="10" spans="1:81" x14ac:dyDescent="0.3">
      <c r="A10" s="28"/>
      <c r="O10" s="29"/>
      <c r="R10" s="28"/>
      <c r="AG10" s="29"/>
      <c r="AI10" s="28"/>
      <c r="AW10" s="29"/>
      <c r="AY10" s="28"/>
      <c r="BM10" s="29"/>
      <c r="BO10" s="28"/>
      <c r="BR10" s="227" t="s">
        <v>4</v>
      </c>
      <c r="BS10" s="228"/>
      <c r="BT10" s="229"/>
      <c r="BU10" s="223">
        <v>0.79268638395138591</v>
      </c>
      <c r="BV10" s="223"/>
      <c r="BW10" s="223"/>
      <c r="BX10" s="227" t="str">
        <f t="shared" si="0"/>
        <v>Very strong</v>
      </c>
      <c r="BY10" s="228"/>
      <c r="BZ10" s="229"/>
      <c r="CC10" s="29"/>
    </row>
    <row r="11" spans="1:81" x14ac:dyDescent="0.3">
      <c r="A11" s="28"/>
      <c r="O11" s="29"/>
      <c r="R11" s="28"/>
      <c r="AG11" s="29"/>
      <c r="AI11" s="28"/>
      <c r="AW11" s="29"/>
      <c r="AY11" s="28"/>
      <c r="BM11" s="29"/>
      <c r="BO11" s="28"/>
      <c r="BR11" s="191" t="s">
        <v>5</v>
      </c>
      <c r="BS11" s="192"/>
      <c r="BT11" s="210"/>
      <c r="BU11" s="160">
        <v>-8.3230117728398945E-2</v>
      </c>
      <c r="BV11" s="160"/>
      <c r="BW11" s="160"/>
      <c r="BX11" s="191" t="str">
        <f t="shared" si="0"/>
        <v>No correlation</v>
      </c>
      <c r="BY11" s="192"/>
      <c r="BZ11" s="210"/>
      <c r="CC11" s="29"/>
    </row>
    <row r="12" spans="1:81" x14ac:dyDescent="0.3">
      <c r="A12" s="28"/>
      <c r="O12" s="29"/>
      <c r="R12" s="28"/>
      <c r="AG12" s="29"/>
      <c r="AI12" s="28"/>
      <c r="AW12" s="29"/>
      <c r="AY12" s="28"/>
      <c r="BM12" s="29"/>
      <c r="BO12" s="28"/>
      <c r="BR12" s="191" t="s">
        <v>6</v>
      </c>
      <c r="BS12" s="192"/>
      <c r="BT12" s="210"/>
      <c r="BU12" s="160">
        <v>0.52801215784440125</v>
      </c>
      <c r="BV12" s="160"/>
      <c r="BW12" s="160"/>
      <c r="BX12" s="191" t="str">
        <f t="shared" si="0"/>
        <v>Moderate</v>
      </c>
      <c r="BY12" s="192"/>
      <c r="BZ12" s="210"/>
      <c r="CC12" s="29"/>
    </row>
    <row r="13" spans="1:81" x14ac:dyDescent="0.3">
      <c r="A13" s="28"/>
      <c r="O13" s="29"/>
      <c r="R13" s="28"/>
      <c r="AG13" s="29"/>
      <c r="AI13" s="28"/>
      <c r="AW13" s="29"/>
      <c r="AY13" s="28"/>
      <c r="BM13" s="29"/>
      <c r="BO13" s="28"/>
      <c r="BR13" s="191" t="s">
        <v>7</v>
      </c>
      <c r="BS13" s="192"/>
      <c r="BT13" s="210"/>
      <c r="BU13" s="160">
        <v>0.75137562864761787</v>
      </c>
      <c r="BV13" s="160"/>
      <c r="BW13" s="160"/>
      <c r="BX13" s="191" t="str">
        <f t="shared" si="0"/>
        <v>Strong</v>
      </c>
      <c r="BY13" s="192"/>
      <c r="BZ13" s="210"/>
      <c r="CC13" s="29"/>
    </row>
    <row r="14" spans="1:81" x14ac:dyDescent="0.3">
      <c r="A14" s="28"/>
      <c r="O14" s="29"/>
      <c r="R14" s="28"/>
      <c r="AG14" s="29"/>
      <c r="AI14" s="28"/>
      <c r="AW14" s="29"/>
      <c r="AY14" s="28"/>
      <c r="BM14" s="29"/>
      <c r="BO14" s="28"/>
      <c r="BR14" s="191" t="s">
        <v>8</v>
      </c>
      <c r="BS14" s="192"/>
      <c r="BT14" s="210"/>
      <c r="BU14" s="160">
        <v>0.52580194973218175</v>
      </c>
      <c r="BV14" s="160"/>
      <c r="BW14" s="160"/>
      <c r="BX14" s="191" t="str">
        <f t="shared" si="0"/>
        <v>Moderate</v>
      </c>
      <c r="BY14" s="192"/>
      <c r="BZ14" s="210"/>
      <c r="CC14" s="29"/>
    </row>
    <row r="15" spans="1:81" x14ac:dyDescent="0.3">
      <c r="A15" s="28"/>
      <c r="O15" s="29"/>
      <c r="R15" s="28"/>
      <c r="AG15" s="29"/>
      <c r="AI15" s="28"/>
      <c r="AW15" s="29"/>
      <c r="AY15" s="28"/>
      <c r="BM15" s="29"/>
      <c r="BO15" s="28"/>
      <c r="BR15" s="191" t="s">
        <v>9</v>
      </c>
      <c r="BS15" s="192"/>
      <c r="BT15" s="210"/>
      <c r="BU15" s="160">
        <v>0.32851585542562417</v>
      </c>
      <c r="BV15" s="160"/>
      <c r="BW15" s="160"/>
      <c r="BX15" s="191" t="str">
        <f t="shared" si="0"/>
        <v>Week</v>
      </c>
      <c r="BY15" s="192"/>
      <c r="BZ15" s="210"/>
      <c r="CC15" s="29"/>
    </row>
    <row r="16" spans="1:81" x14ac:dyDescent="0.3">
      <c r="A16" s="28"/>
      <c r="O16" s="29"/>
      <c r="R16" s="28"/>
      <c r="AG16" s="29"/>
      <c r="AI16" s="28"/>
      <c r="AW16" s="29"/>
      <c r="AY16" s="28"/>
      <c r="BM16" s="29"/>
      <c r="BO16" s="28"/>
      <c r="BR16" s="191" t="s">
        <v>10</v>
      </c>
      <c r="BS16" s="192"/>
      <c r="BT16" s="210"/>
      <c r="BU16" s="160">
        <v>0.32272831877671143</v>
      </c>
      <c r="BV16" s="160"/>
      <c r="BW16" s="160"/>
      <c r="BX16" s="191" t="str">
        <f t="shared" si="0"/>
        <v>Week</v>
      </c>
      <c r="BY16" s="192"/>
      <c r="BZ16" s="210"/>
      <c r="CC16" s="29"/>
    </row>
    <row r="17" spans="1:81" x14ac:dyDescent="0.3">
      <c r="A17" s="28"/>
      <c r="O17" s="29"/>
      <c r="R17" s="28"/>
      <c r="AG17" s="29"/>
      <c r="AI17" s="28"/>
      <c r="AW17" s="29"/>
      <c r="AY17" s="28"/>
      <c r="BM17" s="29"/>
      <c r="BO17" s="28"/>
      <c r="BR17" s="191" t="s">
        <v>11</v>
      </c>
      <c r="BS17" s="192"/>
      <c r="BT17" s="210"/>
      <c r="BU17" s="160">
        <v>0.60898859301652353</v>
      </c>
      <c r="BV17" s="160"/>
      <c r="BW17" s="160"/>
      <c r="BX17" s="191" t="str">
        <f t="shared" si="0"/>
        <v>Strong</v>
      </c>
      <c r="BY17" s="192"/>
      <c r="BZ17" s="210"/>
      <c r="CC17" s="29"/>
    </row>
    <row r="18" spans="1:81" x14ac:dyDescent="0.3">
      <c r="A18" s="28"/>
      <c r="O18" s="29"/>
      <c r="R18" s="28"/>
      <c r="AG18" s="29"/>
      <c r="AI18" s="28"/>
      <c r="AW18" s="29"/>
      <c r="AY18" s="28"/>
      <c r="BM18" s="29"/>
      <c r="BO18" s="28"/>
      <c r="BR18" s="191" t="s">
        <v>12</v>
      </c>
      <c r="BS18" s="192"/>
      <c r="BT18" s="210"/>
      <c r="BU18" s="160">
        <v>0.51253296913706514</v>
      </c>
      <c r="BV18" s="160"/>
      <c r="BW18" s="160"/>
      <c r="BX18" s="191" t="str">
        <f t="shared" si="0"/>
        <v>Moderate</v>
      </c>
      <c r="BY18" s="192"/>
      <c r="BZ18" s="210"/>
      <c r="CC18" s="29"/>
    </row>
    <row r="19" spans="1:81" x14ac:dyDescent="0.3">
      <c r="A19" s="28"/>
      <c r="O19" s="29"/>
      <c r="R19" s="28"/>
      <c r="AG19" s="29"/>
      <c r="AI19" s="28"/>
      <c r="AW19" s="29"/>
      <c r="AY19" s="28"/>
      <c r="BM19" s="29"/>
      <c r="BO19" s="28"/>
      <c r="BR19" s="191" t="s">
        <v>13</v>
      </c>
      <c r="BS19" s="192"/>
      <c r="BT19" s="210"/>
      <c r="BU19" s="160">
        <v>0.67587166556768097</v>
      </c>
      <c r="BV19" s="160"/>
      <c r="BW19" s="160"/>
      <c r="BX19" s="191" t="str">
        <f t="shared" si="0"/>
        <v>Strong</v>
      </c>
      <c r="BY19" s="192"/>
      <c r="BZ19" s="210"/>
      <c r="CC19" s="29"/>
    </row>
    <row r="20" spans="1:81" x14ac:dyDescent="0.3">
      <c r="A20" s="28"/>
      <c r="O20" s="29"/>
      <c r="R20" s="28"/>
      <c r="AG20" s="29"/>
      <c r="AI20" s="28"/>
      <c r="AW20" s="29"/>
      <c r="AY20" s="28"/>
      <c r="BM20" s="29"/>
      <c r="BO20" s="28"/>
      <c r="BR20" s="191" t="s">
        <v>14</v>
      </c>
      <c r="BS20" s="192"/>
      <c r="BT20" s="210"/>
      <c r="BU20" s="160">
        <v>0.63554887759632284</v>
      </c>
      <c r="BV20" s="160"/>
      <c r="BW20" s="160"/>
      <c r="BX20" s="191" t="str">
        <f t="shared" si="0"/>
        <v>Strong</v>
      </c>
      <c r="BY20" s="192"/>
      <c r="BZ20" s="210"/>
      <c r="CC20" s="29"/>
    </row>
    <row r="21" spans="1:81" x14ac:dyDescent="0.3">
      <c r="A21" s="28"/>
      <c r="O21" s="29"/>
      <c r="R21" s="28"/>
      <c r="AG21" s="29"/>
      <c r="AI21" s="61"/>
      <c r="AW21" s="29"/>
      <c r="AY21" s="28"/>
      <c r="BM21" s="29"/>
      <c r="BO21" s="28"/>
      <c r="BR21" s="191" t="s">
        <v>15</v>
      </c>
      <c r="BS21" s="192"/>
      <c r="BT21" s="210"/>
      <c r="BU21" s="160">
        <v>0.70985767478792194</v>
      </c>
      <c r="BV21" s="160"/>
      <c r="BW21" s="160"/>
      <c r="BX21" s="191" t="str">
        <f t="shared" si="0"/>
        <v>Strong</v>
      </c>
      <c r="BY21" s="192"/>
      <c r="BZ21" s="210"/>
      <c r="CC21" s="29"/>
    </row>
    <row r="22" spans="1:81" x14ac:dyDescent="0.3">
      <c r="A22" s="28"/>
      <c r="O22" s="29"/>
      <c r="R22" s="28"/>
      <c r="AG22" s="29"/>
      <c r="AI22" s="28"/>
      <c r="AW22" s="29"/>
      <c r="AY22" s="28"/>
      <c r="BM22" s="29"/>
      <c r="BO22" s="28"/>
      <c r="BR22" s="191" t="s">
        <v>16</v>
      </c>
      <c r="BS22" s="192"/>
      <c r="BT22" s="210"/>
      <c r="BU22" s="160">
        <v>0.53257184105749322</v>
      </c>
      <c r="BV22" s="160"/>
      <c r="BW22" s="160"/>
      <c r="BX22" s="191" t="str">
        <f t="shared" si="0"/>
        <v>Moderate</v>
      </c>
      <c r="BY22" s="192"/>
      <c r="BZ22" s="210"/>
      <c r="CC22" s="29"/>
    </row>
    <row r="23" spans="1:81" x14ac:dyDescent="0.3">
      <c r="A23" s="28"/>
      <c r="O23" s="29"/>
      <c r="R23" s="28"/>
      <c r="AG23" s="29"/>
      <c r="AI23" s="28"/>
      <c r="AW23" s="29"/>
      <c r="AY23" s="28"/>
      <c r="BM23" s="29"/>
      <c r="BO23" s="28"/>
      <c r="BR23" s="191" t="s">
        <v>17</v>
      </c>
      <c r="BS23" s="192"/>
      <c r="BT23" s="210"/>
      <c r="BU23" s="160">
        <v>0.6675210542467247</v>
      </c>
      <c r="BV23" s="160"/>
      <c r="BW23" s="160"/>
      <c r="BX23" s="191" t="str">
        <f t="shared" si="0"/>
        <v>Strong</v>
      </c>
      <c r="BY23" s="192"/>
      <c r="BZ23" s="210"/>
      <c r="CC23" s="29"/>
    </row>
    <row r="24" spans="1:81" x14ac:dyDescent="0.3">
      <c r="A24" s="28"/>
      <c r="O24" s="29"/>
      <c r="R24" s="28"/>
      <c r="AG24" s="29"/>
      <c r="AI24" s="28"/>
      <c r="AW24" s="29"/>
      <c r="AY24" s="28"/>
      <c r="BM24" s="29"/>
      <c r="BO24" s="28"/>
      <c r="BR24" s="191" t="s">
        <v>18</v>
      </c>
      <c r="BS24" s="192"/>
      <c r="BT24" s="210"/>
      <c r="BU24" s="160">
        <v>0.69262835349824226</v>
      </c>
      <c r="BV24" s="160"/>
      <c r="BW24" s="160"/>
      <c r="BX24" s="191" t="str">
        <f t="shared" si="0"/>
        <v>Strong</v>
      </c>
      <c r="BY24" s="192"/>
      <c r="BZ24" s="210"/>
      <c r="CC24" s="29"/>
    </row>
    <row r="25" spans="1:81" x14ac:dyDescent="0.3">
      <c r="A25" s="28"/>
      <c r="O25" s="29"/>
      <c r="R25" s="28"/>
      <c r="AG25" s="29"/>
      <c r="AI25" s="28"/>
      <c r="AW25" s="29"/>
      <c r="AY25" s="28"/>
      <c r="BM25" s="29"/>
      <c r="BO25" s="28"/>
      <c r="BR25" s="191" t="s">
        <v>19</v>
      </c>
      <c r="BS25" s="192"/>
      <c r="BT25" s="210"/>
      <c r="BU25" s="160">
        <v>0.67177408699418339</v>
      </c>
      <c r="BV25" s="160"/>
      <c r="BW25" s="160"/>
      <c r="BX25" s="191" t="str">
        <f t="shared" si="0"/>
        <v>Strong</v>
      </c>
      <c r="BY25" s="192"/>
      <c r="BZ25" s="210"/>
      <c r="CC25" s="29"/>
    </row>
    <row r="26" spans="1:81" ht="15" thickBot="1" x14ac:dyDescent="0.35">
      <c r="A26" s="28"/>
      <c r="O26" s="29"/>
      <c r="R26" s="28"/>
      <c r="AG26" s="29"/>
      <c r="AI26" s="28"/>
      <c r="AW26" s="29"/>
      <c r="AY26" s="28"/>
      <c r="BM26" s="29"/>
      <c r="BO26" s="28"/>
      <c r="BR26" s="191" t="s">
        <v>20</v>
      </c>
      <c r="BS26" s="192"/>
      <c r="BT26" s="210"/>
      <c r="BU26" s="160">
        <v>0.58292169810517414</v>
      </c>
      <c r="BV26" s="160"/>
      <c r="BW26" s="160"/>
      <c r="BX26" s="191" t="str">
        <f t="shared" si="0"/>
        <v>Moderate</v>
      </c>
      <c r="BY26" s="192"/>
      <c r="BZ26" s="210"/>
      <c r="CC26" s="29"/>
    </row>
    <row r="27" spans="1:81" ht="14.4" customHeight="1" thickBot="1" x14ac:dyDescent="0.35">
      <c r="A27" s="28"/>
      <c r="O27" s="29"/>
      <c r="R27" s="142" t="s">
        <v>244</v>
      </c>
      <c r="S27" s="143"/>
      <c r="T27" s="143"/>
      <c r="U27" s="143"/>
      <c r="V27" s="143"/>
      <c r="W27" s="143"/>
      <c r="X27" s="143"/>
      <c r="Y27" s="143"/>
      <c r="Z27" s="143"/>
      <c r="AA27" s="143"/>
      <c r="AB27" s="143"/>
      <c r="AC27" s="143"/>
      <c r="AD27" s="143"/>
      <c r="AE27" s="143"/>
      <c r="AF27" s="143"/>
      <c r="AG27" s="144"/>
      <c r="AI27" s="28"/>
      <c r="AW27" s="29"/>
      <c r="AY27" s="28"/>
      <c r="BM27" s="29"/>
      <c r="BO27" s="28"/>
      <c r="BR27" s="191" t="s">
        <v>21</v>
      </c>
      <c r="BS27" s="192"/>
      <c r="BT27" s="210"/>
      <c r="BU27" s="160">
        <v>0.71047151158581401</v>
      </c>
      <c r="BV27" s="160"/>
      <c r="BW27" s="160"/>
      <c r="BX27" s="191" t="str">
        <f t="shared" si="0"/>
        <v>Strong</v>
      </c>
      <c r="BY27" s="192"/>
      <c r="BZ27" s="210"/>
      <c r="CC27" s="29"/>
    </row>
    <row r="28" spans="1:81" x14ac:dyDescent="0.3">
      <c r="A28" s="28"/>
      <c r="O28" s="29"/>
      <c r="R28" s="145"/>
      <c r="S28" s="146"/>
      <c r="T28" s="146"/>
      <c r="U28" s="146"/>
      <c r="V28" s="146"/>
      <c r="W28" s="146"/>
      <c r="X28" s="146"/>
      <c r="Y28" s="146"/>
      <c r="Z28" s="146"/>
      <c r="AA28" s="146"/>
      <c r="AB28" s="146"/>
      <c r="AC28" s="146"/>
      <c r="AD28" s="146"/>
      <c r="AE28" s="146"/>
      <c r="AF28" s="146"/>
      <c r="AG28" s="147"/>
      <c r="AI28" s="142" t="s">
        <v>221</v>
      </c>
      <c r="AJ28" s="143"/>
      <c r="AK28" s="143"/>
      <c r="AL28" s="143"/>
      <c r="AM28" s="143"/>
      <c r="AN28" s="143"/>
      <c r="AO28" s="143"/>
      <c r="AP28" s="143"/>
      <c r="AQ28" s="143"/>
      <c r="AR28" s="143"/>
      <c r="AS28" s="143"/>
      <c r="AT28" s="143"/>
      <c r="AU28" s="143"/>
      <c r="AV28" s="143"/>
      <c r="AW28" s="144"/>
      <c r="AY28" s="28"/>
      <c r="BM28" s="29"/>
      <c r="BO28" s="28"/>
      <c r="BR28" s="191" t="s">
        <v>22</v>
      </c>
      <c r="BS28" s="192"/>
      <c r="BT28" s="210"/>
      <c r="BU28" s="160">
        <v>0.65447675113762371</v>
      </c>
      <c r="BV28" s="160"/>
      <c r="BW28" s="160"/>
      <c r="BX28" s="191" t="str">
        <f t="shared" si="0"/>
        <v>Strong</v>
      </c>
      <c r="BY28" s="192"/>
      <c r="BZ28" s="210"/>
      <c r="CC28" s="29"/>
    </row>
    <row r="29" spans="1:81" x14ac:dyDescent="0.3">
      <c r="A29" s="28"/>
      <c r="O29" s="29"/>
      <c r="R29" s="145"/>
      <c r="S29" s="146"/>
      <c r="T29" s="146"/>
      <c r="U29" s="146"/>
      <c r="V29" s="146"/>
      <c r="W29" s="146"/>
      <c r="X29" s="146"/>
      <c r="Y29" s="146"/>
      <c r="Z29" s="146"/>
      <c r="AA29" s="146"/>
      <c r="AB29" s="146"/>
      <c r="AC29" s="146"/>
      <c r="AD29" s="146"/>
      <c r="AE29" s="146"/>
      <c r="AF29" s="146"/>
      <c r="AG29" s="147"/>
      <c r="AI29" s="145"/>
      <c r="AJ29" s="146"/>
      <c r="AK29" s="146"/>
      <c r="AL29" s="146"/>
      <c r="AM29" s="146"/>
      <c r="AN29" s="146"/>
      <c r="AO29" s="146"/>
      <c r="AP29" s="146"/>
      <c r="AQ29" s="146"/>
      <c r="AR29" s="146"/>
      <c r="AS29" s="146"/>
      <c r="AT29" s="146"/>
      <c r="AU29" s="146"/>
      <c r="AV29" s="146"/>
      <c r="AW29" s="147"/>
      <c r="AY29" s="28"/>
      <c r="BM29" s="29"/>
      <c r="BO29" s="28"/>
      <c r="BR29" s="191" t="s">
        <v>23</v>
      </c>
      <c r="BS29" s="192"/>
      <c r="BT29" s="210"/>
      <c r="BU29" s="160">
        <v>0.61861423178649055</v>
      </c>
      <c r="BV29" s="160"/>
      <c r="BW29" s="160"/>
      <c r="BX29" s="191" t="str">
        <f t="shared" si="0"/>
        <v>Strong</v>
      </c>
      <c r="BY29" s="192"/>
      <c r="BZ29" s="210"/>
      <c r="CC29" s="29"/>
    </row>
    <row r="30" spans="1:81" ht="15" thickBot="1" x14ac:dyDescent="0.35">
      <c r="A30" s="28"/>
      <c r="O30" s="29"/>
      <c r="R30" s="145"/>
      <c r="S30" s="146"/>
      <c r="T30" s="146"/>
      <c r="U30" s="146"/>
      <c r="V30" s="146"/>
      <c r="W30" s="146"/>
      <c r="X30" s="146"/>
      <c r="Y30" s="146"/>
      <c r="Z30" s="146"/>
      <c r="AA30" s="146"/>
      <c r="AB30" s="146"/>
      <c r="AC30" s="146"/>
      <c r="AD30" s="146"/>
      <c r="AE30" s="146"/>
      <c r="AF30" s="146"/>
      <c r="AG30" s="147"/>
      <c r="AI30" s="148"/>
      <c r="AJ30" s="149"/>
      <c r="AK30" s="149"/>
      <c r="AL30" s="149"/>
      <c r="AM30" s="149"/>
      <c r="AN30" s="149"/>
      <c r="AO30" s="149"/>
      <c r="AP30" s="149"/>
      <c r="AQ30" s="149"/>
      <c r="AR30" s="149"/>
      <c r="AS30" s="149"/>
      <c r="AT30" s="149"/>
      <c r="AU30" s="149"/>
      <c r="AV30" s="149"/>
      <c r="AW30" s="150"/>
      <c r="AY30" s="28"/>
      <c r="BM30" s="29"/>
      <c r="BO30" s="28"/>
      <c r="BR30" s="191" t="s">
        <v>24</v>
      </c>
      <c r="BS30" s="192"/>
      <c r="BT30" s="210"/>
      <c r="BU30" s="160">
        <v>0.77877919315666566</v>
      </c>
      <c r="BV30" s="160"/>
      <c r="BW30" s="160"/>
      <c r="BX30" s="191" t="str">
        <f t="shared" si="0"/>
        <v>Strong</v>
      </c>
      <c r="BY30" s="192"/>
      <c r="BZ30" s="210"/>
      <c r="CC30" s="29"/>
    </row>
    <row r="31" spans="1:81" ht="15" thickBot="1" x14ac:dyDescent="0.35">
      <c r="A31" s="28"/>
      <c r="O31" s="29"/>
      <c r="R31" s="145"/>
      <c r="S31" s="146"/>
      <c r="T31" s="146"/>
      <c r="U31" s="146"/>
      <c r="V31" s="146"/>
      <c r="W31" s="146"/>
      <c r="X31" s="146"/>
      <c r="Y31" s="146"/>
      <c r="Z31" s="146"/>
      <c r="AA31" s="146"/>
      <c r="AB31" s="146"/>
      <c r="AC31" s="146"/>
      <c r="AD31" s="146"/>
      <c r="AE31" s="146"/>
      <c r="AF31" s="146"/>
      <c r="AG31" s="147"/>
      <c r="AI31" s="173" t="s">
        <v>220</v>
      </c>
      <c r="AJ31" s="174"/>
      <c r="AK31" s="174"/>
      <c r="AL31" s="174"/>
      <c r="AM31" s="174"/>
      <c r="AN31" s="174"/>
      <c r="AO31" s="174"/>
      <c r="AP31" s="174"/>
      <c r="AQ31" s="174"/>
      <c r="AR31" s="174"/>
      <c r="AS31" s="174"/>
      <c r="AT31" s="174"/>
      <c r="AU31" s="174"/>
      <c r="AV31" s="174"/>
      <c r="AW31" s="175"/>
      <c r="AY31" s="185" t="s">
        <v>251</v>
      </c>
      <c r="AZ31" s="186"/>
      <c r="BA31" s="186"/>
      <c r="BB31" s="186"/>
      <c r="BC31" s="186"/>
      <c r="BD31" s="186"/>
      <c r="BE31" s="186"/>
      <c r="BF31" s="186"/>
      <c r="BG31" s="186"/>
      <c r="BH31" s="186"/>
      <c r="BI31" s="186"/>
      <c r="BJ31" s="186"/>
      <c r="BK31" s="186"/>
      <c r="BL31" s="186"/>
      <c r="BM31" s="187"/>
      <c r="BO31" s="28"/>
      <c r="BR31" s="191" t="s">
        <v>25</v>
      </c>
      <c r="BS31" s="192"/>
      <c r="BT31" s="210"/>
      <c r="BU31" s="160">
        <v>0.72426727012919712</v>
      </c>
      <c r="BV31" s="160"/>
      <c r="BW31" s="160"/>
      <c r="BX31" s="191" t="str">
        <f t="shared" si="0"/>
        <v>Strong</v>
      </c>
      <c r="BY31" s="192"/>
      <c r="BZ31" s="210"/>
      <c r="CC31" s="29"/>
    </row>
    <row r="32" spans="1:81" x14ac:dyDescent="0.3">
      <c r="A32" s="28"/>
      <c r="O32" s="29"/>
      <c r="R32" s="145"/>
      <c r="S32" s="146"/>
      <c r="T32" s="146"/>
      <c r="U32" s="146"/>
      <c r="V32" s="146"/>
      <c r="W32" s="146"/>
      <c r="X32" s="146"/>
      <c r="Y32" s="146"/>
      <c r="Z32" s="146"/>
      <c r="AA32" s="146"/>
      <c r="AB32" s="146"/>
      <c r="AC32" s="146"/>
      <c r="AD32" s="146"/>
      <c r="AE32" s="146"/>
      <c r="AF32" s="146"/>
      <c r="AG32" s="147"/>
      <c r="AY32" s="201"/>
      <c r="AZ32" s="202"/>
      <c r="BA32" s="202"/>
      <c r="BB32" s="202"/>
      <c r="BC32" s="202"/>
      <c r="BD32" s="202"/>
      <c r="BE32" s="202"/>
      <c r="BF32" s="202"/>
      <c r="BG32" s="202"/>
      <c r="BH32" s="202"/>
      <c r="BI32" s="202"/>
      <c r="BJ32" s="202"/>
      <c r="BK32" s="202"/>
      <c r="BL32" s="202"/>
      <c r="BM32" s="203"/>
      <c r="BO32" s="28"/>
      <c r="BR32" s="191" t="s">
        <v>26</v>
      </c>
      <c r="BS32" s="192"/>
      <c r="BT32" s="210"/>
      <c r="BU32" s="160">
        <v>0.59640199467194921</v>
      </c>
      <c r="BV32" s="160"/>
      <c r="BW32" s="160"/>
      <c r="BX32" s="191" t="str">
        <f t="shared" si="0"/>
        <v>Strong</v>
      </c>
      <c r="BY32" s="192"/>
      <c r="BZ32" s="210"/>
      <c r="CC32" s="29"/>
    </row>
    <row r="33" spans="1:81" ht="15" thickBot="1" x14ac:dyDescent="0.35">
      <c r="A33" s="28"/>
      <c r="O33" s="29"/>
      <c r="R33" s="148"/>
      <c r="S33" s="149"/>
      <c r="T33" s="149"/>
      <c r="U33" s="149"/>
      <c r="V33" s="149"/>
      <c r="W33" s="149"/>
      <c r="X33" s="149"/>
      <c r="Y33" s="149"/>
      <c r="Z33" s="149"/>
      <c r="AA33" s="149"/>
      <c r="AB33" s="149"/>
      <c r="AC33" s="149"/>
      <c r="AD33" s="149"/>
      <c r="AE33" s="149"/>
      <c r="AF33" s="149"/>
      <c r="AG33" s="150"/>
      <c r="AY33" s="188"/>
      <c r="AZ33" s="189"/>
      <c r="BA33" s="189"/>
      <c r="BB33" s="189"/>
      <c r="BC33" s="189"/>
      <c r="BD33" s="189"/>
      <c r="BE33" s="189"/>
      <c r="BF33" s="189"/>
      <c r="BG33" s="189"/>
      <c r="BH33" s="189"/>
      <c r="BI33" s="189"/>
      <c r="BJ33" s="189"/>
      <c r="BK33" s="189"/>
      <c r="BL33" s="189"/>
      <c r="BM33" s="190"/>
      <c r="BO33" s="28"/>
      <c r="BR33" s="191" t="s">
        <v>27</v>
      </c>
      <c r="BS33" s="192"/>
      <c r="BT33" s="210"/>
      <c r="BU33" s="160">
        <v>0.55942828642482123</v>
      </c>
      <c r="BV33" s="160"/>
      <c r="BW33" s="160"/>
      <c r="BX33" s="191" t="str">
        <f t="shared" si="0"/>
        <v>Moderate</v>
      </c>
      <c r="BY33" s="192"/>
      <c r="BZ33" s="210"/>
      <c r="CC33" s="29"/>
    </row>
    <row r="34" spans="1:81" x14ac:dyDescent="0.3">
      <c r="A34" s="28"/>
      <c r="O34" s="29"/>
      <c r="R34" s="151" t="s">
        <v>220</v>
      </c>
      <c r="S34" s="152"/>
      <c r="T34" s="152"/>
      <c r="U34" s="152"/>
      <c r="V34" s="152"/>
      <c r="W34" s="152"/>
      <c r="X34" s="152"/>
      <c r="Y34" s="152"/>
      <c r="Z34" s="152"/>
      <c r="AA34" s="152"/>
      <c r="AB34" s="152"/>
      <c r="AC34" s="152"/>
      <c r="AD34" s="152"/>
      <c r="AE34" s="152"/>
      <c r="AF34" s="152"/>
      <c r="AG34" s="153"/>
      <c r="AY34" s="142" t="s">
        <v>252</v>
      </c>
      <c r="AZ34" s="143"/>
      <c r="BA34" s="143"/>
      <c r="BB34" s="143"/>
      <c r="BC34" s="143"/>
      <c r="BD34" s="143"/>
      <c r="BE34" s="143"/>
      <c r="BF34" s="143"/>
      <c r="BG34" s="143"/>
      <c r="BH34" s="143"/>
      <c r="BI34" s="143"/>
      <c r="BJ34" s="143"/>
      <c r="BK34" s="143"/>
      <c r="BL34" s="143"/>
      <c r="BM34" s="144"/>
      <c r="BO34" s="28"/>
      <c r="BR34" s="191" t="s">
        <v>28</v>
      </c>
      <c r="BS34" s="192"/>
      <c r="BT34" s="210"/>
      <c r="BU34" s="160">
        <v>0.67574034126462101</v>
      </c>
      <c r="BV34" s="160"/>
      <c r="BW34" s="160"/>
      <c r="BX34" s="191" t="str">
        <f t="shared" si="0"/>
        <v>Strong</v>
      </c>
      <c r="BY34" s="192"/>
      <c r="BZ34" s="210"/>
      <c r="CC34" s="29"/>
    </row>
    <row r="35" spans="1:81" ht="15" thickBot="1" x14ac:dyDescent="0.35">
      <c r="A35" s="28"/>
      <c r="O35" s="29"/>
      <c r="R35" s="154"/>
      <c r="S35" s="155"/>
      <c r="T35" s="155"/>
      <c r="U35" s="155"/>
      <c r="V35" s="155"/>
      <c r="W35" s="155"/>
      <c r="X35" s="155"/>
      <c r="Y35" s="155"/>
      <c r="Z35" s="155"/>
      <c r="AA35" s="155"/>
      <c r="AB35" s="155"/>
      <c r="AC35" s="155"/>
      <c r="AD35" s="155"/>
      <c r="AE35" s="155"/>
      <c r="AF35" s="155"/>
      <c r="AG35" s="156"/>
      <c r="AY35" s="145"/>
      <c r="AZ35" s="146"/>
      <c r="BA35" s="146"/>
      <c r="BB35" s="146"/>
      <c r="BC35" s="146"/>
      <c r="BD35" s="146"/>
      <c r="BE35" s="146"/>
      <c r="BF35" s="146"/>
      <c r="BG35" s="146"/>
      <c r="BH35" s="146"/>
      <c r="BI35" s="146"/>
      <c r="BJ35" s="146"/>
      <c r="BK35" s="146"/>
      <c r="BL35" s="146"/>
      <c r="BM35" s="147"/>
      <c r="BO35" s="28"/>
      <c r="BR35" s="231" t="s">
        <v>29</v>
      </c>
      <c r="BS35" s="232"/>
      <c r="BT35" s="233"/>
      <c r="BU35" s="230">
        <v>0.69539564242095442</v>
      </c>
      <c r="BV35" s="230"/>
      <c r="BW35" s="230"/>
      <c r="BX35" s="231" t="str">
        <f t="shared" si="0"/>
        <v>Strong</v>
      </c>
      <c r="BY35" s="232"/>
      <c r="BZ35" s="233"/>
      <c r="CC35" s="29"/>
    </row>
    <row r="36" spans="1:81" ht="15" thickBot="1" x14ac:dyDescent="0.35">
      <c r="A36" s="28"/>
      <c r="O36" s="29"/>
      <c r="R36" s="157"/>
      <c r="S36" s="158"/>
      <c r="T36" s="158"/>
      <c r="U36" s="158"/>
      <c r="V36" s="158"/>
      <c r="W36" s="158"/>
      <c r="X36" s="158"/>
      <c r="Y36" s="158"/>
      <c r="Z36" s="158"/>
      <c r="AA36" s="158"/>
      <c r="AB36" s="158"/>
      <c r="AC36" s="158"/>
      <c r="AD36" s="158"/>
      <c r="AE36" s="158"/>
      <c r="AF36" s="158"/>
      <c r="AG36" s="159"/>
      <c r="AY36" s="145"/>
      <c r="AZ36" s="146"/>
      <c r="BA36" s="146"/>
      <c r="BB36" s="146"/>
      <c r="BC36" s="146"/>
      <c r="BD36" s="146"/>
      <c r="BE36" s="146"/>
      <c r="BF36" s="146"/>
      <c r="BG36" s="146"/>
      <c r="BH36" s="146"/>
      <c r="BI36" s="146"/>
      <c r="BJ36" s="146"/>
      <c r="BK36" s="146"/>
      <c r="BL36" s="146"/>
      <c r="BM36" s="147"/>
      <c r="BO36" s="185" t="s">
        <v>224</v>
      </c>
      <c r="BP36" s="186"/>
      <c r="BQ36" s="186"/>
      <c r="BR36" s="186"/>
      <c r="BS36" s="186"/>
      <c r="BT36" s="186"/>
      <c r="BU36" s="186"/>
      <c r="BV36" s="186"/>
      <c r="BW36" s="186"/>
      <c r="BX36" s="186"/>
      <c r="BY36" s="186"/>
      <c r="BZ36" s="186"/>
      <c r="CA36" s="186"/>
      <c r="CB36" s="186"/>
      <c r="CC36" s="187"/>
    </row>
    <row r="37" spans="1:81" ht="15" thickBot="1" x14ac:dyDescent="0.35">
      <c r="A37" s="28"/>
      <c r="O37" s="29"/>
      <c r="AY37" s="148"/>
      <c r="AZ37" s="149"/>
      <c r="BA37" s="149"/>
      <c r="BB37" s="149"/>
      <c r="BC37" s="149"/>
      <c r="BD37" s="149"/>
      <c r="BE37" s="149"/>
      <c r="BF37" s="149"/>
      <c r="BG37" s="149"/>
      <c r="BH37" s="149"/>
      <c r="BI37" s="149"/>
      <c r="BJ37" s="149"/>
      <c r="BK37" s="149"/>
      <c r="BL37" s="149"/>
      <c r="BM37" s="150"/>
      <c r="BO37" s="201"/>
      <c r="BP37" s="202"/>
      <c r="BQ37" s="202"/>
      <c r="BR37" s="202"/>
      <c r="BS37" s="202"/>
      <c r="BT37" s="202"/>
      <c r="BU37" s="202"/>
      <c r="BV37" s="202"/>
      <c r="BW37" s="202"/>
      <c r="BX37" s="202"/>
      <c r="BY37" s="202"/>
      <c r="BZ37" s="202"/>
      <c r="CA37" s="202"/>
      <c r="CB37" s="202"/>
      <c r="CC37" s="203"/>
    </row>
    <row r="38" spans="1:81" ht="15" thickBot="1" x14ac:dyDescent="0.35">
      <c r="A38" s="28"/>
      <c r="O38" s="29"/>
      <c r="AV38" t="s">
        <v>242</v>
      </c>
      <c r="AY38" s="161" t="s">
        <v>220</v>
      </c>
      <c r="AZ38" s="162"/>
      <c r="BA38" s="162"/>
      <c r="BB38" s="162"/>
      <c r="BC38" s="162"/>
      <c r="BD38" s="162"/>
      <c r="BE38" s="162"/>
      <c r="BF38" s="162"/>
      <c r="BG38" s="162"/>
      <c r="BH38" s="162"/>
      <c r="BI38" s="162"/>
      <c r="BJ38" s="162"/>
      <c r="BK38" s="162"/>
      <c r="BL38" s="162"/>
      <c r="BM38" s="163"/>
      <c r="BO38" s="201"/>
      <c r="BP38" s="202"/>
      <c r="BQ38" s="202"/>
      <c r="BR38" s="202"/>
      <c r="BS38" s="202"/>
      <c r="BT38" s="202"/>
      <c r="BU38" s="202"/>
      <c r="BV38" s="202"/>
      <c r="BW38" s="202"/>
      <c r="BX38" s="202"/>
      <c r="BY38" s="202"/>
      <c r="BZ38" s="202"/>
      <c r="CA38" s="202"/>
      <c r="CB38" s="202"/>
      <c r="CC38" s="203"/>
    </row>
    <row r="39" spans="1:81" ht="15" thickBot="1" x14ac:dyDescent="0.35">
      <c r="A39" s="28"/>
      <c r="O39" s="29"/>
      <c r="BO39" s="201"/>
      <c r="BP39" s="202"/>
      <c r="BQ39" s="202"/>
      <c r="BR39" s="202"/>
      <c r="BS39" s="202"/>
      <c r="BT39" s="202"/>
      <c r="BU39" s="202"/>
      <c r="BV39" s="202"/>
      <c r="BW39" s="202"/>
      <c r="BX39" s="202"/>
      <c r="BY39" s="202"/>
      <c r="BZ39" s="202"/>
      <c r="CA39" s="202"/>
      <c r="CB39" s="202"/>
      <c r="CC39" s="203"/>
    </row>
    <row r="40" spans="1:81" ht="15" thickBot="1" x14ac:dyDescent="0.35">
      <c r="A40" s="28"/>
      <c r="O40" s="29"/>
      <c r="BO40" s="234" t="s">
        <v>225</v>
      </c>
      <c r="BP40" s="235"/>
      <c r="BQ40" s="235"/>
      <c r="BR40" s="235"/>
      <c r="BS40" s="235"/>
      <c r="BT40" s="235"/>
      <c r="BU40" s="235"/>
      <c r="BV40" s="235"/>
      <c r="BW40" s="235"/>
      <c r="BX40" s="235"/>
      <c r="BY40" s="235"/>
      <c r="BZ40" s="235"/>
      <c r="CA40" s="235"/>
      <c r="CB40" s="235"/>
      <c r="CC40" s="236"/>
    </row>
    <row r="41" spans="1:81" ht="15" thickBot="1" x14ac:dyDescent="0.35">
      <c r="A41" s="28"/>
      <c r="O41" s="29"/>
    </row>
    <row r="42" spans="1:81" x14ac:dyDescent="0.3">
      <c r="A42" s="133" t="s">
        <v>219</v>
      </c>
      <c r="B42" s="134"/>
      <c r="C42" s="134"/>
      <c r="D42" s="134"/>
      <c r="E42" s="134"/>
      <c r="F42" s="134"/>
      <c r="G42" s="134"/>
      <c r="H42" s="134"/>
      <c r="I42" s="134"/>
      <c r="J42" s="134"/>
      <c r="K42" s="134"/>
      <c r="L42" s="134"/>
      <c r="M42" s="134"/>
      <c r="N42" s="134"/>
      <c r="O42" s="135"/>
    </row>
    <row r="43" spans="1:81" x14ac:dyDescent="0.3">
      <c r="A43" s="136"/>
      <c r="B43" s="137"/>
      <c r="C43" s="137"/>
      <c r="D43" s="137"/>
      <c r="E43" s="137"/>
      <c r="F43" s="137"/>
      <c r="G43" s="137"/>
      <c r="H43" s="137"/>
      <c r="I43" s="137"/>
      <c r="J43" s="137"/>
      <c r="K43" s="137"/>
      <c r="L43" s="137"/>
      <c r="M43" s="137"/>
      <c r="N43" s="137"/>
      <c r="O43" s="138"/>
    </row>
    <row r="44" spans="1:81" x14ac:dyDescent="0.3">
      <c r="A44" s="136"/>
      <c r="B44" s="137"/>
      <c r="C44" s="137"/>
      <c r="D44" s="137"/>
      <c r="E44" s="137"/>
      <c r="F44" s="137"/>
      <c r="G44" s="137"/>
      <c r="H44" s="137"/>
      <c r="I44" s="137"/>
      <c r="J44" s="137"/>
      <c r="K44" s="137"/>
      <c r="L44" s="137"/>
      <c r="M44" s="137"/>
      <c r="N44" s="137"/>
      <c r="O44" s="138"/>
    </row>
    <row r="45" spans="1:81" ht="15" thickBot="1" x14ac:dyDescent="0.35">
      <c r="A45" s="139"/>
      <c r="B45" s="140"/>
      <c r="C45" s="140"/>
      <c r="D45" s="140"/>
      <c r="E45" s="140"/>
      <c r="F45" s="140"/>
      <c r="G45" s="140"/>
      <c r="H45" s="140"/>
      <c r="I45" s="140"/>
      <c r="J45" s="140"/>
      <c r="K45" s="140"/>
      <c r="L45" s="140"/>
      <c r="M45" s="140"/>
      <c r="N45" s="140"/>
      <c r="O45" s="141"/>
    </row>
    <row r="46" spans="1:81" ht="14.4" customHeight="1" x14ac:dyDescent="0.3">
      <c r="A46" s="118" t="s">
        <v>215</v>
      </c>
      <c r="B46" s="119"/>
      <c r="C46" s="119"/>
      <c r="D46" s="119"/>
      <c r="E46" s="119"/>
      <c r="F46" s="119"/>
      <c r="G46" s="119"/>
      <c r="H46" s="119"/>
      <c r="I46" s="119"/>
      <c r="J46" s="119"/>
      <c r="K46" s="119"/>
      <c r="L46" s="119"/>
      <c r="M46" s="119"/>
      <c r="N46" s="119"/>
      <c r="O46" s="120"/>
    </row>
    <row r="47" spans="1:81" x14ac:dyDescent="0.3">
      <c r="A47" s="121"/>
      <c r="B47" s="122"/>
      <c r="C47" s="122"/>
      <c r="D47" s="122"/>
      <c r="E47" s="122"/>
      <c r="F47" s="122"/>
      <c r="G47" s="122"/>
      <c r="H47" s="122"/>
      <c r="I47" s="122"/>
      <c r="J47" s="122"/>
      <c r="K47" s="122"/>
      <c r="L47" s="122"/>
      <c r="M47" s="122"/>
      <c r="N47" s="122"/>
      <c r="O47" s="123"/>
    </row>
    <row r="48" spans="1:81" x14ac:dyDescent="0.3">
      <c r="A48" s="121"/>
      <c r="B48" s="122"/>
      <c r="C48" s="122"/>
      <c r="D48" s="122"/>
      <c r="E48" s="122"/>
      <c r="F48" s="122"/>
      <c r="G48" s="122"/>
      <c r="H48" s="122"/>
      <c r="I48" s="122"/>
      <c r="J48" s="122"/>
      <c r="K48" s="122"/>
      <c r="L48" s="122"/>
      <c r="M48" s="122"/>
      <c r="N48" s="122"/>
      <c r="O48" s="123"/>
    </row>
    <row r="49" spans="1:15" x14ac:dyDescent="0.3">
      <c r="A49" s="121"/>
      <c r="B49" s="122"/>
      <c r="C49" s="122"/>
      <c r="D49" s="122"/>
      <c r="E49" s="122"/>
      <c r="F49" s="122"/>
      <c r="G49" s="122"/>
      <c r="H49" s="122"/>
      <c r="I49" s="122"/>
      <c r="J49" s="122"/>
      <c r="K49" s="122"/>
      <c r="L49" s="122"/>
      <c r="M49" s="122"/>
      <c r="N49" s="122"/>
      <c r="O49" s="123"/>
    </row>
    <row r="50" spans="1:15" x14ac:dyDescent="0.3">
      <c r="A50" s="121"/>
      <c r="B50" s="122"/>
      <c r="C50" s="122"/>
      <c r="D50" s="122"/>
      <c r="E50" s="122"/>
      <c r="F50" s="122"/>
      <c r="G50" s="122"/>
      <c r="H50" s="122"/>
      <c r="I50" s="122"/>
      <c r="J50" s="122"/>
      <c r="K50" s="122"/>
      <c r="L50" s="122"/>
      <c r="M50" s="122"/>
      <c r="N50" s="122"/>
      <c r="O50" s="123"/>
    </row>
    <row r="51" spans="1:15" ht="15" thickBot="1" x14ac:dyDescent="0.35">
      <c r="A51" s="124"/>
      <c r="B51" s="125"/>
      <c r="C51" s="125"/>
      <c r="D51" s="125"/>
      <c r="E51" s="125"/>
      <c r="F51" s="125"/>
      <c r="G51" s="125"/>
      <c r="H51" s="125"/>
      <c r="I51" s="125"/>
      <c r="J51" s="125"/>
      <c r="K51" s="125"/>
      <c r="L51" s="125"/>
      <c r="M51" s="125"/>
      <c r="N51" s="125"/>
      <c r="O51" s="126"/>
    </row>
    <row r="52" spans="1:15" x14ac:dyDescent="0.3">
      <c r="A52" s="4"/>
      <c r="B52" s="4"/>
      <c r="C52" s="4"/>
      <c r="D52" s="4"/>
      <c r="E52" s="4"/>
      <c r="F52" s="4"/>
      <c r="G52" s="4"/>
      <c r="H52" s="4"/>
      <c r="I52" s="4"/>
      <c r="J52" s="4"/>
      <c r="K52" s="4"/>
      <c r="L52" s="4"/>
      <c r="M52" s="4"/>
      <c r="N52" s="4"/>
      <c r="O52" s="4"/>
    </row>
    <row r="53" spans="1:15" x14ac:dyDescent="0.3">
      <c r="A53" s="4"/>
      <c r="B53" s="4"/>
      <c r="C53" s="4"/>
      <c r="D53" s="4"/>
      <c r="E53" s="4"/>
      <c r="F53" s="4"/>
      <c r="G53" s="4"/>
      <c r="H53" s="4"/>
      <c r="I53" s="4"/>
      <c r="J53" s="4"/>
      <c r="K53" s="4"/>
      <c r="L53" s="4"/>
      <c r="M53" s="4"/>
      <c r="N53" s="4"/>
      <c r="O53" s="4"/>
    </row>
    <row r="54" spans="1:15" x14ac:dyDescent="0.3">
      <c r="A54" s="4"/>
      <c r="B54" s="4"/>
      <c r="C54" s="4"/>
      <c r="D54" s="4"/>
      <c r="E54" s="4"/>
      <c r="F54" s="4"/>
      <c r="G54" s="4"/>
      <c r="H54" s="4"/>
      <c r="I54" s="4"/>
      <c r="J54" s="4"/>
      <c r="K54" s="4"/>
      <c r="L54" s="4"/>
      <c r="M54" s="4"/>
      <c r="N54" s="4"/>
      <c r="O54" s="4"/>
    </row>
    <row r="55" spans="1:15" x14ac:dyDescent="0.3">
      <c r="A55" s="4"/>
      <c r="B55" s="4"/>
      <c r="C55" s="4"/>
      <c r="D55" s="4"/>
      <c r="E55" s="4"/>
      <c r="F55" s="4"/>
      <c r="G55" s="4"/>
      <c r="H55" s="4"/>
      <c r="I55" s="4"/>
      <c r="J55" s="4"/>
      <c r="K55" s="4"/>
      <c r="L55" s="4"/>
      <c r="M55" s="4"/>
      <c r="N55" s="4"/>
      <c r="O55" s="4"/>
    </row>
    <row r="56" spans="1:15" x14ac:dyDescent="0.3">
      <c r="A56" s="4"/>
      <c r="B56" s="4"/>
      <c r="C56" s="4"/>
      <c r="D56" s="4"/>
      <c r="E56" s="4"/>
      <c r="F56" s="4"/>
      <c r="G56" s="4"/>
      <c r="H56" s="4"/>
      <c r="I56" s="4"/>
      <c r="J56" s="4"/>
      <c r="K56" s="4"/>
      <c r="L56" s="4"/>
      <c r="M56" s="4"/>
      <c r="N56" s="4"/>
      <c r="O56" s="4"/>
    </row>
    <row r="57" spans="1:15" x14ac:dyDescent="0.3">
      <c r="A57" s="4"/>
      <c r="B57" s="4"/>
      <c r="C57" s="4"/>
      <c r="D57" s="4"/>
      <c r="E57" s="4"/>
      <c r="F57" s="4"/>
      <c r="G57" s="4"/>
      <c r="H57" s="4"/>
      <c r="I57" s="4"/>
      <c r="J57" s="4"/>
      <c r="K57" s="4"/>
      <c r="L57" s="4"/>
      <c r="M57" s="4"/>
      <c r="N57" s="4"/>
      <c r="O57" s="4"/>
    </row>
    <row r="58" spans="1:15" x14ac:dyDescent="0.3">
      <c r="A58" s="4"/>
      <c r="B58" s="4"/>
      <c r="C58" s="4"/>
      <c r="D58" s="4"/>
      <c r="E58" s="4"/>
      <c r="F58" s="4"/>
      <c r="G58" s="4"/>
      <c r="H58" s="4"/>
      <c r="I58" s="4"/>
      <c r="J58" s="4"/>
      <c r="K58" s="4"/>
      <c r="L58" s="4"/>
      <c r="M58" s="4"/>
      <c r="N58" s="4"/>
      <c r="O58" s="4"/>
    </row>
  </sheetData>
  <mergeCells count="117">
    <mergeCell ref="BO36:CC39"/>
    <mergeCell ref="BO40:CC40"/>
    <mergeCell ref="BX13:BZ13"/>
    <mergeCell ref="BX12:BZ12"/>
    <mergeCell ref="BX11:BZ11"/>
    <mergeCell ref="BX10:BZ10"/>
    <mergeCell ref="BX35:BZ35"/>
    <mergeCell ref="BX34:BZ34"/>
    <mergeCell ref="BX33:BZ33"/>
    <mergeCell ref="BX19:BZ19"/>
    <mergeCell ref="BX18:BZ18"/>
    <mergeCell ref="BX17:BZ17"/>
    <mergeCell ref="BX16:BZ16"/>
    <mergeCell ref="BX15:BZ15"/>
    <mergeCell ref="BX24:BZ24"/>
    <mergeCell ref="BX23:BZ23"/>
    <mergeCell ref="BX22:BZ22"/>
    <mergeCell ref="BX21:BZ21"/>
    <mergeCell ref="BX20:BZ20"/>
    <mergeCell ref="BX29:BZ29"/>
    <mergeCell ref="BX28:BZ28"/>
    <mergeCell ref="BX27:BZ27"/>
    <mergeCell ref="BX26:BZ26"/>
    <mergeCell ref="BX25:BZ25"/>
    <mergeCell ref="BR35:BT35"/>
    <mergeCell ref="BR34:BT34"/>
    <mergeCell ref="BR33:BT33"/>
    <mergeCell ref="BR32:BT32"/>
    <mergeCell ref="BR31:BT31"/>
    <mergeCell ref="BR30:BT30"/>
    <mergeCell ref="BR17:BT17"/>
    <mergeCell ref="BR16:BT16"/>
    <mergeCell ref="BR15:BT15"/>
    <mergeCell ref="BR23:BT23"/>
    <mergeCell ref="BR22:BT22"/>
    <mergeCell ref="BR21:BT21"/>
    <mergeCell ref="BR20:BT20"/>
    <mergeCell ref="BR19:BT19"/>
    <mergeCell ref="BR29:BT29"/>
    <mergeCell ref="BR28:BT28"/>
    <mergeCell ref="BR27:BT27"/>
    <mergeCell ref="BR26:BT26"/>
    <mergeCell ref="BR25:BT25"/>
    <mergeCell ref="BU33:BW33"/>
    <mergeCell ref="BU34:BW34"/>
    <mergeCell ref="BU35:BW35"/>
    <mergeCell ref="BU30:BW30"/>
    <mergeCell ref="BU31:BW31"/>
    <mergeCell ref="BU32:BW32"/>
    <mergeCell ref="BX32:BZ32"/>
    <mergeCell ref="BX31:BZ31"/>
    <mergeCell ref="BX30:BZ30"/>
    <mergeCell ref="BU7:BW8"/>
    <mergeCell ref="BR7:BT8"/>
    <mergeCell ref="BX7:BZ8"/>
    <mergeCell ref="BU9:BW9"/>
    <mergeCell ref="BU10:BW10"/>
    <mergeCell ref="BX9:BZ9"/>
    <mergeCell ref="BU11:BW11"/>
    <mergeCell ref="BU12:BW12"/>
    <mergeCell ref="BU13:BW13"/>
    <mergeCell ref="BR12:BT12"/>
    <mergeCell ref="BR11:BT11"/>
    <mergeCell ref="BR10:BT10"/>
    <mergeCell ref="BR9:BT9"/>
    <mergeCell ref="BR13:BT13"/>
    <mergeCell ref="BU25:BW25"/>
    <mergeCell ref="BR24:BT24"/>
    <mergeCell ref="BU26:BW26"/>
    <mergeCell ref="BU27:BW27"/>
    <mergeCell ref="BU28:BW28"/>
    <mergeCell ref="BU14:BW14"/>
    <mergeCell ref="BU15:BW15"/>
    <mergeCell ref="BU16:BW16"/>
    <mergeCell ref="BX14:BZ14"/>
    <mergeCell ref="BU17:BW17"/>
    <mergeCell ref="BU18:BW18"/>
    <mergeCell ref="BU19:BW19"/>
    <mergeCell ref="BR18:BT18"/>
    <mergeCell ref="BU20:BW20"/>
    <mergeCell ref="BR14:BT14"/>
    <mergeCell ref="BU29:BW29"/>
    <mergeCell ref="AY34:BM37"/>
    <mergeCell ref="AY38:BM38"/>
    <mergeCell ref="BO2:CC6"/>
    <mergeCell ref="AI31:AW31"/>
    <mergeCell ref="AY2:BM4"/>
    <mergeCell ref="AY5:BM6"/>
    <mergeCell ref="AY8:BA8"/>
    <mergeCell ref="AY7:BA7"/>
    <mergeCell ref="AY9:BA9"/>
    <mergeCell ref="BC7:BD7"/>
    <mergeCell ref="BE7:BF7"/>
    <mergeCell ref="BC8:BD8"/>
    <mergeCell ref="BC9:BD9"/>
    <mergeCell ref="BE8:BF8"/>
    <mergeCell ref="BE9:BF9"/>
    <mergeCell ref="AY31:BM33"/>
    <mergeCell ref="AI2:AW3"/>
    <mergeCell ref="AI4:AW6"/>
    <mergeCell ref="AI28:AW30"/>
    <mergeCell ref="BU21:BW21"/>
    <mergeCell ref="BU22:BW22"/>
    <mergeCell ref="BU23:BW23"/>
    <mergeCell ref="BU24:BW24"/>
    <mergeCell ref="R2:AG3"/>
    <mergeCell ref="R4:AG5"/>
    <mergeCell ref="R6:AG8"/>
    <mergeCell ref="A46:O51"/>
    <mergeCell ref="A4:O5"/>
    <mergeCell ref="A6:O6"/>
    <mergeCell ref="A7:O7"/>
    <mergeCell ref="A8:O8"/>
    <mergeCell ref="A2:O3"/>
    <mergeCell ref="A42:O45"/>
    <mergeCell ref="R27:AG33"/>
    <mergeCell ref="R34:AG36"/>
  </mergeCells>
  <conditionalFormatting sqref="BX9:BX35">
    <cfRule type="containsText" dxfId="17" priority="1" operator="containsText" text="Very Strong">
      <formula>NOT(ISERROR(SEARCH("Very Strong",BX9)))</formula>
    </cfRule>
    <cfRule type="containsText" dxfId="16" priority="2" operator="containsText" text="Week">
      <formula>NOT(ISERROR(SEARCH("Week",BX9)))</formula>
    </cfRule>
    <cfRule type="containsText" dxfId="15" priority="3" operator="containsText" text="Week">
      <formula>NOT(ISERROR(SEARCH("Week",BX9)))</formula>
    </cfRule>
    <cfRule type="containsText" dxfId="14" priority="4" operator="containsText" text="Strong">
      <formula>NOT(ISERROR(SEARCH("Strong",BX9)))</formula>
    </cfRule>
    <cfRule type="containsText" dxfId="13" priority="5" operator="containsText" text="Very Strong">
      <formula>NOT(ISERROR(SEARCH("Very Strong",BX9)))</formula>
    </cfRule>
    <cfRule type="containsText" dxfId="12" priority="6" operator="containsText" text="Moderate">
      <formula>NOT(ISERROR(SEARCH("Moderate",BX9)))</formula>
    </cfRule>
    <cfRule type="containsText" dxfId="11" priority="7" operator="containsText" text="Strong">
      <formula>NOT(ISERROR(SEARCH("Strong",BX9)))</formula>
    </cfRule>
    <cfRule type="containsText" dxfId="10" priority="8" operator="containsText" text="Weak">
      <formula>NOT(ISERROR(SEARCH("Weak",BX9)))</formula>
    </cfRule>
    <cfRule type="containsText" dxfId="9" priority="9" operator="containsText" text="Very Weak">
      <formula>NOT(ISERROR(SEARCH("Very Weak",BX9)))</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12241-9D36-4D0A-A441-0A1408E5447C}">
  <dimension ref="A1:S36"/>
  <sheetViews>
    <sheetView zoomScale="135" zoomScaleNormal="135" workbookViewId="0">
      <pane ySplit="1" topLeftCell="A2" activePane="bottomLeft" state="frozen"/>
      <selection pane="bottomLeft" activeCell="A2" sqref="A2:Q9"/>
    </sheetView>
  </sheetViews>
  <sheetFormatPr defaultRowHeight="14.4" x14ac:dyDescent="0.3"/>
  <sheetData>
    <row r="1" spans="1:19" ht="25.8" thickTop="1" thickBot="1" x14ac:dyDescent="0.45">
      <c r="A1" s="339" t="s">
        <v>167</v>
      </c>
      <c r="B1" s="340"/>
      <c r="C1" s="340"/>
      <c r="D1" s="340"/>
      <c r="E1" s="340"/>
      <c r="F1" s="340"/>
      <c r="G1" s="340"/>
      <c r="H1" s="340"/>
      <c r="I1" s="340"/>
      <c r="J1" s="340"/>
      <c r="K1" s="340"/>
      <c r="L1" s="340"/>
      <c r="M1" s="340"/>
      <c r="N1" s="340"/>
      <c r="O1" s="340"/>
      <c r="P1" s="340"/>
      <c r="Q1" s="341"/>
    </row>
    <row r="2" spans="1:19" ht="14.4" customHeight="1" thickTop="1" x14ac:dyDescent="0.3">
      <c r="A2" s="342" t="s">
        <v>166</v>
      </c>
      <c r="B2" s="343"/>
      <c r="C2" s="343"/>
      <c r="D2" s="343"/>
      <c r="E2" s="343"/>
      <c r="F2" s="343"/>
      <c r="G2" s="343"/>
      <c r="H2" s="343"/>
      <c r="I2" s="343"/>
      <c r="J2" s="343"/>
      <c r="K2" s="343"/>
      <c r="L2" s="343"/>
      <c r="M2" s="343"/>
      <c r="N2" s="343"/>
      <c r="O2" s="343"/>
      <c r="P2" s="343"/>
      <c r="Q2" s="344"/>
    </row>
    <row r="3" spans="1:19" x14ac:dyDescent="0.3">
      <c r="A3" s="345"/>
      <c r="B3" s="346"/>
      <c r="C3" s="346"/>
      <c r="D3" s="346"/>
      <c r="E3" s="346"/>
      <c r="F3" s="346"/>
      <c r="G3" s="346"/>
      <c r="H3" s="346"/>
      <c r="I3" s="346"/>
      <c r="J3" s="346"/>
      <c r="K3" s="346"/>
      <c r="L3" s="346"/>
      <c r="M3" s="346"/>
      <c r="N3" s="346"/>
      <c r="O3" s="346"/>
      <c r="P3" s="346"/>
      <c r="Q3" s="347"/>
    </row>
    <row r="4" spans="1:19" x14ac:dyDescent="0.3">
      <c r="A4" s="345"/>
      <c r="B4" s="346"/>
      <c r="C4" s="346"/>
      <c r="D4" s="346"/>
      <c r="E4" s="346"/>
      <c r="F4" s="346"/>
      <c r="G4" s="346"/>
      <c r="H4" s="346"/>
      <c r="I4" s="346"/>
      <c r="J4" s="346"/>
      <c r="K4" s="346"/>
      <c r="L4" s="346"/>
      <c r="M4" s="346"/>
      <c r="N4" s="346"/>
      <c r="O4" s="346"/>
      <c r="P4" s="346"/>
      <c r="Q4" s="347"/>
    </row>
    <row r="5" spans="1:19" x14ac:dyDescent="0.3">
      <c r="A5" s="345"/>
      <c r="B5" s="346"/>
      <c r="C5" s="346"/>
      <c r="D5" s="346"/>
      <c r="E5" s="346"/>
      <c r="F5" s="346"/>
      <c r="G5" s="346"/>
      <c r="H5" s="346"/>
      <c r="I5" s="346"/>
      <c r="J5" s="346"/>
      <c r="K5" s="346"/>
      <c r="L5" s="346"/>
      <c r="M5" s="346"/>
      <c r="N5" s="346"/>
      <c r="O5" s="346"/>
      <c r="P5" s="346"/>
      <c r="Q5" s="347"/>
    </row>
    <row r="6" spans="1:19" x14ac:dyDescent="0.3">
      <c r="A6" s="345"/>
      <c r="B6" s="346"/>
      <c r="C6" s="346"/>
      <c r="D6" s="346"/>
      <c r="E6" s="346"/>
      <c r="F6" s="346"/>
      <c r="G6" s="346"/>
      <c r="H6" s="346"/>
      <c r="I6" s="346"/>
      <c r="J6" s="346"/>
      <c r="K6" s="346"/>
      <c r="L6" s="346"/>
      <c r="M6" s="346"/>
      <c r="N6" s="346"/>
      <c r="O6" s="346"/>
      <c r="P6" s="346"/>
      <c r="Q6" s="347"/>
    </row>
    <row r="7" spans="1:19" x14ac:dyDescent="0.3">
      <c r="A7" s="345"/>
      <c r="B7" s="346"/>
      <c r="C7" s="346"/>
      <c r="D7" s="346"/>
      <c r="E7" s="346"/>
      <c r="F7" s="346"/>
      <c r="G7" s="346"/>
      <c r="H7" s="346"/>
      <c r="I7" s="346"/>
      <c r="J7" s="346"/>
      <c r="K7" s="346"/>
      <c r="L7" s="346"/>
      <c r="M7" s="346"/>
      <c r="N7" s="346"/>
      <c r="O7" s="346"/>
      <c r="P7" s="346"/>
      <c r="Q7" s="347"/>
    </row>
    <row r="8" spans="1:19" x14ac:dyDescent="0.3">
      <c r="A8" s="345"/>
      <c r="B8" s="346"/>
      <c r="C8" s="346"/>
      <c r="D8" s="346"/>
      <c r="E8" s="346"/>
      <c r="F8" s="346"/>
      <c r="G8" s="346"/>
      <c r="H8" s="346"/>
      <c r="I8" s="346"/>
      <c r="J8" s="346"/>
      <c r="K8" s="346"/>
      <c r="L8" s="346"/>
      <c r="M8" s="346"/>
      <c r="N8" s="346"/>
      <c r="O8" s="346"/>
      <c r="P8" s="346"/>
      <c r="Q8" s="347"/>
    </row>
    <row r="9" spans="1:19" ht="15" thickBot="1" x14ac:dyDescent="0.35">
      <c r="A9" s="348"/>
      <c r="B9" s="349"/>
      <c r="C9" s="349"/>
      <c r="D9" s="349"/>
      <c r="E9" s="349"/>
      <c r="F9" s="349"/>
      <c r="G9" s="349"/>
      <c r="H9" s="349"/>
      <c r="I9" s="349"/>
      <c r="J9" s="349"/>
      <c r="K9" s="349"/>
      <c r="L9" s="349"/>
      <c r="M9" s="349"/>
      <c r="N9" s="349"/>
      <c r="O9" s="349"/>
      <c r="P9" s="349"/>
      <c r="Q9" s="350"/>
    </row>
    <row r="10" spans="1:19" ht="14.4" customHeight="1" thickTop="1" x14ac:dyDescent="0.3">
      <c r="A10" s="330" t="s">
        <v>168</v>
      </c>
      <c r="B10" s="331"/>
      <c r="C10" s="331"/>
      <c r="D10" s="331"/>
      <c r="E10" s="331"/>
      <c r="F10" s="331"/>
      <c r="G10" s="331"/>
      <c r="H10" s="331"/>
      <c r="I10" s="331"/>
      <c r="J10" s="331"/>
      <c r="K10" s="331"/>
      <c r="L10" s="331"/>
      <c r="M10" s="331"/>
      <c r="N10" s="331"/>
      <c r="O10" s="331"/>
      <c r="P10" s="331"/>
      <c r="Q10" s="332"/>
    </row>
    <row r="11" spans="1:19" x14ac:dyDescent="0.3">
      <c r="A11" s="333"/>
      <c r="B11" s="334"/>
      <c r="C11" s="334"/>
      <c r="D11" s="334"/>
      <c r="E11" s="334"/>
      <c r="F11" s="334"/>
      <c r="G11" s="334"/>
      <c r="H11" s="334"/>
      <c r="I11" s="334"/>
      <c r="J11" s="334"/>
      <c r="K11" s="334"/>
      <c r="L11" s="334"/>
      <c r="M11" s="334"/>
      <c r="N11" s="334"/>
      <c r="O11" s="334"/>
      <c r="P11" s="334"/>
      <c r="Q11" s="335"/>
    </row>
    <row r="12" spans="1:19" x14ac:dyDescent="0.3">
      <c r="A12" s="333"/>
      <c r="B12" s="334"/>
      <c r="C12" s="334"/>
      <c r="D12" s="334"/>
      <c r="E12" s="334"/>
      <c r="F12" s="334"/>
      <c r="G12" s="334"/>
      <c r="H12" s="334"/>
      <c r="I12" s="334"/>
      <c r="J12" s="334"/>
      <c r="K12" s="334"/>
      <c r="L12" s="334"/>
      <c r="M12" s="334"/>
      <c r="N12" s="334"/>
      <c r="O12" s="334"/>
      <c r="P12" s="334"/>
      <c r="Q12" s="335"/>
    </row>
    <row r="13" spans="1:19" x14ac:dyDescent="0.3">
      <c r="A13" s="333"/>
      <c r="B13" s="334"/>
      <c r="C13" s="334"/>
      <c r="D13" s="334"/>
      <c r="E13" s="334"/>
      <c r="F13" s="334"/>
      <c r="G13" s="334"/>
      <c r="H13" s="334"/>
      <c r="I13" s="334"/>
      <c r="J13" s="334"/>
      <c r="K13" s="334"/>
      <c r="L13" s="334"/>
      <c r="M13" s="334"/>
      <c r="N13" s="334"/>
      <c r="O13" s="334"/>
      <c r="P13" s="334"/>
      <c r="Q13" s="335"/>
    </row>
    <row r="14" spans="1:19" ht="15" thickBot="1" x14ac:dyDescent="0.35">
      <c r="A14" s="336"/>
      <c r="B14" s="337"/>
      <c r="C14" s="337"/>
      <c r="D14" s="337"/>
      <c r="E14" s="337"/>
      <c r="F14" s="337"/>
      <c r="G14" s="337"/>
      <c r="H14" s="337"/>
      <c r="I14" s="337"/>
      <c r="J14" s="337"/>
      <c r="K14" s="337"/>
      <c r="L14" s="337"/>
      <c r="M14" s="337"/>
      <c r="N14" s="337"/>
      <c r="O14" s="337"/>
      <c r="P14" s="337"/>
      <c r="Q14" s="338"/>
    </row>
    <row r="15" spans="1:19" ht="15" thickTop="1" x14ac:dyDescent="0.3">
      <c r="A15" s="330" t="s">
        <v>169</v>
      </c>
      <c r="B15" s="331"/>
      <c r="C15" s="331"/>
      <c r="D15" s="331"/>
      <c r="E15" s="331"/>
      <c r="F15" s="331"/>
      <c r="G15" s="331"/>
      <c r="H15" s="331"/>
      <c r="I15" s="331"/>
      <c r="J15" s="331"/>
      <c r="K15" s="331"/>
      <c r="L15" s="331"/>
      <c r="M15" s="331"/>
      <c r="N15" s="331"/>
      <c r="O15" s="331"/>
      <c r="P15" s="331"/>
      <c r="Q15" s="332"/>
      <c r="S15" s="60"/>
    </row>
    <row r="16" spans="1:19" x14ac:dyDescent="0.3">
      <c r="A16" s="333"/>
      <c r="B16" s="334"/>
      <c r="C16" s="334"/>
      <c r="D16" s="334"/>
      <c r="E16" s="334"/>
      <c r="F16" s="334"/>
      <c r="G16" s="334"/>
      <c r="H16" s="334"/>
      <c r="I16" s="334"/>
      <c r="J16" s="334"/>
      <c r="K16" s="334"/>
      <c r="L16" s="334"/>
      <c r="M16" s="334"/>
      <c r="N16" s="334"/>
      <c r="O16" s="334"/>
      <c r="P16" s="334"/>
      <c r="Q16" s="335"/>
    </row>
    <row r="17" spans="1:17" x14ac:dyDescent="0.3">
      <c r="A17" s="333"/>
      <c r="B17" s="334"/>
      <c r="C17" s="334"/>
      <c r="D17" s="334"/>
      <c r="E17" s="334"/>
      <c r="F17" s="334"/>
      <c r="G17" s="334"/>
      <c r="H17" s="334"/>
      <c r="I17" s="334"/>
      <c r="J17" s="334"/>
      <c r="K17" s="334"/>
      <c r="L17" s="334"/>
      <c r="M17" s="334"/>
      <c r="N17" s="334"/>
      <c r="O17" s="334"/>
      <c r="P17" s="334"/>
      <c r="Q17" s="335"/>
    </row>
    <row r="18" spans="1:17" x14ac:dyDescent="0.3">
      <c r="A18" s="333"/>
      <c r="B18" s="334"/>
      <c r="C18" s="334"/>
      <c r="D18" s="334"/>
      <c r="E18" s="334"/>
      <c r="F18" s="334"/>
      <c r="G18" s="334"/>
      <c r="H18" s="334"/>
      <c r="I18" s="334"/>
      <c r="J18" s="334"/>
      <c r="K18" s="334"/>
      <c r="L18" s="334"/>
      <c r="M18" s="334"/>
      <c r="N18" s="334"/>
      <c r="O18" s="334"/>
      <c r="P18" s="334"/>
      <c r="Q18" s="335"/>
    </row>
    <row r="19" spans="1:17" x14ac:dyDescent="0.3">
      <c r="A19" s="333"/>
      <c r="B19" s="334"/>
      <c r="C19" s="334"/>
      <c r="D19" s="334"/>
      <c r="E19" s="334"/>
      <c r="F19" s="334"/>
      <c r="G19" s="334"/>
      <c r="H19" s="334"/>
      <c r="I19" s="334"/>
      <c r="J19" s="334"/>
      <c r="K19" s="334"/>
      <c r="L19" s="334"/>
      <c r="M19" s="334"/>
      <c r="N19" s="334"/>
      <c r="O19" s="334"/>
      <c r="P19" s="334"/>
      <c r="Q19" s="335"/>
    </row>
    <row r="20" spans="1:17" x14ac:dyDescent="0.3">
      <c r="A20" s="333"/>
      <c r="B20" s="334"/>
      <c r="C20" s="334"/>
      <c r="D20" s="334"/>
      <c r="E20" s="334"/>
      <c r="F20" s="334"/>
      <c r="G20" s="334"/>
      <c r="H20" s="334"/>
      <c r="I20" s="334"/>
      <c r="J20" s="334"/>
      <c r="K20" s="334"/>
      <c r="L20" s="334"/>
      <c r="M20" s="334"/>
      <c r="N20" s="334"/>
      <c r="O20" s="334"/>
      <c r="P20" s="334"/>
      <c r="Q20" s="335"/>
    </row>
    <row r="21" spans="1:17" ht="15" thickBot="1" x14ac:dyDescent="0.35">
      <c r="A21" s="336"/>
      <c r="B21" s="337"/>
      <c r="C21" s="337"/>
      <c r="D21" s="337"/>
      <c r="E21" s="337"/>
      <c r="F21" s="337"/>
      <c r="G21" s="337"/>
      <c r="H21" s="337"/>
      <c r="I21" s="337"/>
      <c r="J21" s="337"/>
      <c r="K21" s="337"/>
      <c r="L21" s="337"/>
      <c r="M21" s="337"/>
      <c r="N21" s="337"/>
      <c r="O21" s="337"/>
      <c r="P21" s="337"/>
      <c r="Q21" s="338"/>
    </row>
    <row r="22" spans="1:17" ht="15" thickTop="1" x14ac:dyDescent="0.3">
      <c r="A22" s="330" t="s">
        <v>170</v>
      </c>
      <c r="B22" s="331"/>
      <c r="C22" s="331"/>
      <c r="D22" s="331"/>
      <c r="E22" s="331"/>
      <c r="F22" s="331"/>
      <c r="G22" s="331"/>
      <c r="H22" s="331"/>
      <c r="I22" s="331"/>
      <c r="J22" s="331"/>
      <c r="K22" s="331"/>
      <c r="L22" s="331"/>
      <c r="M22" s="331"/>
      <c r="N22" s="331"/>
      <c r="O22" s="331"/>
      <c r="P22" s="331"/>
      <c r="Q22" s="332"/>
    </row>
    <row r="23" spans="1:17" x14ac:dyDescent="0.3">
      <c r="A23" s="333"/>
      <c r="B23" s="334"/>
      <c r="C23" s="334"/>
      <c r="D23" s="334"/>
      <c r="E23" s="334"/>
      <c r="F23" s="334"/>
      <c r="G23" s="334"/>
      <c r="H23" s="334"/>
      <c r="I23" s="334"/>
      <c r="J23" s="334"/>
      <c r="K23" s="334"/>
      <c r="L23" s="334"/>
      <c r="M23" s="334"/>
      <c r="N23" s="334"/>
      <c r="O23" s="334"/>
      <c r="P23" s="334"/>
      <c r="Q23" s="335"/>
    </row>
    <row r="24" spans="1:17" x14ac:dyDescent="0.3">
      <c r="A24" s="333"/>
      <c r="B24" s="334"/>
      <c r="C24" s="334"/>
      <c r="D24" s="334"/>
      <c r="E24" s="334"/>
      <c r="F24" s="334"/>
      <c r="G24" s="334"/>
      <c r="H24" s="334"/>
      <c r="I24" s="334"/>
      <c r="J24" s="334"/>
      <c r="K24" s="334"/>
      <c r="L24" s="334"/>
      <c r="M24" s="334"/>
      <c r="N24" s="334"/>
      <c r="O24" s="334"/>
      <c r="P24" s="334"/>
      <c r="Q24" s="335"/>
    </row>
    <row r="25" spans="1:17" x14ac:dyDescent="0.3">
      <c r="A25" s="333"/>
      <c r="B25" s="334"/>
      <c r="C25" s="334"/>
      <c r="D25" s="334"/>
      <c r="E25" s="334"/>
      <c r="F25" s="334"/>
      <c r="G25" s="334"/>
      <c r="H25" s="334"/>
      <c r="I25" s="334"/>
      <c r="J25" s="334"/>
      <c r="K25" s="334"/>
      <c r="L25" s="334"/>
      <c r="M25" s="334"/>
      <c r="N25" s="334"/>
      <c r="O25" s="334"/>
      <c r="P25" s="334"/>
      <c r="Q25" s="335"/>
    </row>
    <row r="26" spans="1:17" x14ac:dyDescent="0.3">
      <c r="A26" s="333"/>
      <c r="B26" s="334"/>
      <c r="C26" s="334"/>
      <c r="D26" s="334"/>
      <c r="E26" s="334"/>
      <c r="F26" s="334"/>
      <c r="G26" s="334"/>
      <c r="H26" s="334"/>
      <c r="I26" s="334"/>
      <c r="J26" s="334"/>
      <c r="K26" s="334"/>
      <c r="L26" s="334"/>
      <c r="M26" s="334"/>
      <c r="N26" s="334"/>
      <c r="O26" s="334"/>
      <c r="P26" s="334"/>
      <c r="Q26" s="335"/>
    </row>
    <row r="27" spans="1:17" ht="15" thickBot="1" x14ac:dyDescent="0.35">
      <c r="A27" s="336"/>
      <c r="B27" s="337"/>
      <c r="C27" s="337"/>
      <c r="D27" s="337"/>
      <c r="E27" s="337"/>
      <c r="F27" s="337"/>
      <c r="G27" s="337"/>
      <c r="H27" s="337"/>
      <c r="I27" s="337"/>
      <c r="J27" s="337"/>
      <c r="K27" s="337"/>
      <c r="L27" s="337"/>
      <c r="M27" s="337"/>
      <c r="N27" s="337"/>
      <c r="O27" s="337"/>
      <c r="P27" s="337"/>
      <c r="Q27" s="338"/>
    </row>
    <row r="28" spans="1:17" ht="15" thickTop="1" x14ac:dyDescent="0.3">
      <c r="A28" s="330" t="s">
        <v>171</v>
      </c>
      <c r="B28" s="331"/>
      <c r="C28" s="331"/>
      <c r="D28" s="331"/>
      <c r="E28" s="331"/>
      <c r="F28" s="331"/>
      <c r="G28" s="331"/>
      <c r="H28" s="331"/>
      <c r="I28" s="331"/>
      <c r="J28" s="331"/>
      <c r="K28" s="331"/>
      <c r="L28" s="331"/>
      <c r="M28" s="331"/>
      <c r="N28" s="331"/>
      <c r="O28" s="331"/>
      <c r="P28" s="331"/>
      <c r="Q28" s="332"/>
    </row>
    <row r="29" spans="1:17" x14ac:dyDescent="0.3">
      <c r="A29" s="333"/>
      <c r="B29" s="334"/>
      <c r="C29" s="334"/>
      <c r="D29" s="334"/>
      <c r="E29" s="334"/>
      <c r="F29" s="334"/>
      <c r="G29" s="334"/>
      <c r="H29" s="334"/>
      <c r="I29" s="334"/>
      <c r="J29" s="334"/>
      <c r="K29" s="334"/>
      <c r="L29" s="334"/>
      <c r="M29" s="334"/>
      <c r="N29" s="334"/>
      <c r="O29" s="334"/>
      <c r="P29" s="334"/>
      <c r="Q29" s="335"/>
    </row>
    <row r="30" spans="1:17" x14ac:dyDescent="0.3">
      <c r="A30" s="333"/>
      <c r="B30" s="334"/>
      <c r="C30" s="334"/>
      <c r="D30" s="334"/>
      <c r="E30" s="334"/>
      <c r="F30" s="334"/>
      <c r="G30" s="334"/>
      <c r="H30" s="334"/>
      <c r="I30" s="334"/>
      <c r="J30" s="334"/>
      <c r="K30" s="334"/>
      <c r="L30" s="334"/>
      <c r="M30" s="334"/>
      <c r="N30" s="334"/>
      <c r="O30" s="334"/>
      <c r="P30" s="334"/>
      <c r="Q30" s="335"/>
    </row>
    <row r="31" spans="1:17" x14ac:dyDescent="0.3">
      <c r="A31" s="333"/>
      <c r="B31" s="334"/>
      <c r="C31" s="334"/>
      <c r="D31" s="334"/>
      <c r="E31" s="334"/>
      <c r="F31" s="334"/>
      <c r="G31" s="334"/>
      <c r="H31" s="334"/>
      <c r="I31" s="334"/>
      <c r="J31" s="334"/>
      <c r="K31" s="334"/>
      <c r="L31" s="334"/>
      <c r="M31" s="334"/>
      <c r="N31" s="334"/>
      <c r="O31" s="334"/>
      <c r="P31" s="334"/>
      <c r="Q31" s="335"/>
    </row>
    <row r="32" spans="1:17" x14ac:dyDescent="0.3">
      <c r="A32" s="333"/>
      <c r="B32" s="334"/>
      <c r="C32" s="334"/>
      <c r="D32" s="334"/>
      <c r="E32" s="334"/>
      <c r="F32" s="334"/>
      <c r="G32" s="334"/>
      <c r="H32" s="334"/>
      <c r="I32" s="334"/>
      <c r="J32" s="334"/>
      <c r="K32" s="334"/>
      <c r="L32" s="334"/>
      <c r="M32" s="334"/>
      <c r="N32" s="334"/>
      <c r="O32" s="334"/>
      <c r="P32" s="334"/>
      <c r="Q32" s="335"/>
    </row>
    <row r="33" spans="1:17" x14ac:dyDescent="0.3">
      <c r="A33" s="333"/>
      <c r="B33" s="334"/>
      <c r="C33" s="334"/>
      <c r="D33" s="334"/>
      <c r="E33" s="334"/>
      <c r="F33" s="334"/>
      <c r="G33" s="334"/>
      <c r="H33" s="334"/>
      <c r="I33" s="334"/>
      <c r="J33" s="334"/>
      <c r="K33" s="334"/>
      <c r="L33" s="334"/>
      <c r="M33" s="334"/>
      <c r="N33" s="334"/>
      <c r="O33" s="334"/>
      <c r="P33" s="334"/>
      <c r="Q33" s="335"/>
    </row>
    <row r="34" spans="1:17" x14ac:dyDescent="0.3">
      <c r="A34" s="333"/>
      <c r="B34" s="334"/>
      <c r="C34" s="334"/>
      <c r="D34" s="334"/>
      <c r="E34" s="334"/>
      <c r="F34" s="334"/>
      <c r="G34" s="334"/>
      <c r="H34" s="334"/>
      <c r="I34" s="334"/>
      <c r="J34" s="334"/>
      <c r="K34" s="334"/>
      <c r="L34" s="334"/>
      <c r="M34" s="334"/>
      <c r="N34" s="334"/>
      <c r="O34" s="334"/>
      <c r="P34" s="334"/>
      <c r="Q34" s="335"/>
    </row>
    <row r="35" spans="1:17" ht="15" thickBot="1" x14ac:dyDescent="0.35">
      <c r="A35" s="336"/>
      <c r="B35" s="337"/>
      <c r="C35" s="337"/>
      <c r="D35" s="337"/>
      <c r="E35" s="337"/>
      <c r="F35" s="337"/>
      <c r="G35" s="337"/>
      <c r="H35" s="337"/>
      <c r="I35" s="337"/>
      <c r="J35" s="337"/>
      <c r="K35" s="337"/>
      <c r="L35" s="337"/>
      <c r="M35" s="337"/>
      <c r="N35" s="337"/>
      <c r="O35" s="337"/>
      <c r="P35" s="337"/>
      <c r="Q35" s="338"/>
    </row>
    <row r="36" spans="1:17" ht="15" thickTop="1" x14ac:dyDescent="0.3"/>
  </sheetData>
  <mergeCells count="6">
    <mergeCell ref="A28:Q35"/>
    <mergeCell ref="A1:Q1"/>
    <mergeCell ref="A2:Q9"/>
    <mergeCell ref="A10:Q14"/>
    <mergeCell ref="A15:Q21"/>
    <mergeCell ref="A22:Q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A6E99-6775-485E-B4AA-52287AB512CE}">
  <dimension ref="A1:J10"/>
  <sheetViews>
    <sheetView topLeftCell="C1" zoomScaleNormal="100" workbookViewId="0">
      <selection activeCell="F14" sqref="F14"/>
    </sheetView>
  </sheetViews>
  <sheetFormatPr defaultRowHeight="14.4" x14ac:dyDescent="0.3"/>
  <cols>
    <col min="1" max="1" width="31.77734375" bestFit="1" customWidth="1"/>
    <col min="3" max="3" width="47" customWidth="1"/>
    <col min="4" max="4" width="13.77734375" bestFit="1" customWidth="1"/>
    <col min="5" max="5" width="25.88671875" bestFit="1" customWidth="1"/>
    <col min="6" max="6" width="15.109375" bestFit="1" customWidth="1"/>
    <col min="7" max="7" width="13.77734375" bestFit="1" customWidth="1"/>
    <col min="8" max="8" width="16.88671875" bestFit="1" customWidth="1"/>
    <col min="9" max="9" width="27.21875" bestFit="1" customWidth="1"/>
    <col min="10" max="10" width="40.6640625" customWidth="1"/>
    <col min="11" max="11" width="23.5546875" bestFit="1" customWidth="1"/>
    <col min="12" max="12" width="18.21875" bestFit="1" customWidth="1"/>
  </cols>
  <sheetData>
    <row r="1" spans="1:10" x14ac:dyDescent="0.3">
      <c r="A1" s="1" t="s">
        <v>165</v>
      </c>
    </row>
    <row r="2" spans="1:10" x14ac:dyDescent="0.3">
      <c r="A2" s="2" t="s">
        <v>184</v>
      </c>
    </row>
    <row r="4" spans="1:10" x14ac:dyDescent="0.3">
      <c r="C4" s="11" t="s">
        <v>183</v>
      </c>
    </row>
    <row r="5" spans="1:10" ht="15.6" x14ac:dyDescent="0.3">
      <c r="C5" s="10" t="s">
        <v>172</v>
      </c>
      <c r="D5" s="10" t="s">
        <v>173</v>
      </c>
      <c r="E5" s="10" t="s">
        <v>174</v>
      </c>
      <c r="F5" s="10" t="s">
        <v>175</v>
      </c>
      <c r="G5" s="10" t="s">
        <v>176</v>
      </c>
      <c r="H5" s="10" t="s">
        <v>177</v>
      </c>
      <c r="I5" s="10" t="s">
        <v>178</v>
      </c>
      <c r="J5" s="10" t="s">
        <v>179</v>
      </c>
    </row>
    <row r="6" spans="1:10" ht="72" x14ac:dyDescent="0.3">
      <c r="C6" s="9" t="s">
        <v>180</v>
      </c>
      <c r="D6" s="5" t="s">
        <v>21</v>
      </c>
      <c r="E6" s="5" t="s">
        <v>24</v>
      </c>
      <c r="F6" s="5" t="s">
        <v>20</v>
      </c>
      <c r="G6" s="5" t="s">
        <v>23</v>
      </c>
      <c r="H6" s="5" t="s">
        <v>26</v>
      </c>
      <c r="I6" s="4" t="s">
        <v>181</v>
      </c>
      <c r="J6" s="4" t="s">
        <v>182</v>
      </c>
    </row>
    <row r="7" spans="1:10" x14ac:dyDescent="0.3">
      <c r="C7" s="9"/>
    </row>
    <row r="8" spans="1:10" x14ac:dyDescent="0.3">
      <c r="C8" s="9"/>
    </row>
    <row r="9" spans="1:10" x14ac:dyDescent="0.3">
      <c r="C9" s="9"/>
    </row>
    <row r="10" spans="1:10" x14ac:dyDescent="0.3">
      <c r="F1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B1D-98FC-46C9-ABA2-C4180E9C81C9}">
  <dimension ref="A1:AD373"/>
  <sheetViews>
    <sheetView workbookViewId="0">
      <selection activeCell="D267" sqref="D267"/>
    </sheetView>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t="s">
        <v>34</v>
      </c>
      <c r="V3">
        <v>105.4</v>
      </c>
      <c r="W3">
        <v>104.8</v>
      </c>
      <c r="X3">
        <v>104.1</v>
      </c>
      <c r="Y3">
        <v>103.2</v>
      </c>
      <c r="Z3">
        <v>102.9</v>
      </c>
      <c r="AA3">
        <v>103.5</v>
      </c>
      <c r="AB3">
        <v>104.3</v>
      </c>
      <c r="AC3">
        <v>103.7</v>
      </c>
      <c r="AD3">
        <v>104</v>
      </c>
    </row>
    <row r="4" spans="1:30"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t="s">
        <v>34</v>
      </c>
      <c r="V4">
        <v>105.5</v>
      </c>
      <c r="W4">
        <v>104.8</v>
      </c>
      <c r="X4">
        <v>104</v>
      </c>
      <c r="Y4">
        <v>103.2</v>
      </c>
      <c r="Z4">
        <v>103.1</v>
      </c>
      <c r="AA4">
        <v>103.6</v>
      </c>
      <c r="AB4">
        <v>104.5</v>
      </c>
      <c r="AC4">
        <v>103.9</v>
      </c>
      <c r="AD4">
        <v>104.6</v>
      </c>
    </row>
    <row r="5" spans="1:30"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t="s">
        <v>37</v>
      </c>
      <c r="V6">
        <v>105.7</v>
      </c>
      <c r="W6">
        <v>105.2</v>
      </c>
      <c r="X6">
        <v>104.7</v>
      </c>
      <c r="Y6">
        <v>104.4</v>
      </c>
      <c r="Z6">
        <v>103.3</v>
      </c>
      <c r="AA6">
        <v>103.7</v>
      </c>
      <c r="AB6">
        <v>104.3</v>
      </c>
      <c r="AC6">
        <v>104.3</v>
      </c>
      <c r="AD6">
        <v>104.7</v>
      </c>
    </row>
    <row r="7" spans="1:30"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t="s">
        <v>37</v>
      </c>
      <c r="V7">
        <v>106</v>
      </c>
      <c r="W7">
        <v>105.2</v>
      </c>
      <c r="X7">
        <v>104.5</v>
      </c>
      <c r="Y7">
        <v>104.2</v>
      </c>
      <c r="Z7">
        <v>103.6</v>
      </c>
      <c r="AA7">
        <v>103.9</v>
      </c>
      <c r="AB7">
        <v>104.5</v>
      </c>
      <c r="AC7">
        <v>104.4</v>
      </c>
      <c r="AD7">
        <v>105.3</v>
      </c>
    </row>
    <row r="8" spans="1:30"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t="s">
        <v>37</v>
      </c>
      <c r="V9">
        <v>106</v>
      </c>
      <c r="W9">
        <v>105.7</v>
      </c>
      <c r="X9">
        <v>105.2</v>
      </c>
      <c r="Y9">
        <v>105.5</v>
      </c>
      <c r="Z9">
        <v>103.5</v>
      </c>
      <c r="AA9">
        <v>103.8</v>
      </c>
      <c r="AB9">
        <v>104.2</v>
      </c>
      <c r="AC9">
        <v>104.9</v>
      </c>
      <c r="AD9">
        <v>105</v>
      </c>
    </row>
    <row r="10" spans="1:30"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t="s">
        <v>37</v>
      </c>
      <c r="V10">
        <v>106.1</v>
      </c>
      <c r="W10">
        <v>105.6</v>
      </c>
      <c r="X10">
        <v>104.9</v>
      </c>
      <c r="Y10">
        <v>105.1</v>
      </c>
      <c r="Z10">
        <v>103.7</v>
      </c>
      <c r="AA10">
        <v>104</v>
      </c>
      <c r="AB10">
        <v>104.3</v>
      </c>
      <c r="AC10">
        <v>104.7</v>
      </c>
      <c r="AD10">
        <v>105.5</v>
      </c>
    </row>
    <row r="11" spans="1:30"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t="s">
        <v>40</v>
      </c>
      <c r="V12">
        <v>106.4</v>
      </c>
      <c r="W12">
        <v>106.5</v>
      </c>
      <c r="X12">
        <v>105.7</v>
      </c>
      <c r="Y12">
        <v>105</v>
      </c>
      <c r="Z12">
        <v>104</v>
      </c>
      <c r="AA12">
        <v>105.2</v>
      </c>
      <c r="AB12">
        <v>103.2</v>
      </c>
      <c r="AC12">
        <v>105.1</v>
      </c>
      <c r="AD12">
        <v>105.7</v>
      </c>
    </row>
    <row r="13" spans="1:30"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t="s">
        <v>40</v>
      </c>
      <c r="V13">
        <v>106.5</v>
      </c>
      <c r="W13">
        <v>106.3</v>
      </c>
      <c r="X13">
        <v>105.3</v>
      </c>
      <c r="Y13">
        <v>104.7</v>
      </c>
      <c r="Z13">
        <v>104.2</v>
      </c>
      <c r="AA13">
        <v>105</v>
      </c>
      <c r="AB13">
        <v>102.9</v>
      </c>
      <c r="AC13">
        <v>104.8</v>
      </c>
      <c r="AD13">
        <v>106.1</v>
      </c>
    </row>
    <row r="14" spans="1:30"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t="s">
        <v>40</v>
      </c>
      <c r="V15">
        <v>107.2</v>
      </c>
      <c r="W15">
        <v>107.1</v>
      </c>
      <c r="X15">
        <v>106.2</v>
      </c>
      <c r="Y15">
        <v>103.9</v>
      </c>
      <c r="Z15">
        <v>104.6</v>
      </c>
      <c r="AA15">
        <v>105.7</v>
      </c>
      <c r="AB15">
        <v>102.6</v>
      </c>
      <c r="AC15">
        <v>104.9</v>
      </c>
      <c r="AD15">
        <v>106.6</v>
      </c>
    </row>
    <row r="16" spans="1:30"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t="s">
        <v>40</v>
      </c>
      <c r="V16">
        <v>107.4</v>
      </c>
      <c r="W16">
        <v>106.9</v>
      </c>
      <c r="X16">
        <v>105.9</v>
      </c>
      <c r="Y16">
        <v>104</v>
      </c>
      <c r="Z16">
        <v>104.8</v>
      </c>
      <c r="AA16">
        <v>105.6</v>
      </c>
      <c r="AB16">
        <v>102.3</v>
      </c>
      <c r="AC16">
        <v>104.8</v>
      </c>
      <c r="AD16">
        <v>106.9</v>
      </c>
    </row>
    <row r="17" spans="1:30"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t="s">
        <v>43</v>
      </c>
      <c r="V18">
        <v>108</v>
      </c>
      <c r="W18">
        <v>107.7</v>
      </c>
      <c r="X18">
        <v>106.5</v>
      </c>
      <c r="Y18">
        <v>105.2</v>
      </c>
      <c r="Z18">
        <v>105.2</v>
      </c>
      <c r="AA18">
        <v>108.1</v>
      </c>
      <c r="AB18">
        <v>103.3</v>
      </c>
      <c r="AC18">
        <v>106.1</v>
      </c>
      <c r="AD18">
        <v>109.7</v>
      </c>
    </row>
    <row r="19" spans="1:30"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t="s">
        <v>43</v>
      </c>
      <c r="V19">
        <v>108.3</v>
      </c>
      <c r="W19">
        <v>107.6</v>
      </c>
      <c r="X19">
        <v>106.4</v>
      </c>
      <c r="Y19">
        <v>105.1</v>
      </c>
      <c r="Z19">
        <v>105.4</v>
      </c>
      <c r="AA19">
        <v>107.4</v>
      </c>
      <c r="AB19">
        <v>102.8</v>
      </c>
      <c r="AC19">
        <v>105.8</v>
      </c>
      <c r="AD19">
        <v>109.3</v>
      </c>
    </row>
    <row r="20" spans="1:30"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t="s">
        <v>45</v>
      </c>
      <c r="V21">
        <v>108.6</v>
      </c>
      <c r="W21">
        <v>108.1</v>
      </c>
      <c r="X21">
        <v>107.1</v>
      </c>
      <c r="Y21">
        <v>107.3</v>
      </c>
      <c r="Z21">
        <v>105.9</v>
      </c>
      <c r="AA21">
        <v>110.1</v>
      </c>
      <c r="AB21">
        <v>103.2</v>
      </c>
      <c r="AC21">
        <v>107.3</v>
      </c>
      <c r="AD21">
        <v>111.4</v>
      </c>
    </row>
    <row r="22" spans="1:30"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t="s">
        <v>45</v>
      </c>
      <c r="V22">
        <v>109.2</v>
      </c>
      <c r="W22">
        <v>108.2</v>
      </c>
      <c r="X22">
        <v>107</v>
      </c>
      <c r="Y22">
        <v>107.1</v>
      </c>
      <c r="Z22">
        <v>106.1</v>
      </c>
      <c r="AA22">
        <v>109.1</v>
      </c>
      <c r="AB22">
        <v>102.8</v>
      </c>
      <c r="AC22">
        <v>106.9</v>
      </c>
      <c r="AD22">
        <v>111</v>
      </c>
    </row>
    <row r="23" spans="1:30"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t="s">
        <v>47</v>
      </c>
      <c r="V24">
        <v>109.3</v>
      </c>
      <c r="W24">
        <v>108.7</v>
      </c>
      <c r="X24">
        <v>107.6</v>
      </c>
      <c r="Y24">
        <v>108.1</v>
      </c>
      <c r="Z24">
        <v>106.5</v>
      </c>
      <c r="AA24">
        <v>110.8</v>
      </c>
      <c r="AB24">
        <v>106</v>
      </c>
      <c r="AC24">
        <v>108.3</v>
      </c>
      <c r="AD24">
        <v>112.7</v>
      </c>
    </row>
    <row r="25" spans="1:30"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t="s">
        <v>47</v>
      </c>
      <c r="V25">
        <v>109.7</v>
      </c>
      <c r="W25">
        <v>108.7</v>
      </c>
      <c r="X25">
        <v>107.5</v>
      </c>
      <c r="Y25">
        <v>108</v>
      </c>
      <c r="Z25">
        <v>106.6</v>
      </c>
      <c r="AA25">
        <v>109.9</v>
      </c>
      <c r="AB25">
        <v>105.4</v>
      </c>
      <c r="AC25">
        <v>107.9</v>
      </c>
      <c r="AD25">
        <v>112.4</v>
      </c>
    </row>
    <row r="26" spans="1:30"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t="s">
        <v>49</v>
      </c>
      <c r="V27">
        <v>109.5</v>
      </c>
      <c r="W27">
        <v>109.6</v>
      </c>
      <c r="X27">
        <v>107.9</v>
      </c>
      <c r="Y27">
        <v>110.4</v>
      </c>
      <c r="Z27">
        <v>107.4</v>
      </c>
      <c r="AA27">
        <v>111.2</v>
      </c>
      <c r="AB27">
        <v>106.9</v>
      </c>
      <c r="AC27">
        <v>109.4</v>
      </c>
      <c r="AD27">
        <v>113.2</v>
      </c>
    </row>
    <row r="28" spans="1:30"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t="s">
        <v>49</v>
      </c>
      <c r="V28">
        <v>110.5</v>
      </c>
      <c r="W28">
        <v>109.6</v>
      </c>
      <c r="X28">
        <v>108.1</v>
      </c>
      <c r="Y28">
        <v>109.9</v>
      </c>
      <c r="Z28">
        <v>107.5</v>
      </c>
      <c r="AA28">
        <v>110.6</v>
      </c>
      <c r="AB28">
        <v>106.8</v>
      </c>
      <c r="AC28">
        <v>109</v>
      </c>
      <c r="AD28">
        <v>113.7</v>
      </c>
    </row>
    <row r="29" spans="1:30"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t="s">
        <v>51</v>
      </c>
      <c r="V30">
        <v>109.7</v>
      </c>
      <c r="W30">
        <v>110.2</v>
      </c>
      <c r="X30">
        <v>108.2</v>
      </c>
      <c r="Y30">
        <v>109.7</v>
      </c>
      <c r="Z30">
        <v>108</v>
      </c>
      <c r="AA30">
        <v>111.3</v>
      </c>
      <c r="AB30">
        <v>107.3</v>
      </c>
      <c r="AC30">
        <v>109.4</v>
      </c>
      <c r="AD30">
        <v>114</v>
      </c>
    </row>
    <row r="31" spans="1:30"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t="s">
        <v>51</v>
      </c>
      <c r="V31">
        <v>110.9</v>
      </c>
      <c r="W31">
        <v>110.3</v>
      </c>
      <c r="X31">
        <v>108.6</v>
      </c>
      <c r="Y31">
        <v>109.5</v>
      </c>
      <c r="Z31">
        <v>108.1</v>
      </c>
      <c r="AA31">
        <v>110.8</v>
      </c>
      <c r="AB31">
        <v>107.4</v>
      </c>
      <c r="AC31">
        <v>109.2</v>
      </c>
      <c r="AD31">
        <v>114.8</v>
      </c>
    </row>
    <row r="32" spans="1:30" x14ac:dyDescent="0.3">
      <c r="A32" t="s">
        <v>30</v>
      </c>
      <c r="B32">
        <v>2013</v>
      </c>
      <c r="C32"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t="s">
        <v>54</v>
      </c>
      <c r="V33">
        <v>110</v>
      </c>
      <c r="W33">
        <v>110.9</v>
      </c>
      <c r="X33">
        <v>108.6</v>
      </c>
      <c r="Y33">
        <v>109.5</v>
      </c>
      <c r="Z33">
        <v>108.5</v>
      </c>
      <c r="AA33">
        <v>111.3</v>
      </c>
      <c r="AB33">
        <v>107.9</v>
      </c>
      <c r="AC33">
        <v>109.6</v>
      </c>
      <c r="AD33">
        <v>115</v>
      </c>
    </row>
    <row r="34" spans="1:30"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t="s">
        <v>54</v>
      </c>
      <c r="V34">
        <v>111.6</v>
      </c>
      <c r="W34">
        <v>111.1</v>
      </c>
      <c r="X34">
        <v>109.3</v>
      </c>
      <c r="Y34">
        <v>109.5</v>
      </c>
      <c r="Z34">
        <v>108.6</v>
      </c>
      <c r="AA34">
        <v>111.2</v>
      </c>
      <c r="AB34">
        <v>108.1</v>
      </c>
      <c r="AC34">
        <v>109.7</v>
      </c>
      <c r="AD34">
        <v>116.3</v>
      </c>
    </row>
    <row r="35" spans="1:30"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t="s">
        <v>56</v>
      </c>
      <c r="V36">
        <v>110.4</v>
      </c>
      <c r="W36">
        <v>111.3</v>
      </c>
      <c r="X36">
        <v>109</v>
      </c>
      <c r="Y36">
        <v>109.7</v>
      </c>
      <c r="Z36">
        <v>108.9</v>
      </c>
      <c r="AA36">
        <v>111.4</v>
      </c>
      <c r="AB36">
        <v>107.7</v>
      </c>
      <c r="AC36">
        <v>109.8</v>
      </c>
      <c r="AD36">
        <v>113.3</v>
      </c>
    </row>
    <row r="37" spans="1:30"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t="s">
        <v>56</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t="s">
        <v>57</v>
      </c>
      <c r="V39">
        <v>111</v>
      </c>
      <c r="W39">
        <v>111.9</v>
      </c>
      <c r="X39">
        <v>109.7</v>
      </c>
      <c r="Y39">
        <v>110.8</v>
      </c>
      <c r="Z39">
        <v>109.8</v>
      </c>
      <c r="AA39">
        <v>111.5</v>
      </c>
      <c r="AB39">
        <v>108</v>
      </c>
      <c r="AC39">
        <v>110.5</v>
      </c>
      <c r="AD39">
        <v>112.9</v>
      </c>
    </row>
    <row r="40" spans="1:30"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t="s">
        <v>57</v>
      </c>
      <c r="V40">
        <v>112.2</v>
      </c>
      <c r="W40">
        <v>112.3</v>
      </c>
      <c r="X40">
        <v>110.3</v>
      </c>
      <c r="Y40">
        <v>110.7</v>
      </c>
      <c r="Z40">
        <v>109.7</v>
      </c>
      <c r="AA40">
        <v>111.6</v>
      </c>
      <c r="AB40">
        <v>108.2</v>
      </c>
      <c r="AC40">
        <v>110.6</v>
      </c>
      <c r="AD40">
        <v>113.6</v>
      </c>
    </row>
    <row r="41" spans="1:30"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t="s">
        <v>58</v>
      </c>
      <c r="V42">
        <v>111.1</v>
      </c>
      <c r="W42">
        <v>112.6</v>
      </c>
      <c r="X42">
        <v>110.4</v>
      </c>
      <c r="Y42">
        <v>111.3</v>
      </c>
      <c r="Z42">
        <v>110.3</v>
      </c>
      <c r="AA42">
        <v>111.6</v>
      </c>
      <c r="AB42">
        <v>108.7</v>
      </c>
      <c r="AC42">
        <v>111</v>
      </c>
      <c r="AD42">
        <v>113.1</v>
      </c>
    </row>
    <row r="43" spans="1:30"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t="s">
        <v>58</v>
      </c>
      <c r="V43">
        <v>112.4</v>
      </c>
      <c r="W43">
        <v>112.8</v>
      </c>
      <c r="X43">
        <v>110.7</v>
      </c>
      <c r="Y43">
        <v>111.1</v>
      </c>
      <c r="Z43">
        <v>110.1</v>
      </c>
      <c r="AA43">
        <v>111.8</v>
      </c>
      <c r="AB43">
        <v>108.7</v>
      </c>
      <c r="AC43">
        <v>110.9</v>
      </c>
      <c r="AD43">
        <v>113.6</v>
      </c>
    </row>
    <row r="44" spans="1:30"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t="s">
        <v>59</v>
      </c>
      <c r="V45">
        <v>110.9</v>
      </c>
      <c r="W45">
        <v>113</v>
      </c>
      <c r="X45">
        <v>110.8</v>
      </c>
      <c r="Y45">
        <v>111.6</v>
      </c>
      <c r="Z45">
        <v>110.9</v>
      </c>
      <c r="AA45">
        <v>111.8</v>
      </c>
      <c r="AB45">
        <v>109.2</v>
      </c>
      <c r="AC45">
        <v>111.4</v>
      </c>
      <c r="AD45">
        <v>113.7</v>
      </c>
    </row>
    <row r="46" spans="1:30" x14ac:dyDescent="0.3">
      <c r="A46" t="s">
        <v>35</v>
      </c>
      <c r="B46">
        <v>2014</v>
      </c>
      <c r="C46"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t="s">
        <v>59</v>
      </c>
      <c r="V46">
        <v>112.5</v>
      </c>
      <c r="W46">
        <v>113.2</v>
      </c>
      <c r="X46">
        <v>111.2</v>
      </c>
      <c r="Y46">
        <v>111.4</v>
      </c>
      <c r="Z46">
        <v>110.6</v>
      </c>
      <c r="AA46">
        <v>112</v>
      </c>
      <c r="AB46">
        <v>109</v>
      </c>
      <c r="AC46">
        <v>111.3</v>
      </c>
      <c r="AD46">
        <v>114.2</v>
      </c>
    </row>
    <row r="47" spans="1:30"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t="s">
        <v>61</v>
      </c>
      <c r="V48">
        <v>110.9</v>
      </c>
      <c r="W48">
        <v>113.4</v>
      </c>
      <c r="X48">
        <v>111</v>
      </c>
      <c r="Y48">
        <v>111.2</v>
      </c>
      <c r="Z48">
        <v>111.2</v>
      </c>
      <c r="AA48">
        <v>112.5</v>
      </c>
      <c r="AB48">
        <v>109.1</v>
      </c>
      <c r="AC48">
        <v>111.4</v>
      </c>
      <c r="AD48">
        <v>114.7</v>
      </c>
    </row>
    <row r="49" spans="1:30"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t="s">
        <v>61</v>
      </c>
      <c r="V49">
        <v>112.5</v>
      </c>
      <c r="W49">
        <v>113.6</v>
      </c>
      <c r="X49">
        <v>111.5</v>
      </c>
      <c r="Y49">
        <v>111.2</v>
      </c>
      <c r="Z49">
        <v>110.9</v>
      </c>
      <c r="AA49">
        <v>112.7</v>
      </c>
      <c r="AB49">
        <v>109</v>
      </c>
      <c r="AC49">
        <v>111.5</v>
      </c>
      <c r="AD49">
        <v>115.1</v>
      </c>
    </row>
    <row r="50" spans="1:30"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t="s">
        <v>62</v>
      </c>
      <c r="V51">
        <v>111.1</v>
      </c>
      <c r="W51">
        <v>114.1</v>
      </c>
      <c r="X51">
        <v>111.2</v>
      </c>
      <c r="Y51">
        <v>111.3</v>
      </c>
      <c r="Z51">
        <v>111.5</v>
      </c>
      <c r="AA51">
        <v>112.9</v>
      </c>
      <c r="AB51">
        <v>109.3</v>
      </c>
      <c r="AC51">
        <v>111.7</v>
      </c>
      <c r="AD51">
        <v>115.6</v>
      </c>
    </row>
    <row r="52" spans="1:30"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t="s">
        <v>62</v>
      </c>
      <c r="V52">
        <v>112.5</v>
      </c>
      <c r="W52">
        <v>114.1</v>
      </c>
      <c r="X52">
        <v>111.8</v>
      </c>
      <c r="Y52">
        <v>111.3</v>
      </c>
      <c r="Z52">
        <v>111.2</v>
      </c>
      <c r="AA52">
        <v>113</v>
      </c>
      <c r="AB52">
        <v>109.1</v>
      </c>
      <c r="AC52">
        <v>111.8</v>
      </c>
      <c r="AD52">
        <v>115.8</v>
      </c>
    </row>
    <row r="53" spans="1:30"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t="s">
        <v>61</v>
      </c>
      <c r="V54">
        <v>111.2</v>
      </c>
      <c r="W54">
        <v>114.3</v>
      </c>
      <c r="X54">
        <v>111.4</v>
      </c>
      <c r="Y54">
        <v>111.5</v>
      </c>
      <c r="Z54">
        <v>111.8</v>
      </c>
      <c r="AA54">
        <v>115.1</v>
      </c>
      <c r="AB54">
        <v>108.7</v>
      </c>
      <c r="AC54">
        <v>112.2</v>
      </c>
      <c r="AD54">
        <v>116.4</v>
      </c>
    </row>
    <row r="55" spans="1:30"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t="s">
        <v>61</v>
      </c>
      <c r="V55">
        <v>113.2</v>
      </c>
      <c r="W55">
        <v>114.6</v>
      </c>
      <c r="X55">
        <v>112.3</v>
      </c>
      <c r="Y55">
        <v>111.8</v>
      </c>
      <c r="Z55">
        <v>111.6</v>
      </c>
      <c r="AA55">
        <v>114.8</v>
      </c>
      <c r="AB55">
        <v>108.3</v>
      </c>
      <c r="AC55">
        <v>112.3</v>
      </c>
      <c r="AD55">
        <v>116.7</v>
      </c>
    </row>
    <row r="56" spans="1:30"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t="s">
        <v>63</v>
      </c>
      <c r="V57">
        <v>111.6</v>
      </c>
      <c r="W57">
        <v>114.9</v>
      </c>
      <c r="X57">
        <v>111.5</v>
      </c>
      <c r="Y57">
        <v>113</v>
      </c>
      <c r="Z57">
        <v>112.4</v>
      </c>
      <c r="AA57">
        <v>117.8</v>
      </c>
      <c r="AB57">
        <v>109.7</v>
      </c>
      <c r="AC57">
        <v>113.5</v>
      </c>
      <c r="AD57">
        <v>118.9</v>
      </c>
    </row>
    <row r="58" spans="1:30"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t="s">
        <v>63</v>
      </c>
      <c r="V58">
        <v>113.9</v>
      </c>
      <c r="W58">
        <v>115.2</v>
      </c>
      <c r="X58">
        <v>112.7</v>
      </c>
      <c r="Y58">
        <v>113.1</v>
      </c>
      <c r="Z58">
        <v>112.1</v>
      </c>
      <c r="AA58">
        <v>116.8</v>
      </c>
      <c r="AB58">
        <v>109.2</v>
      </c>
      <c r="AC58">
        <v>113.3</v>
      </c>
      <c r="AD58">
        <v>119.2</v>
      </c>
    </row>
    <row r="59" spans="1:30"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t="s">
        <v>64</v>
      </c>
      <c r="V60">
        <v>111.8</v>
      </c>
      <c r="W60">
        <v>115.3</v>
      </c>
      <c r="X60">
        <v>112.2</v>
      </c>
      <c r="Y60">
        <v>112.5</v>
      </c>
      <c r="Z60">
        <v>112.9</v>
      </c>
      <c r="AA60">
        <v>119.2</v>
      </c>
      <c r="AB60">
        <v>110.5</v>
      </c>
      <c r="AC60">
        <v>113.9</v>
      </c>
      <c r="AD60">
        <v>119.9</v>
      </c>
    </row>
    <row r="61" spans="1:30"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t="s">
        <v>64</v>
      </c>
      <c r="V61">
        <v>114</v>
      </c>
      <c r="W61">
        <v>115.6</v>
      </c>
      <c r="X61">
        <v>113.3</v>
      </c>
      <c r="Y61">
        <v>112.8</v>
      </c>
      <c r="Z61">
        <v>112.6</v>
      </c>
      <c r="AA61">
        <v>118</v>
      </c>
      <c r="AB61">
        <v>109.9</v>
      </c>
      <c r="AC61">
        <v>113.7</v>
      </c>
      <c r="AD61">
        <v>120.3</v>
      </c>
    </row>
    <row r="62" spans="1:30"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t="s">
        <v>65</v>
      </c>
      <c r="V63">
        <v>111.8</v>
      </c>
      <c r="W63">
        <v>115.5</v>
      </c>
      <c r="X63">
        <v>112.3</v>
      </c>
      <c r="Y63">
        <v>111.2</v>
      </c>
      <c r="Z63">
        <v>113.4</v>
      </c>
      <c r="AA63">
        <v>120</v>
      </c>
      <c r="AB63">
        <v>110</v>
      </c>
      <c r="AC63">
        <v>113.6</v>
      </c>
      <c r="AD63">
        <v>119.2</v>
      </c>
    </row>
    <row r="64" spans="1:30"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t="s">
        <v>65</v>
      </c>
      <c r="V64">
        <v>114.3</v>
      </c>
      <c r="W64">
        <v>116.1</v>
      </c>
      <c r="X64">
        <v>113.7</v>
      </c>
      <c r="Y64">
        <v>112</v>
      </c>
      <c r="Z64">
        <v>113.1</v>
      </c>
      <c r="AA64">
        <v>118.6</v>
      </c>
      <c r="AB64">
        <v>109.5</v>
      </c>
      <c r="AC64">
        <v>113.7</v>
      </c>
      <c r="AD64">
        <v>120.1</v>
      </c>
    </row>
    <row r="65" spans="1:30"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t="s">
        <v>66</v>
      </c>
      <c r="V66">
        <v>112</v>
      </c>
      <c r="W66">
        <v>115.8</v>
      </c>
      <c r="X66">
        <v>112.6</v>
      </c>
      <c r="Y66">
        <v>111</v>
      </c>
      <c r="Z66">
        <v>113.6</v>
      </c>
      <c r="AA66">
        <v>120.2</v>
      </c>
      <c r="AB66">
        <v>110.1</v>
      </c>
      <c r="AC66">
        <v>113.7</v>
      </c>
      <c r="AD66">
        <v>119.1</v>
      </c>
    </row>
    <row r="67" spans="1:30"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t="s">
        <v>66</v>
      </c>
      <c r="V67">
        <v>114.7</v>
      </c>
      <c r="W67">
        <v>116.7</v>
      </c>
      <c r="X67">
        <v>114.3</v>
      </c>
      <c r="Y67">
        <v>111.8</v>
      </c>
      <c r="Z67">
        <v>113.3</v>
      </c>
      <c r="AA67">
        <v>118.8</v>
      </c>
      <c r="AB67">
        <v>109.6</v>
      </c>
      <c r="AC67">
        <v>113.9</v>
      </c>
      <c r="AD67">
        <v>120.1</v>
      </c>
    </row>
    <row r="68" spans="1:30"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t="s">
        <v>67</v>
      </c>
      <c r="V69">
        <v>112.6</v>
      </c>
      <c r="W69">
        <v>116.4</v>
      </c>
      <c r="X69">
        <v>113</v>
      </c>
      <c r="Y69">
        <v>109.7</v>
      </c>
      <c r="Z69">
        <v>114</v>
      </c>
      <c r="AA69">
        <v>120.3</v>
      </c>
      <c r="AB69">
        <v>109.6</v>
      </c>
      <c r="AC69">
        <v>113.4</v>
      </c>
      <c r="AD69">
        <v>119</v>
      </c>
    </row>
    <row r="70" spans="1:30"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t="s">
        <v>67</v>
      </c>
      <c r="V70">
        <v>115.5</v>
      </c>
      <c r="W70">
        <v>117.3</v>
      </c>
      <c r="X70">
        <v>114.8</v>
      </c>
      <c r="Y70">
        <v>110.8</v>
      </c>
      <c r="Z70">
        <v>113.7</v>
      </c>
      <c r="AA70">
        <v>119</v>
      </c>
      <c r="AB70">
        <v>109.1</v>
      </c>
      <c r="AC70">
        <v>113.8</v>
      </c>
      <c r="AD70">
        <v>120.1</v>
      </c>
    </row>
    <row r="71" spans="1:30"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t="s">
        <v>68</v>
      </c>
      <c r="V72">
        <v>113</v>
      </c>
      <c r="W72">
        <v>116.8</v>
      </c>
      <c r="X72">
        <v>113.2</v>
      </c>
      <c r="Y72">
        <v>108.8</v>
      </c>
      <c r="Z72">
        <v>114.3</v>
      </c>
      <c r="AA72">
        <v>120.7</v>
      </c>
      <c r="AB72">
        <v>110.4</v>
      </c>
      <c r="AC72">
        <v>113.4</v>
      </c>
      <c r="AD72">
        <v>118.4</v>
      </c>
    </row>
    <row r="73" spans="1:30"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t="s">
        <v>68</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t="s">
        <v>69</v>
      </c>
      <c r="V75">
        <v>113.4</v>
      </c>
      <c r="W75">
        <v>117.2</v>
      </c>
      <c r="X75">
        <v>113.7</v>
      </c>
      <c r="Y75">
        <v>107.9</v>
      </c>
      <c r="Z75">
        <v>114.6</v>
      </c>
      <c r="AA75">
        <v>120.8</v>
      </c>
      <c r="AB75">
        <v>111.4</v>
      </c>
      <c r="AC75">
        <v>113.4</v>
      </c>
      <c r="AD75">
        <v>118.5</v>
      </c>
    </row>
    <row r="76" spans="1:30"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t="s">
        <v>69</v>
      </c>
      <c r="V76">
        <v>116.5</v>
      </c>
      <c r="W76">
        <v>118.1</v>
      </c>
      <c r="X76">
        <v>115.5</v>
      </c>
      <c r="Y76">
        <v>109.4</v>
      </c>
      <c r="Z76">
        <v>114.3</v>
      </c>
      <c r="AA76">
        <v>119.7</v>
      </c>
      <c r="AB76">
        <v>110.7</v>
      </c>
      <c r="AC76">
        <v>114</v>
      </c>
      <c r="AD76">
        <v>119.5</v>
      </c>
    </row>
    <row r="77" spans="1:30"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t="s">
        <v>70</v>
      </c>
      <c r="V78">
        <v>114</v>
      </c>
      <c r="W78">
        <v>117.7</v>
      </c>
      <c r="X78">
        <v>114.1</v>
      </c>
      <c r="Y78">
        <v>106.8</v>
      </c>
      <c r="Z78">
        <v>114.9</v>
      </c>
      <c r="AA78">
        <v>120.4</v>
      </c>
      <c r="AB78">
        <v>111.7</v>
      </c>
      <c r="AC78">
        <v>113.2</v>
      </c>
      <c r="AD78">
        <v>118.7</v>
      </c>
    </row>
    <row r="79" spans="1:30"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t="s">
        <v>70</v>
      </c>
      <c r="V79">
        <v>117.7</v>
      </c>
      <c r="W79">
        <v>118.7</v>
      </c>
      <c r="X79">
        <v>116.3</v>
      </c>
      <c r="Y79">
        <v>108.7</v>
      </c>
      <c r="Z79">
        <v>114.9</v>
      </c>
      <c r="AA79">
        <v>119.7</v>
      </c>
      <c r="AB79">
        <v>111.2</v>
      </c>
      <c r="AC79">
        <v>114.1</v>
      </c>
      <c r="AD79">
        <v>119.7</v>
      </c>
    </row>
    <row r="80" spans="1:30"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t="s">
        <v>71</v>
      </c>
      <c r="V81">
        <v>114.4</v>
      </c>
      <c r="W81">
        <v>118</v>
      </c>
      <c r="X81">
        <v>114.3</v>
      </c>
      <c r="Y81">
        <v>108.4</v>
      </c>
      <c r="Z81">
        <v>115.4</v>
      </c>
      <c r="AA81">
        <v>120.6</v>
      </c>
      <c r="AB81">
        <v>111.3</v>
      </c>
      <c r="AC81">
        <v>113.8</v>
      </c>
      <c r="AD81">
        <v>119.1</v>
      </c>
    </row>
    <row r="82" spans="1:30"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t="s">
        <v>71</v>
      </c>
      <c r="V82">
        <v>118.3</v>
      </c>
      <c r="W82">
        <v>119.2</v>
      </c>
      <c r="X82">
        <v>116.7</v>
      </c>
      <c r="Y82">
        <v>109.9</v>
      </c>
      <c r="Z82">
        <v>115.4</v>
      </c>
      <c r="AA82">
        <v>120.1</v>
      </c>
      <c r="AB82">
        <v>111</v>
      </c>
      <c r="AC82">
        <v>114.7</v>
      </c>
      <c r="AD82">
        <v>120.2</v>
      </c>
    </row>
    <row r="83" spans="1:30"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t="s">
        <v>72</v>
      </c>
      <c r="V84">
        <v>114.7</v>
      </c>
      <c r="W84">
        <v>118.4</v>
      </c>
      <c r="X84">
        <v>114.6</v>
      </c>
      <c r="Y84">
        <v>108.4</v>
      </c>
      <c r="Z84">
        <v>115.6</v>
      </c>
      <c r="AA84">
        <v>121.7</v>
      </c>
      <c r="AB84">
        <v>111.8</v>
      </c>
      <c r="AC84">
        <v>114.2</v>
      </c>
      <c r="AD84">
        <v>119.7</v>
      </c>
    </row>
    <row r="85" spans="1:30"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t="s">
        <v>72</v>
      </c>
      <c r="V85">
        <v>118.7</v>
      </c>
      <c r="W85">
        <v>119.7</v>
      </c>
      <c r="X85">
        <v>117.1</v>
      </c>
      <c r="Y85">
        <v>110.1</v>
      </c>
      <c r="Z85">
        <v>115.9</v>
      </c>
      <c r="AA85">
        <v>121</v>
      </c>
      <c r="AB85">
        <v>111.7</v>
      </c>
      <c r="AC85">
        <v>115.1</v>
      </c>
      <c r="AD85">
        <v>120.7</v>
      </c>
    </row>
    <row r="86" spans="1:30"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t="s">
        <v>73</v>
      </c>
      <c r="V87">
        <v>114.9</v>
      </c>
      <c r="W87">
        <v>118.7</v>
      </c>
      <c r="X87">
        <v>114.9</v>
      </c>
      <c r="Y87">
        <v>110.8</v>
      </c>
      <c r="Z87">
        <v>116</v>
      </c>
      <c r="AA87">
        <v>122</v>
      </c>
      <c r="AB87">
        <v>112.4</v>
      </c>
      <c r="AC87">
        <v>115.2</v>
      </c>
      <c r="AD87">
        <v>120.7</v>
      </c>
    </row>
    <row r="88" spans="1:30"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t="s">
        <v>73</v>
      </c>
      <c r="V88">
        <v>119.2</v>
      </c>
      <c r="W88">
        <v>120.2</v>
      </c>
      <c r="X88">
        <v>117.7</v>
      </c>
      <c r="Y88">
        <v>112</v>
      </c>
      <c r="Z88">
        <v>116.3</v>
      </c>
      <c r="AA88">
        <v>121.4</v>
      </c>
      <c r="AB88">
        <v>112.3</v>
      </c>
      <c r="AC88">
        <v>116.1</v>
      </c>
      <c r="AD88">
        <v>121.6</v>
      </c>
    </row>
    <row r="89" spans="1:30"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t="s">
        <v>74</v>
      </c>
      <c r="V90">
        <v>115.1</v>
      </c>
      <c r="W90">
        <v>119.2</v>
      </c>
      <c r="X90">
        <v>115.4</v>
      </c>
      <c r="Y90">
        <v>111.7</v>
      </c>
      <c r="Z90">
        <v>116.2</v>
      </c>
      <c r="AA90">
        <v>123.8</v>
      </c>
      <c r="AB90">
        <v>112.5</v>
      </c>
      <c r="AC90">
        <v>116</v>
      </c>
      <c r="AD90">
        <v>121.7</v>
      </c>
    </row>
    <row r="91" spans="1:30"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t="s">
        <v>74</v>
      </c>
      <c r="V91">
        <v>119.8</v>
      </c>
      <c r="W91">
        <v>121.1</v>
      </c>
      <c r="X91">
        <v>118.5</v>
      </c>
      <c r="Y91">
        <v>112.9</v>
      </c>
      <c r="Z91">
        <v>116.9</v>
      </c>
      <c r="AA91">
        <v>123.1</v>
      </c>
      <c r="AB91">
        <v>112.8</v>
      </c>
      <c r="AC91">
        <v>117</v>
      </c>
      <c r="AD91">
        <v>123</v>
      </c>
    </row>
    <row r="92" spans="1:30"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t="s">
        <v>75</v>
      </c>
      <c r="V93">
        <v>115.3</v>
      </c>
      <c r="W93">
        <v>119.5</v>
      </c>
      <c r="X93">
        <v>116</v>
      </c>
      <c r="Y93">
        <v>111.5</v>
      </c>
      <c r="Z93">
        <v>116.6</v>
      </c>
      <c r="AA93">
        <v>125.4</v>
      </c>
      <c r="AB93">
        <v>111.7</v>
      </c>
      <c r="AC93">
        <v>116.3</v>
      </c>
      <c r="AD93">
        <v>122.4</v>
      </c>
    </row>
    <row r="94" spans="1:30"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t="s">
        <v>75</v>
      </c>
      <c r="V94">
        <v>120.1</v>
      </c>
      <c r="W94">
        <v>121.3</v>
      </c>
      <c r="X94">
        <v>119</v>
      </c>
      <c r="Y94">
        <v>112.7</v>
      </c>
      <c r="Z94">
        <v>117.2</v>
      </c>
      <c r="AA94">
        <v>124.4</v>
      </c>
      <c r="AB94">
        <v>112.3</v>
      </c>
      <c r="AC94">
        <v>117.2</v>
      </c>
      <c r="AD94">
        <v>123.6</v>
      </c>
    </row>
    <row r="95" spans="1:30"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t="s">
        <v>76</v>
      </c>
      <c r="V96">
        <v>115.3</v>
      </c>
      <c r="W96">
        <v>120</v>
      </c>
      <c r="X96">
        <v>116.6</v>
      </c>
      <c r="Y96">
        <v>109.9</v>
      </c>
      <c r="Z96">
        <v>117.2</v>
      </c>
      <c r="AA96">
        <v>126.2</v>
      </c>
      <c r="AB96">
        <v>112</v>
      </c>
      <c r="AC96">
        <v>116.2</v>
      </c>
      <c r="AD96">
        <v>123.2</v>
      </c>
    </row>
    <row r="97" spans="1:30"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t="s">
        <v>76</v>
      </c>
      <c r="V97">
        <v>120.6</v>
      </c>
      <c r="W97">
        <v>122</v>
      </c>
      <c r="X97">
        <v>119.4</v>
      </c>
      <c r="Y97">
        <v>111.7</v>
      </c>
      <c r="Z97">
        <v>117.8</v>
      </c>
      <c r="AA97">
        <v>125.1</v>
      </c>
      <c r="AB97">
        <v>112.3</v>
      </c>
      <c r="AC97">
        <v>117.2</v>
      </c>
      <c r="AD97">
        <v>124.8</v>
      </c>
    </row>
    <row r="98" spans="1:30"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t="s">
        <v>77</v>
      </c>
      <c r="V99">
        <v>115.1</v>
      </c>
      <c r="W99">
        <v>120.4</v>
      </c>
      <c r="X99">
        <v>117.1</v>
      </c>
      <c r="Y99">
        <v>109.1</v>
      </c>
      <c r="Z99">
        <v>117.3</v>
      </c>
      <c r="AA99">
        <v>126.5</v>
      </c>
      <c r="AB99">
        <v>112.9</v>
      </c>
      <c r="AC99">
        <v>116.2</v>
      </c>
      <c r="AD99">
        <v>123.5</v>
      </c>
    </row>
    <row r="100" spans="1:30"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t="s">
        <v>77</v>
      </c>
      <c r="V100">
        <v>120.4</v>
      </c>
      <c r="W100">
        <v>122.6</v>
      </c>
      <c r="X100">
        <v>119.8</v>
      </c>
      <c r="Y100">
        <v>111.3</v>
      </c>
      <c r="Z100">
        <v>118.3</v>
      </c>
      <c r="AA100">
        <v>125.7</v>
      </c>
      <c r="AB100">
        <v>113.4</v>
      </c>
      <c r="AC100">
        <v>117.5</v>
      </c>
      <c r="AD100">
        <v>125.4</v>
      </c>
    </row>
    <row r="101" spans="1:30"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t="s">
        <v>78</v>
      </c>
      <c r="V102">
        <v>114.9</v>
      </c>
      <c r="W102">
        <v>120.7</v>
      </c>
      <c r="X102">
        <v>117.7</v>
      </c>
      <c r="Y102">
        <v>109.3</v>
      </c>
      <c r="Z102">
        <v>117.7</v>
      </c>
      <c r="AA102">
        <v>126.5</v>
      </c>
      <c r="AB102">
        <v>113.5</v>
      </c>
      <c r="AC102">
        <v>116.5</v>
      </c>
      <c r="AD102">
        <v>124.2</v>
      </c>
    </row>
    <row r="103" spans="1:30"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t="s">
        <v>78</v>
      </c>
      <c r="V103">
        <v>120.8</v>
      </c>
      <c r="W103">
        <v>123</v>
      </c>
      <c r="X103">
        <v>120.4</v>
      </c>
      <c r="Y103">
        <v>111.4</v>
      </c>
      <c r="Z103">
        <v>118.7</v>
      </c>
      <c r="AA103">
        <v>125.9</v>
      </c>
      <c r="AB103">
        <v>113.9</v>
      </c>
      <c r="AC103">
        <v>117.9</v>
      </c>
      <c r="AD103">
        <v>126.1</v>
      </c>
    </row>
    <row r="104" spans="1:30"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t="s">
        <v>79</v>
      </c>
      <c r="V105">
        <v>115.1</v>
      </c>
      <c r="W105">
        <v>121</v>
      </c>
      <c r="X105">
        <v>118.1</v>
      </c>
      <c r="Y105">
        <v>109.3</v>
      </c>
      <c r="Z105">
        <v>117.9</v>
      </c>
      <c r="AA105">
        <v>126.6</v>
      </c>
      <c r="AB105">
        <v>113.3</v>
      </c>
      <c r="AC105">
        <v>116.6</v>
      </c>
      <c r="AD105">
        <v>124.6</v>
      </c>
    </row>
    <row r="106" spans="1:30"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t="s">
        <v>79</v>
      </c>
      <c r="V106">
        <v>121.6</v>
      </c>
      <c r="W106">
        <v>123.4</v>
      </c>
      <c r="X106">
        <v>120.9</v>
      </c>
      <c r="Y106">
        <v>111.5</v>
      </c>
      <c r="Z106">
        <v>119.2</v>
      </c>
      <c r="AA106">
        <v>126.3</v>
      </c>
      <c r="AB106">
        <v>113.8</v>
      </c>
      <c r="AC106">
        <v>118.1</v>
      </c>
      <c r="AD106">
        <v>126.6</v>
      </c>
    </row>
    <row r="107" spans="1:30"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t="s">
        <v>78</v>
      </c>
      <c r="V108">
        <v>116</v>
      </c>
      <c r="W108">
        <v>121</v>
      </c>
      <c r="X108">
        <v>118.6</v>
      </c>
      <c r="Y108">
        <v>109.3</v>
      </c>
      <c r="Z108">
        <v>118.1</v>
      </c>
      <c r="AA108">
        <v>126.6</v>
      </c>
      <c r="AB108">
        <v>113.2</v>
      </c>
      <c r="AC108">
        <v>116.7</v>
      </c>
      <c r="AD108">
        <v>124</v>
      </c>
    </row>
    <row r="109" spans="1:30"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t="s">
        <v>78</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t="s">
        <v>80</v>
      </c>
      <c r="V111">
        <v>116.9</v>
      </c>
      <c r="W111">
        <v>121.6</v>
      </c>
      <c r="X111">
        <v>119.1</v>
      </c>
      <c r="Y111">
        <v>108.9</v>
      </c>
      <c r="Z111">
        <v>118.5</v>
      </c>
      <c r="AA111">
        <v>126.4</v>
      </c>
      <c r="AB111">
        <v>114</v>
      </c>
      <c r="AC111">
        <v>116.8</v>
      </c>
      <c r="AD111">
        <v>124.2</v>
      </c>
    </row>
    <row r="112" spans="1:30"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t="s">
        <v>80</v>
      </c>
      <c r="V112">
        <v>122.7</v>
      </c>
      <c r="W112">
        <v>124.2</v>
      </c>
      <c r="X112">
        <v>122</v>
      </c>
      <c r="Y112">
        <v>111.1</v>
      </c>
      <c r="Z112">
        <v>119.8</v>
      </c>
      <c r="AA112">
        <v>126.3</v>
      </c>
      <c r="AB112">
        <v>114.5</v>
      </c>
      <c r="AC112">
        <v>118.5</v>
      </c>
      <c r="AD112">
        <v>126.3</v>
      </c>
    </row>
    <row r="113" spans="1:30"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t="s">
        <v>81</v>
      </c>
      <c r="V114">
        <v>116</v>
      </c>
      <c r="W114">
        <v>121.8</v>
      </c>
      <c r="X114">
        <v>119.5</v>
      </c>
      <c r="Y114">
        <v>109.1</v>
      </c>
      <c r="Z114">
        <v>118.8</v>
      </c>
      <c r="AA114">
        <v>126.3</v>
      </c>
      <c r="AB114">
        <v>116.2</v>
      </c>
      <c r="AC114">
        <v>117.2</v>
      </c>
      <c r="AD114">
        <v>123.8</v>
      </c>
    </row>
    <row r="115" spans="1:30"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t="s">
        <v>81</v>
      </c>
      <c r="V115">
        <v>123.1</v>
      </c>
      <c r="W115">
        <v>124.6</v>
      </c>
      <c r="X115">
        <v>122.5</v>
      </c>
      <c r="Y115">
        <v>111.4</v>
      </c>
      <c r="Z115">
        <v>120.3</v>
      </c>
      <c r="AA115">
        <v>126.6</v>
      </c>
      <c r="AB115">
        <v>116.6</v>
      </c>
      <c r="AC115">
        <v>119.1</v>
      </c>
      <c r="AD115">
        <v>126</v>
      </c>
    </row>
    <row r="116" spans="1:30"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t="s">
        <v>82</v>
      </c>
      <c r="V117">
        <v>114.8</v>
      </c>
      <c r="W117">
        <v>122.3</v>
      </c>
      <c r="X117">
        <v>119.7</v>
      </c>
      <c r="Y117">
        <v>108.5</v>
      </c>
      <c r="Z117">
        <v>119.1</v>
      </c>
      <c r="AA117">
        <v>126.4</v>
      </c>
      <c r="AB117">
        <v>117.1</v>
      </c>
      <c r="AC117">
        <v>117.3</v>
      </c>
      <c r="AD117">
        <v>123.8</v>
      </c>
    </row>
    <row r="118" spans="1:30"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t="s">
        <v>82</v>
      </c>
      <c r="V118">
        <v>122.4</v>
      </c>
      <c r="W118">
        <v>125.1</v>
      </c>
      <c r="X118">
        <v>122.9</v>
      </c>
      <c r="Y118">
        <v>110.9</v>
      </c>
      <c r="Z118">
        <v>120.6</v>
      </c>
      <c r="AA118">
        <v>126.9</v>
      </c>
      <c r="AB118">
        <v>117.3</v>
      </c>
      <c r="AC118">
        <v>119.3</v>
      </c>
      <c r="AD118">
        <v>126</v>
      </c>
    </row>
    <row r="119" spans="1:30"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t="s">
        <v>83</v>
      </c>
      <c r="V120">
        <v>114.6</v>
      </c>
      <c r="W120">
        <v>122.8</v>
      </c>
      <c r="X120">
        <v>120</v>
      </c>
      <c r="Y120">
        <v>110</v>
      </c>
      <c r="Z120">
        <v>119.5</v>
      </c>
      <c r="AA120">
        <v>127.6</v>
      </c>
      <c r="AB120">
        <v>117.6</v>
      </c>
      <c r="AC120">
        <v>118.2</v>
      </c>
      <c r="AD120">
        <v>125.3</v>
      </c>
    </row>
    <row r="121" spans="1:30"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t="s">
        <v>83</v>
      </c>
      <c r="V121">
        <v>122.3</v>
      </c>
      <c r="W121">
        <v>125.5</v>
      </c>
      <c r="X121">
        <v>123.2</v>
      </c>
      <c r="Y121">
        <v>112.1</v>
      </c>
      <c r="Z121">
        <v>121.1</v>
      </c>
      <c r="AA121">
        <v>127.7</v>
      </c>
      <c r="AB121">
        <v>118.1</v>
      </c>
      <c r="AC121">
        <v>120</v>
      </c>
      <c r="AD121">
        <v>127.3</v>
      </c>
    </row>
    <row r="122" spans="1:30"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t="s">
        <v>84</v>
      </c>
      <c r="V123">
        <v>115</v>
      </c>
      <c r="W123">
        <v>123.2</v>
      </c>
      <c r="X123">
        <v>120.3</v>
      </c>
      <c r="Y123">
        <v>110.7</v>
      </c>
      <c r="Z123">
        <v>119.8</v>
      </c>
      <c r="AA123">
        <v>128</v>
      </c>
      <c r="AB123">
        <v>118.5</v>
      </c>
      <c r="AC123">
        <v>118.7</v>
      </c>
      <c r="AD123">
        <v>126.6</v>
      </c>
    </row>
    <row r="124" spans="1:30"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t="s">
        <v>84</v>
      </c>
      <c r="V124">
        <v>122.7</v>
      </c>
      <c r="W124">
        <v>126</v>
      </c>
      <c r="X124">
        <v>123.7</v>
      </c>
      <c r="Y124">
        <v>112.8</v>
      </c>
      <c r="Z124">
        <v>121.5</v>
      </c>
      <c r="AA124">
        <v>128.5</v>
      </c>
      <c r="AB124">
        <v>119.2</v>
      </c>
      <c r="AC124">
        <v>120.7</v>
      </c>
      <c r="AD124">
        <v>128.6</v>
      </c>
    </row>
    <row r="125" spans="1:30"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t="s">
        <v>85</v>
      </c>
      <c r="V126">
        <v>115.5</v>
      </c>
      <c r="W126">
        <v>123.2</v>
      </c>
      <c r="X126">
        <v>120.6</v>
      </c>
      <c r="Y126">
        <v>112.3</v>
      </c>
      <c r="Z126">
        <v>119.9</v>
      </c>
      <c r="AA126">
        <v>129.30000000000001</v>
      </c>
      <c r="AB126">
        <v>118.8</v>
      </c>
      <c r="AC126">
        <v>119.6</v>
      </c>
      <c r="AD126">
        <v>128.1</v>
      </c>
    </row>
    <row r="127" spans="1:30"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t="s">
        <v>85</v>
      </c>
      <c r="V127">
        <v>123.3</v>
      </c>
      <c r="W127">
        <v>126.4</v>
      </c>
      <c r="X127">
        <v>124.1</v>
      </c>
      <c r="Y127">
        <v>114.2</v>
      </c>
      <c r="Z127">
        <v>121.7</v>
      </c>
      <c r="AA127">
        <v>129.69999999999999</v>
      </c>
      <c r="AB127">
        <v>119.4</v>
      </c>
      <c r="AC127">
        <v>121.5</v>
      </c>
      <c r="AD127">
        <v>130.1</v>
      </c>
    </row>
    <row r="128" spans="1:30"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t="s">
        <v>86</v>
      </c>
      <c r="V129">
        <v>115.5</v>
      </c>
      <c r="W129">
        <v>123.5</v>
      </c>
      <c r="X129">
        <v>120.9</v>
      </c>
      <c r="Y129">
        <v>111.7</v>
      </c>
      <c r="Z129">
        <v>120.3</v>
      </c>
      <c r="AA129">
        <v>130.80000000000001</v>
      </c>
      <c r="AB129">
        <v>120</v>
      </c>
      <c r="AC129">
        <v>119.9</v>
      </c>
      <c r="AD129">
        <v>129</v>
      </c>
    </row>
    <row r="130" spans="1:30"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t="s">
        <v>86</v>
      </c>
      <c r="V130">
        <v>123.4</v>
      </c>
      <c r="W130">
        <v>126.9</v>
      </c>
      <c r="X130">
        <v>124.5</v>
      </c>
      <c r="Y130">
        <v>113.9</v>
      </c>
      <c r="Z130">
        <v>122.4</v>
      </c>
      <c r="AA130">
        <v>130.80000000000001</v>
      </c>
      <c r="AB130">
        <v>120.5</v>
      </c>
      <c r="AC130">
        <v>121.9</v>
      </c>
      <c r="AD130">
        <v>131.1</v>
      </c>
    </row>
    <row r="131" spans="1:30"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t="s">
        <v>87</v>
      </c>
      <c r="V132">
        <v>114.7</v>
      </c>
      <c r="W132">
        <v>123.9</v>
      </c>
      <c r="X132">
        <v>121.2</v>
      </c>
      <c r="Y132">
        <v>110.4</v>
      </c>
      <c r="Z132">
        <v>120.6</v>
      </c>
      <c r="AA132">
        <v>131.5</v>
      </c>
      <c r="AB132">
        <v>120.9</v>
      </c>
      <c r="AC132">
        <v>119.9</v>
      </c>
      <c r="AD132">
        <v>128.4</v>
      </c>
    </row>
    <row r="133" spans="1:30"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t="s">
        <v>87</v>
      </c>
      <c r="V133">
        <v>123.6</v>
      </c>
      <c r="W133">
        <v>127.4</v>
      </c>
      <c r="X133">
        <v>124.8</v>
      </c>
      <c r="Y133">
        <v>113.1</v>
      </c>
      <c r="Z133">
        <v>122.7</v>
      </c>
      <c r="AA133">
        <v>131.69999999999999</v>
      </c>
      <c r="AB133">
        <v>121.5</v>
      </c>
      <c r="AC133">
        <v>122.1</v>
      </c>
      <c r="AD133">
        <v>131.1</v>
      </c>
    </row>
    <row r="134" spans="1:30"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t="s">
        <v>88</v>
      </c>
      <c r="V135">
        <v>114.8</v>
      </c>
      <c r="W135">
        <v>124.3</v>
      </c>
      <c r="X135">
        <v>121.4</v>
      </c>
      <c r="Y135">
        <v>111.8</v>
      </c>
      <c r="Z135">
        <v>120.8</v>
      </c>
      <c r="AA135">
        <v>131.6</v>
      </c>
      <c r="AB135">
        <v>121.2</v>
      </c>
      <c r="AC135">
        <v>120.5</v>
      </c>
      <c r="AD135">
        <v>128</v>
      </c>
    </row>
    <row r="136" spans="1:30"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t="s">
        <v>88</v>
      </c>
      <c r="V136">
        <v>124.1</v>
      </c>
      <c r="W136">
        <v>127.9</v>
      </c>
      <c r="X136">
        <v>125.4</v>
      </c>
      <c r="Y136">
        <v>114.3</v>
      </c>
      <c r="Z136">
        <v>122.9</v>
      </c>
      <c r="AA136">
        <v>131.80000000000001</v>
      </c>
      <c r="AB136">
        <v>122.1</v>
      </c>
      <c r="AC136">
        <v>122.8</v>
      </c>
      <c r="AD136">
        <v>130.9</v>
      </c>
    </row>
    <row r="137" spans="1:30"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t="s">
        <v>89</v>
      </c>
      <c r="V138">
        <v>115.2</v>
      </c>
      <c r="W138">
        <v>124.5</v>
      </c>
      <c r="X138">
        <v>121.8</v>
      </c>
      <c r="Y138">
        <v>112.8</v>
      </c>
      <c r="Z138">
        <v>121.2</v>
      </c>
      <c r="AA138">
        <v>131.9</v>
      </c>
      <c r="AB138">
        <v>120.8</v>
      </c>
      <c r="AC138">
        <v>120.9</v>
      </c>
      <c r="AD138">
        <v>128.6</v>
      </c>
    </row>
    <row r="139" spans="1:30"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t="s">
        <v>89</v>
      </c>
      <c r="V139">
        <v>124.3</v>
      </c>
      <c r="W139">
        <v>128.4</v>
      </c>
      <c r="X139">
        <v>126.1</v>
      </c>
      <c r="Y139">
        <v>115.2</v>
      </c>
      <c r="Z139">
        <v>123.5</v>
      </c>
      <c r="AA139">
        <v>132.4</v>
      </c>
      <c r="AB139">
        <v>122.1</v>
      </c>
      <c r="AC139">
        <v>123.4</v>
      </c>
      <c r="AD139">
        <v>131.4</v>
      </c>
    </row>
    <row r="140" spans="1:30"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t="s">
        <v>90</v>
      </c>
      <c r="V141">
        <v>116.2</v>
      </c>
      <c r="W141">
        <v>124.7</v>
      </c>
      <c r="X141">
        <v>122.1</v>
      </c>
      <c r="Y141">
        <v>113.4</v>
      </c>
      <c r="Z141">
        <v>121.7</v>
      </c>
      <c r="AA141">
        <v>132.1</v>
      </c>
      <c r="AB141">
        <v>121.3</v>
      </c>
      <c r="AC141">
        <v>121.3</v>
      </c>
      <c r="AD141">
        <v>128.5</v>
      </c>
    </row>
    <row r="142" spans="1:30"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t="s">
        <v>90</v>
      </c>
      <c r="V142">
        <v>125</v>
      </c>
      <c r="W142">
        <v>128.6</v>
      </c>
      <c r="X142">
        <v>126.4</v>
      </c>
      <c r="Y142">
        <v>115.7</v>
      </c>
      <c r="Z142">
        <v>124</v>
      </c>
      <c r="AA142">
        <v>132.80000000000001</v>
      </c>
      <c r="AB142">
        <v>122.6</v>
      </c>
      <c r="AC142">
        <v>123.8</v>
      </c>
      <c r="AD142">
        <v>131.19999999999999</v>
      </c>
    </row>
    <row r="143" spans="1:30"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t="s">
        <v>91</v>
      </c>
      <c r="V144">
        <v>117.8</v>
      </c>
      <c r="W144">
        <v>125</v>
      </c>
      <c r="X144">
        <v>122.3</v>
      </c>
      <c r="Y144">
        <v>113.7</v>
      </c>
      <c r="Z144">
        <v>121.8</v>
      </c>
      <c r="AA144">
        <v>132.30000000000001</v>
      </c>
      <c r="AB144">
        <v>119.9</v>
      </c>
      <c r="AC144">
        <v>121.4</v>
      </c>
      <c r="AD144">
        <v>127.6</v>
      </c>
    </row>
    <row r="145" spans="1:30"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t="s">
        <v>91</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t="s">
        <v>92</v>
      </c>
      <c r="V147">
        <v>118</v>
      </c>
      <c r="W147">
        <v>125.1</v>
      </c>
      <c r="X147">
        <v>122.6</v>
      </c>
      <c r="Y147">
        <v>115.2</v>
      </c>
      <c r="Z147">
        <v>122</v>
      </c>
      <c r="AA147">
        <v>132.4</v>
      </c>
      <c r="AB147">
        <v>120.9</v>
      </c>
      <c r="AC147">
        <v>122.1</v>
      </c>
      <c r="AD147">
        <v>127.8</v>
      </c>
    </row>
    <row r="148" spans="1:30"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t="s">
        <v>92</v>
      </c>
      <c r="V148">
        <v>126.8</v>
      </c>
      <c r="W148">
        <v>129.4</v>
      </c>
      <c r="X148">
        <v>127.1</v>
      </c>
      <c r="Y148">
        <v>117</v>
      </c>
      <c r="Z148">
        <v>124.2</v>
      </c>
      <c r="AA148">
        <v>133.30000000000001</v>
      </c>
      <c r="AB148">
        <v>121.7</v>
      </c>
      <c r="AC148">
        <v>124.4</v>
      </c>
      <c r="AD148">
        <v>130.30000000000001</v>
      </c>
    </row>
    <row r="149" spans="1:30"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t="s">
        <v>93</v>
      </c>
      <c r="V150">
        <v>119.2</v>
      </c>
      <c r="W150">
        <v>125.3</v>
      </c>
      <c r="X150">
        <v>122.9</v>
      </c>
      <c r="Y150">
        <v>115.5</v>
      </c>
      <c r="Z150">
        <v>122.2</v>
      </c>
      <c r="AA150">
        <v>132.4</v>
      </c>
      <c r="AB150">
        <v>121.7</v>
      </c>
      <c r="AC150">
        <v>122.4</v>
      </c>
      <c r="AD150">
        <v>128.19999999999999</v>
      </c>
    </row>
    <row r="151" spans="1:30"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t="s">
        <v>93</v>
      </c>
      <c r="V151">
        <v>127.9</v>
      </c>
      <c r="W151">
        <v>129.69999999999999</v>
      </c>
      <c r="X151">
        <v>127.4</v>
      </c>
      <c r="Y151">
        <v>117.4</v>
      </c>
      <c r="Z151">
        <v>124.6</v>
      </c>
      <c r="AA151">
        <v>133.4</v>
      </c>
      <c r="AB151">
        <v>122.6</v>
      </c>
      <c r="AC151">
        <v>124.8</v>
      </c>
      <c r="AD151">
        <v>130.6</v>
      </c>
    </row>
    <row r="152" spans="1:30"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t="s">
        <v>94</v>
      </c>
      <c r="V153">
        <v>120.8</v>
      </c>
      <c r="W153">
        <v>125.6</v>
      </c>
      <c r="X153">
        <v>123.1</v>
      </c>
      <c r="Y153">
        <v>115.6</v>
      </c>
      <c r="Z153">
        <v>122.4</v>
      </c>
      <c r="AA153">
        <v>132.80000000000001</v>
      </c>
      <c r="AB153">
        <v>121.7</v>
      </c>
      <c r="AC153">
        <v>122.6</v>
      </c>
      <c r="AD153">
        <v>128.69999999999999</v>
      </c>
    </row>
    <row r="154" spans="1:30"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t="s">
        <v>94</v>
      </c>
      <c r="V154">
        <v>129.1</v>
      </c>
      <c r="W154">
        <v>130.1</v>
      </c>
      <c r="X154">
        <v>127.8</v>
      </c>
      <c r="Y154">
        <v>117.6</v>
      </c>
      <c r="Z154">
        <v>125</v>
      </c>
      <c r="AA154">
        <v>133.80000000000001</v>
      </c>
      <c r="AB154">
        <v>122.6</v>
      </c>
      <c r="AC154">
        <v>125.1</v>
      </c>
      <c r="AD154">
        <v>130.9</v>
      </c>
    </row>
    <row r="155" spans="1:30"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t="s">
        <v>95</v>
      </c>
      <c r="V156">
        <v>121.4</v>
      </c>
      <c r="W156">
        <v>126</v>
      </c>
      <c r="X156">
        <v>123.4</v>
      </c>
      <c r="Y156">
        <v>114.3</v>
      </c>
      <c r="Z156">
        <v>122.6</v>
      </c>
      <c r="AA156">
        <v>133.6</v>
      </c>
      <c r="AB156">
        <v>122.2</v>
      </c>
      <c r="AC156">
        <v>122.5</v>
      </c>
      <c r="AD156">
        <v>129.1</v>
      </c>
    </row>
    <row r="157" spans="1:30"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t="s">
        <v>95</v>
      </c>
      <c r="V157">
        <v>129.80000000000001</v>
      </c>
      <c r="W157">
        <v>130.4</v>
      </c>
      <c r="X157">
        <v>128.1</v>
      </c>
      <c r="Y157">
        <v>116.6</v>
      </c>
      <c r="Z157">
        <v>125.1</v>
      </c>
      <c r="AA157">
        <v>134.5</v>
      </c>
      <c r="AB157">
        <v>123.1</v>
      </c>
      <c r="AC157">
        <v>125.1</v>
      </c>
      <c r="AD157">
        <v>131.1</v>
      </c>
    </row>
    <row r="158" spans="1:30"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t="s">
        <v>96</v>
      </c>
      <c r="V159">
        <v>120.1</v>
      </c>
      <c r="W159">
        <v>126.5</v>
      </c>
      <c r="X159">
        <v>123.6</v>
      </c>
      <c r="Y159">
        <v>114.3</v>
      </c>
      <c r="Z159">
        <v>122.8</v>
      </c>
      <c r="AA159">
        <v>133.80000000000001</v>
      </c>
      <c r="AB159">
        <v>122</v>
      </c>
      <c r="AC159">
        <v>122.6</v>
      </c>
      <c r="AD159">
        <v>129.30000000000001</v>
      </c>
    </row>
    <row r="160" spans="1:30"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t="s">
        <v>96</v>
      </c>
      <c r="V160">
        <v>129.4</v>
      </c>
      <c r="W160">
        <v>130.9</v>
      </c>
      <c r="X160">
        <v>128.4</v>
      </c>
      <c r="Y160">
        <v>116.7</v>
      </c>
      <c r="Z160">
        <v>125.7</v>
      </c>
      <c r="AA160">
        <v>134.80000000000001</v>
      </c>
      <c r="AB160">
        <v>123</v>
      </c>
      <c r="AC160">
        <v>125.3</v>
      </c>
      <c r="AD160">
        <v>131.4</v>
      </c>
    </row>
    <row r="161" spans="1:30"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t="s">
        <v>97</v>
      </c>
      <c r="V162">
        <v>119</v>
      </c>
      <c r="W162">
        <v>126.8</v>
      </c>
      <c r="X162">
        <v>123.8</v>
      </c>
      <c r="Y162">
        <v>113.9</v>
      </c>
      <c r="Z162">
        <v>122.9</v>
      </c>
      <c r="AA162">
        <v>134.30000000000001</v>
      </c>
      <c r="AB162">
        <v>122.5</v>
      </c>
      <c r="AC162">
        <v>122.7</v>
      </c>
      <c r="AD162">
        <v>129.9</v>
      </c>
    </row>
    <row r="163" spans="1:30"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t="s">
        <v>97</v>
      </c>
      <c r="V163">
        <v>128.80000000000001</v>
      </c>
      <c r="W163">
        <v>131.19999999999999</v>
      </c>
      <c r="X163">
        <v>128.5</v>
      </c>
      <c r="Y163">
        <v>116.5</v>
      </c>
      <c r="Z163">
        <v>125.9</v>
      </c>
      <c r="AA163">
        <v>135.4</v>
      </c>
      <c r="AB163">
        <v>123.4</v>
      </c>
      <c r="AC163">
        <v>125.5</v>
      </c>
      <c r="AD163">
        <v>132</v>
      </c>
    </row>
    <row r="164" spans="1:30"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t="s">
        <v>98</v>
      </c>
      <c r="V165">
        <v>119.7</v>
      </c>
      <c r="W165">
        <v>127.2</v>
      </c>
      <c r="X165">
        <v>125</v>
      </c>
      <c r="Y165">
        <v>113.2</v>
      </c>
      <c r="Z165">
        <v>123.5</v>
      </c>
      <c r="AA165">
        <v>135.5</v>
      </c>
      <c r="AB165">
        <v>122.4</v>
      </c>
      <c r="AC165">
        <v>123</v>
      </c>
      <c r="AD165">
        <v>131.80000000000001</v>
      </c>
    </row>
    <row r="166" spans="1:30"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t="s">
        <v>98</v>
      </c>
      <c r="V166">
        <v>129.4</v>
      </c>
      <c r="W166">
        <v>131.9</v>
      </c>
      <c r="X166">
        <v>129.4</v>
      </c>
      <c r="Y166">
        <v>116</v>
      </c>
      <c r="Z166">
        <v>126.6</v>
      </c>
      <c r="AA166">
        <v>136.80000000000001</v>
      </c>
      <c r="AB166">
        <v>123.6</v>
      </c>
      <c r="AC166">
        <v>125.9</v>
      </c>
      <c r="AD166">
        <v>134.19999999999999</v>
      </c>
    </row>
    <row r="167" spans="1:30"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t="s">
        <v>99</v>
      </c>
      <c r="V168">
        <v>118.9</v>
      </c>
      <c r="W168">
        <v>127.7</v>
      </c>
      <c r="X168">
        <v>125.7</v>
      </c>
      <c r="Y168">
        <v>114.6</v>
      </c>
      <c r="Z168">
        <v>124.1</v>
      </c>
      <c r="AA168">
        <v>135.69999999999999</v>
      </c>
      <c r="AB168">
        <v>123.3</v>
      </c>
      <c r="AC168">
        <v>123.8</v>
      </c>
      <c r="AD168">
        <v>132.69999999999999</v>
      </c>
    </row>
    <row r="169" spans="1:30"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t="s">
        <v>99</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t="s">
        <v>100</v>
      </c>
      <c r="V171">
        <v>120.6</v>
      </c>
      <c r="W171">
        <v>128.1</v>
      </c>
      <c r="X171">
        <v>126.1</v>
      </c>
      <c r="Y171">
        <v>115.7</v>
      </c>
      <c r="Z171">
        <v>124.5</v>
      </c>
      <c r="AA171">
        <v>135.9</v>
      </c>
      <c r="AB171">
        <v>124.4</v>
      </c>
      <c r="AC171">
        <v>124.5</v>
      </c>
      <c r="AD171">
        <v>132.4</v>
      </c>
    </row>
    <row r="172" spans="1:30"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t="s">
        <v>100</v>
      </c>
      <c r="V172">
        <v>131</v>
      </c>
      <c r="W172">
        <v>133.30000000000001</v>
      </c>
      <c r="X172">
        <v>130.6</v>
      </c>
      <c r="Y172">
        <v>118.3</v>
      </c>
      <c r="Z172">
        <v>127.9</v>
      </c>
      <c r="AA172">
        <v>137.4</v>
      </c>
      <c r="AB172">
        <v>125.7</v>
      </c>
      <c r="AC172">
        <v>127.5</v>
      </c>
      <c r="AD172">
        <v>135.19999999999999</v>
      </c>
    </row>
    <row r="173" spans="1:30"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t="s">
        <v>101</v>
      </c>
      <c r="V174">
        <v>122.6</v>
      </c>
      <c r="W174">
        <v>128.30000000000001</v>
      </c>
      <c r="X174">
        <v>126.6</v>
      </c>
      <c r="Y174">
        <v>115</v>
      </c>
      <c r="Z174">
        <v>124.8</v>
      </c>
      <c r="AA174">
        <v>136.30000000000001</v>
      </c>
      <c r="AB174">
        <v>124.6</v>
      </c>
      <c r="AC174">
        <v>124.5</v>
      </c>
      <c r="AD174">
        <v>133.5</v>
      </c>
    </row>
    <row r="175" spans="1:30"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t="s">
        <v>101</v>
      </c>
      <c r="V175">
        <v>132.19999999999999</v>
      </c>
      <c r="W175">
        <v>133.6</v>
      </c>
      <c r="X175">
        <v>131.30000000000001</v>
      </c>
      <c r="Y175">
        <v>117.8</v>
      </c>
      <c r="Z175">
        <v>128.4</v>
      </c>
      <c r="AA175">
        <v>137.9</v>
      </c>
      <c r="AB175">
        <v>126.2</v>
      </c>
      <c r="AC175">
        <v>127.7</v>
      </c>
      <c r="AD175">
        <v>136.1</v>
      </c>
    </row>
    <row r="176" spans="1:30"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t="s">
        <v>102</v>
      </c>
      <c r="V177">
        <v>125.7</v>
      </c>
      <c r="W177">
        <v>128.80000000000001</v>
      </c>
      <c r="X177">
        <v>127.4</v>
      </c>
      <c r="Y177">
        <v>115.3</v>
      </c>
      <c r="Z177">
        <v>125.1</v>
      </c>
      <c r="AA177">
        <v>136.6</v>
      </c>
      <c r="AB177">
        <v>124.9</v>
      </c>
      <c r="AC177">
        <v>124.9</v>
      </c>
      <c r="AD177">
        <v>134.80000000000001</v>
      </c>
    </row>
    <row r="178" spans="1:30"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t="s">
        <v>102</v>
      </c>
      <c r="V178">
        <v>135.30000000000001</v>
      </c>
      <c r="W178">
        <v>134.4</v>
      </c>
      <c r="X178">
        <v>132.6</v>
      </c>
      <c r="Y178">
        <v>118.3</v>
      </c>
      <c r="Z178">
        <v>128.9</v>
      </c>
      <c r="AA178">
        <v>138.6</v>
      </c>
      <c r="AB178">
        <v>126.8</v>
      </c>
      <c r="AC178">
        <v>128.4</v>
      </c>
      <c r="AD178">
        <v>137.6</v>
      </c>
    </row>
    <row r="179" spans="1:30"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t="s">
        <v>103</v>
      </c>
      <c r="V180">
        <v>126.8</v>
      </c>
      <c r="W180">
        <v>129.30000000000001</v>
      </c>
      <c r="X180">
        <v>128.19999999999999</v>
      </c>
      <c r="Y180">
        <v>115.3</v>
      </c>
      <c r="Z180">
        <v>125.6</v>
      </c>
      <c r="AA180">
        <v>136.69999999999999</v>
      </c>
      <c r="AB180">
        <v>124.6</v>
      </c>
      <c r="AC180">
        <v>125.1</v>
      </c>
      <c r="AD180">
        <v>134.1</v>
      </c>
    </row>
    <row r="181" spans="1:30"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t="s">
        <v>103</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t="s">
        <v>104</v>
      </c>
      <c r="V183">
        <v>127.3</v>
      </c>
      <c r="W183">
        <v>129.5</v>
      </c>
      <c r="X183">
        <v>129</v>
      </c>
      <c r="Y183">
        <v>116.3</v>
      </c>
      <c r="Z183">
        <v>126.2</v>
      </c>
      <c r="AA183">
        <v>137.1</v>
      </c>
      <c r="AB183">
        <v>125.5</v>
      </c>
      <c r="AC183">
        <v>125.8</v>
      </c>
      <c r="AD183">
        <v>134.1</v>
      </c>
    </row>
    <row r="184" spans="1:30"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t="s">
        <v>104</v>
      </c>
      <c r="V184">
        <v>136.6</v>
      </c>
      <c r="W184">
        <v>134.9</v>
      </c>
      <c r="X184">
        <v>133.30000000000001</v>
      </c>
      <c r="Y184">
        <v>119.3</v>
      </c>
      <c r="Z184">
        <v>129.69999999999999</v>
      </c>
      <c r="AA184">
        <v>139</v>
      </c>
      <c r="AB184">
        <v>127.3</v>
      </c>
      <c r="AC184">
        <v>129.1</v>
      </c>
      <c r="AD184">
        <v>136.9</v>
      </c>
    </row>
    <row r="185" spans="1:30"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t="s">
        <v>105</v>
      </c>
      <c r="V186">
        <v>127.3</v>
      </c>
      <c r="W186">
        <v>129.9</v>
      </c>
      <c r="X186">
        <v>129.80000000000001</v>
      </c>
      <c r="Y186">
        <v>117.4</v>
      </c>
      <c r="Z186">
        <v>126.5</v>
      </c>
      <c r="AA186">
        <v>137.19999999999999</v>
      </c>
      <c r="AB186">
        <v>126.2</v>
      </c>
      <c r="AC186">
        <v>126.5</v>
      </c>
      <c r="AD186">
        <v>134</v>
      </c>
    </row>
    <row r="187" spans="1:30"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t="s">
        <v>105</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t="s">
        <v>106</v>
      </c>
      <c r="V189">
        <v>126.4</v>
      </c>
      <c r="W189">
        <v>130.80000000000001</v>
      </c>
      <c r="X189">
        <v>130.5</v>
      </c>
      <c r="Y189">
        <v>117.8</v>
      </c>
      <c r="Z189">
        <v>126.8</v>
      </c>
      <c r="AA189">
        <v>137.80000000000001</v>
      </c>
      <c r="AB189">
        <v>126.7</v>
      </c>
      <c r="AC189">
        <v>127.1</v>
      </c>
      <c r="AD189">
        <v>134</v>
      </c>
    </row>
    <row r="190" spans="1:30"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t="s">
        <v>106</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t="s">
        <v>107</v>
      </c>
      <c r="V192">
        <v>124.6</v>
      </c>
      <c r="W192">
        <v>131.80000000000001</v>
      </c>
      <c r="X192">
        <v>131.30000000000001</v>
      </c>
      <c r="Y192">
        <v>118.9</v>
      </c>
      <c r="Z192">
        <v>127.6</v>
      </c>
      <c r="AA192">
        <v>139.69999999999999</v>
      </c>
      <c r="AB192">
        <v>127.6</v>
      </c>
      <c r="AC192">
        <v>128.19999999999999</v>
      </c>
      <c r="AD192">
        <v>134.80000000000001</v>
      </c>
    </row>
    <row r="193" spans="1:30"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t="s">
        <v>107</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t="s">
        <v>108</v>
      </c>
      <c r="V195">
        <v>124.7</v>
      </c>
      <c r="W195">
        <v>132.5</v>
      </c>
      <c r="X195">
        <v>132</v>
      </c>
      <c r="Y195">
        <v>119.8</v>
      </c>
      <c r="Z195">
        <v>128</v>
      </c>
      <c r="AA195">
        <v>140.4</v>
      </c>
      <c r="AB195">
        <v>128.1</v>
      </c>
      <c r="AC195">
        <v>128.9</v>
      </c>
      <c r="AD195">
        <v>135.4</v>
      </c>
    </row>
    <row r="196" spans="1:30"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t="s">
        <v>108</v>
      </c>
      <c r="V196">
        <v>136.9</v>
      </c>
      <c r="W196">
        <v>137.4</v>
      </c>
      <c r="X196">
        <v>136</v>
      </c>
      <c r="Y196">
        <v>122.9</v>
      </c>
      <c r="Z196">
        <v>131.80000000000001</v>
      </c>
      <c r="AA196">
        <v>142.1</v>
      </c>
      <c r="AB196">
        <v>129.9</v>
      </c>
      <c r="AC196">
        <v>132.1</v>
      </c>
      <c r="AD196">
        <v>137.80000000000001</v>
      </c>
    </row>
    <row r="197" spans="1:30"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t="s">
        <v>109</v>
      </c>
      <c r="V198">
        <v>126.5</v>
      </c>
      <c r="W198">
        <v>133.1</v>
      </c>
      <c r="X198">
        <v>132.6</v>
      </c>
      <c r="Y198">
        <v>120.4</v>
      </c>
      <c r="Z198">
        <v>128.5</v>
      </c>
      <c r="AA198">
        <v>141.19999999999999</v>
      </c>
      <c r="AB198">
        <v>128.19999999999999</v>
      </c>
      <c r="AC198">
        <v>129.5</v>
      </c>
      <c r="AD198">
        <v>136.19999999999999</v>
      </c>
    </row>
    <row r="199" spans="1:30"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t="s">
        <v>109</v>
      </c>
      <c r="V199">
        <v>138.1</v>
      </c>
      <c r="W199">
        <v>137.9</v>
      </c>
      <c r="X199">
        <v>136.19999999999999</v>
      </c>
      <c r="Y199">
        <v>123.7</v>
      </c>
      <c r="Z199">
        <v>132.6</v>
      </c>
      <c r="AA199">
        <v>142.80000000000001</v>
      </c>
      <c r="AB199">
        <v>130.1</v>
      </c>
      <c r="AC199">
        <v>132.6</v>
      </c>
      <c r="AD199">
        <v>138.5</v>
      </c>
    </row>
    <row r="200" spans="1:30"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t="s">
        <v>110</v>
      </c>
      <c r="V201">
        <v>128.1</v>
      </c>
      <c r="W201">
        <v>133.6</v>
      </c>
      <c r="X201">
        <v>133.6</v>
      </c>
      <c r="Y201">
        <v>120.1</v>
      </c>
      <c r="Z201">
        <v>129</v>
      </c>
      <c r="AA201">
        <v>144</v>
      </c>
      <c r="AB201">
        <v>128.19999999999999</v>
      </c>
      <c r="AC201">
        <v>130.19999999999999</v>
      </c>
      <c r="AD201">
        <v>137.5</v>
      </c>
    </row>
    <row r="202" spans="1:30"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t="s">
        <v>110</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t="s">
        <v>111</v>
      </c>
      <c r="V204">
        <v>129.80000000000001</v>
      </c>
      <c r="W204">
        <v>134.4</v>
      </c>
      <c r="X204">
        <v>134.9</v>
      </c>
      <c r="Y204">
        <v>120.7</v>
      </c>
      <c r="Z204">
        <v>129.80000000000001</v>
      </c>
      <c r="AA204">
        <v>145.30000000000001</v>
      </c>
      <c r="AB204">
        <v>128.30000000000001</v>
      </c>
      <c r="AC204">
        <v>131</v>
      </c>
      <c r="AD204">
        <v>138</v>
      </c>
    </row>
    <row r="205" spans="1:30"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t="s">
        <v>111</v>
      </c>
      <c r="V205">
        <v>140.9</v>
      </c>
      <c r="W205">
        <v>139.4</v>
      </c>
      <c r="X205">
        <v>137.69999999999999</v>
      </c>
      <c r="Y205">
        <v>124.3</v>
      </c>
      <c r="Z205">
        <v>133.6</v>
      </c>
      <c r="AA205">
        <v>146</v>
      </c>
      <c r="AB205">
        <v>130.1</v>
      </c>
      <c r="AC205">
        <v>133.9</v>
      </c>
      <c r="AD205">
        <v>140.4</v>
      </c>
    </row>
    <row r="206" spans="1:30"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t="s">
        <v>112</v>
      </c>
      <c r="V207">
        <v>131.19999999999999</v>
      </c>
      <c r="W207">
        <v>134.9</v>
      </c>
      <c r="X207">
        <v>135.69999999999999</v>
      </c>
      <c r="Y207">
        <v>122.5</v>
      </c>
      <c r="Z207">
        <v>130.19999999999999</v>
      </c>
      <c r="AA207">
        <v>145.19999999999999</v>
      </c>
      <c r="AB207">
        <v>129.30000000000001</v>
      </c>
      <c r="AC207">
        <v>131.9</v>
      </c>
      <c r="AD207">
        <v>138.1</v>
      </c>
    </row>
    <row r="208" spans="1:30"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t="s">
        <v>112</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t="s">
        <v>113</v>
      </c>
      <c r="V210">
        <v>133.4</v>
      </c>
      <c r="W210">
        <v>135.1</v>
      </c>
      <c r="X210">
        <v>136.19999999999999</v>
      </c>
      <c r="Y210">
        <v>123.3</v>
      </c>
      <c r="Z210">
        <v>130.69999999999999</v>
      </c>
      <c r="AA210">
        <v>145.5</v>
      </c>
      <c r="AB210">
        <v>130.4</v>
      </c>
      <c r="AC210">
        <v>132.5</v>
      </c>
      <c r="AD210">
        <v>138.9</v>
      </c>
    </row>
    <row r="211" spans="1:30"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t="s">
        <v>114</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t="s">
        <v>114</v>
      </c>
      <c r="V213">
        <v>136.69999999999999</v>
      </c>
      <c r="W213">
        <v>135.80000000000001</v>
      </c>
      <c r="X213">
        <v>136.80000000000001</v>
      </c>
      <c r="Y213">
        <v>121.2</v>
      </c>
      <c r="Z213">
        <v>131.30000000000001</v>
      </c>
      <c r="AA213">
        <v>146.1</v>
      </c>
      <c r="AB213">
        <v>130.5</v>
      </c>
      <c r="AC213">
        <v>132.19999999999999</v>
      </c>
      <c r="AD213">
        <v>139</v>
      </c>
    </row>
    <row r="214" spans="1:30"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t="s">
        <v>114</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t="s">
        <v>115</v>
      </c>
      <c r="V216">
        <v>132.4</v>
      </c>
      <c r="W216">
        <v>136.19999999999999</v>
      </c>
      <c r="X216">
        <v>137.30000000000001</v>
      </c>
      <c r="Y216">
        <v>118.8</v>
      </c>
      <c r="Z216">
        <v>131.69999999999999</v>
      </c>
      <c r="AA216">
        <v>146.5</v>
      </c>
      <c r="AB216">
        <v>130.80000000000001</v>
      </c>
      <c r="AC216">
        <v>131.69999999999999</v>
      </c>
      <c r="AD216">
        <v>138</v>
      </c>
    </row>
    <row r="217" spans="1:30"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t="s">
        <v>115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t="s">
        <v>116</v>
      </c>
      <c r="V219">
        <v>128.6</v>
      </c>
      <c r="W219">
        <v>136.30000000000001</v>
      </c>
      <c r="X219">
        <v>137.80000000000001</v>
      </c>
      <c r="Y219">
        <v>118.6</v>
      </c>
      <c r="Z219">
        <v>131.9</v>
      </c>
      <c r="AA219">
        <v>146.6</v>
      </c>
      <c r="AB219">
        <v>131.69999999999999</v>
      </c>
      <c r="AC219">
        <v>131.80000000000001</v>
      </c>
      <c r="AD219">
        <v>138</v>
      </c>
    </row>
    <row r="220" spans="1:30"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t="s">
        <v>116</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t="s">
        <v>117</v>
      </c>
      <c r="V222">
        <v>127.1</v>
      </c>
      <c r="W222">
        <v>136.6</v>
      </c>
      <c r="X222">
        <v>138.5</v>
      </c>
      <c r="Y222">
        <v>119.2</v>
      </c>
      <c r="Z222">
        <v>132.19999999999999</v>
      </c>
      <c r="AA222">
        <v>146.6</v>
      </c>
      <c r="AB222">
        <v>133</v>
      </c>
      <c r="AC222">
        <v>132.4</v>
      </c>
      <c r="AD222">
        <v>138.6</v>
      </c>
    </row>
    <row r="223" spans="1:30"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t="s">
        <v>117</v>
      </c>
      <c r="V223">
        <v>138.4</v>
      </c>
      <c r="W223">
        <v>143.69999999999999</v>
      </c>
      <c r="X223">
        <v>145.6</v>
      </c>
      <c r="Y223">
        <v>123.9</v>
      </c>
      <c r="Z223">
        <v>137.1</v>
      </c>
      <c r="AA223">
        <v>150.30000000000001</v>
      </c>
      <c r="AB223">
        <v>134.1</v>
      </c>
      <c r="AC223">
        <v>137.4</v>
      </c>
      <c r="AD223">
        <v>139.9</v>
      </c>
    </row>
    <row r="224" spans="1:30"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t="s">
        <v>118</v>
      </c>
      <c r="V225">
        <v>128.80000000000001</v>
      </c>
      <c r="W225">
        <v>136.80000000000001</v>
      </c>
      <c r="X225">
        <v>139.19999999999999</v>
      </c>
      <c r="Y225">
        <v>119.9</v>
      </c>
      <c r="Z225">
        <v>133</v>
      </c>
      <c r="AA225">
        <v>146.69999999999999</v>
      </c>
      <c r="AB225">
        <v>132.5</v>
      </c>
      <c r="AC225">
        <v>132.80000000000001</v>
      </c>
      <c r="AD225">
        <v>139.5</v>
      </c>
    </row>
    <row r="226" spans="1:30"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t="s">
        <v>119</v>
      </c>
      <c r="V228">
        <v>129.4</v>
      </c>
      <c r="W228">
        <v>137.19999999999999</v>
      </c>
      <c r="X228">
        <v>139.80000000000001</v>
      </c>
      <c r="Y228">
        <v>120.1</v>
      </c>
      <c r="Z228">
        <v>134</v>
      </c>
      <c r="AA228">
        <v>148</v>
      </c>
      <c r="AB228">
        <v>132.6</v>
      </c>
      <c r="AC228">
        <v>133.30000000000001</v>
      </c>
      <c r="AD228">
        <v>141.5</v>
      </c>
    </row>
    <row r="229" spans="1:30" x14ac:dyDescent="0.3">
      <c r="A229" t="s">
        <v>35</v>
      </c>
      <c r="B229">
        <v>2019</v>
      </c>
      <c r="C229"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t="s">
        <v>119</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t="s">
        <v>120</v>
      </c>
      <c r="V231">
        <v>130.5</v>
      </c>
      <c r="W231">
        <v>137.4</v>
      </c>
      <c r="X231">
        <v>140.30000000000001</v>
      </c>
      <c r="Y231">
        <v>119.6</v>
      </c>
      <c r="Z231">
        <v>134.30000000000001</v>
      </c>
      <c r="AA231">
        <v>148.9</v>
      </c>
      <c r="AB231">
        <v>133.69999999999999</v>
      </c>
      <c r="AC231">
        <v>133.6</v>
      </c>
      <c r="AD231">
        <v>142.1</v>
      </c>
    </row>
    <row r="232" spans="1:30" x14ac:dyDescent="0.3">
      <c r="A232" t="s">
        <v>35</v>
      </c>
      <c r="B232">
        <v>2019</v>
      </c>
      <c r="C232"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t="s">
        <v>120</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t="s">
        <v>121</v>
      </c>
      <c r="V234">
        <v>127</v>
      </c>
      <c r="W234">
        <v>137.69999999999999</v>
      </c>
      <c r="X234">
        <v>140.80000000000001</v>
      </c>
      <c r="Y234">
        <v>120.6</v>
      </c>
      <c r="Z234">
        <v>135</v>
      </c>
      <c r="AA234">
        <v>150.4</v>
      </c>
      <c r="AB234">
        <v>135.1</v>
      </c>
      <c r="AC234">
        <v>134.5</v>
      </c>
      <c r="AD234">
        <v>143.30000000000001</v>
      </c>
    </row>
    <row r="235" spans="1:30" x14ac:dyDescent="0.3">
      <c r="A235" t="s">
        <v>35</v>
      </c>
      <c r="B235">
        <v>2019</v>
      </c>
      <c r="C235"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t="s">
        <v>121</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t="s">
        <v>122</v>
      </c>
      <c r="V237">
        <v>125.5</v>
      </c>
      <c r="W237">
        <v>138.1</v>
      </c>
      <c r="X237">
        <v>141.5</v>
      </c>
      <c r="Y237">
        <v>120.8</v>
      </c>
      <c r="Z237">
        <v>135.4</v>
      </c>
      <c r="AA237">
        <v>151.5</v>
      </c>
      <c r="AB237">
        <v>137.80000000000001</v>
      </c>
      <c r="AC237">
        <v>135.30000000000001</v>
      </c>
      <c r="AD237">
        <v>144.19999999999999</v>
      </c>
    </row>
    <row r="238" spans="1:30" x14ac:dyDescent="0.3">
      <c r="A238" t="s">
        <v>35</v>
      </c>
      <c r="B238">
        <v>2019</v>
      </c>
      <c r="C238"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t="s">
        <v>122</v>
      </c>
      <c r="V238">
        <v>138.5</v>
      </c>
      <c r="W238">
        <v>144.5</v>
      </c>
      <c r="X238">
        <v>148.5</v>
      </c>
      <c r="Y238">
        <v>125.8</v>
      </c>
      <c r="Z238">
        <v>140.9</v>
      </c>
      <c r="AA238">
        <v>154.9</v>
      </c>
      <c r="AB238">
        <v>138.4</v>
      </c>
      <c r="AC238">
        <v>140.19999999999999</v>
      </c>
      <c r="AD238">
        <v>145</v>
      </c>
    </row>
    <row r="239" spans="1:30" x14ac:dyDescent="0.3">
      <c r="A239" t="s">
        <v>30</v>
      </c>
      <c r="B239">
        <v>2019</v>
      </c>
      <c r="C239"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t="s">
        <v>123</v>
      </c>
      <c r="V240">
        <v>126.6</v>
      </c>
      <c r="W240">
        <v>138.30000000000001</v>
      </c>
      <c r="X240">
        <v>141.9</v>
      </c>
      <c r="Y240">
        <v>121.2</v>
      </c>
      <c r="Z240">
        <v>135.9</v>
      </c>
      <c r="AA240">
        <v>151.6</v>
      </c>
      <c r="AB240">
        <v>139</v>
      </c>
      <c r="AC240">
        <v>135.69999999999999</v>
      </c>
      <c r="AD240">
        <v>144.69999999999999</v>
      </c>
    </row>
    <row r="241" spans="1:30" x14ac:dyDescent="0.3">
      <c r="A241" t="s">
        <v>35</v>
      </c>
      <c r="B241">
        <v>2019</v>
      </c>
      <c r="C24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t="s">
        <v>124</v>
      </c>
      <c r="V243">
        <v>128.9</v>
      </c>
      <c r="W243">
        <v>138.69999999999999</v>
      </c>
      <c r="X243">
        <v>142.4</v>
      </c>
      <c r="Y243">
        <v>121.5</v>
      </c>
      <c r="Z243">
        <v>136.19999999999999</v>
      </c>
      <c r="AA243">
        <v>151.69999999999999</v>
      </c>
      <c r="AB243">
        <v>139.5</v>
      </c>
      <c r="AC243">
        <v>136</v>
      </c>
      <c r="AD243">
        <v>146</v>
      </c>
    </row>
    <row r="244" spans="1:30" x14ac:dyDescent="0.3">
      <c r="A244" t="s">
        <v>35</v>
      </c>
      <c r="B244">
        <v>2019</v>
      </c>
      <c r="C244"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t="s">
        <v>124</v>
      </c>
      <c r="V244">
        <v>140.6</v>
      </c>
      <c r="W244">
        <v>145</v>
      </c>
      <c r="X244">
        <v>149.4</v>
      </c>
      <c r="Y244">
        <v>126.3</v>
      </c>
      <c r="Z244">
        <v>141.69999999999999</v>
      </c>
      <c r="AA244">
        <v>155.4</v>
      </c>
      <c r="AB244">
        <v>140</v>
      </c>
      <c r="AC244">
        <v>141</v>
      </c>
      <c r="AD244">
        <v>147.19999999999999</v>
      </c>
    </row>
    <row r="245" spans="1:30" x14ac:dyDescent="0.3">
      <c r="A245" t="s">
        <v>30</v>
      </c>
      <c r="B245">
        <v>2019</v>
      </c>
      <c r="C245"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35</v>
      </c>
      <c r="B247">
        <v>2019</v>
      </c>
      <c r="C247"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t="s">
        <v>125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35</v>
      </c>
      <c r="B250">
        <v>2019</v>
      </c>
      <c r="C250"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t="s">
        <v>126</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t="s">
        <v>127</v>
      </c>
      <c r="V252">
        <v>135.1</v>
      </c>
      <c r="W252">
        <v>140.1</v>
      </c>
      <c r="X252">
        <v>143.80000000000001</v>
      </c>
      <c r="Y252">
        <v>126.1</v>
      </c>
      <c r="Z252">
        <v>137.19999999999999</v>
      </c>
      <c r="AA252">
        <v>152.1</v>
      </c>
      <c r="AB252">
        <v>142.1</v>
      </c>
      <c r="AC252">
        <v>138.4</v>
      </c>
      <c r="AD252">
        <v>148.19999999999999</v>
      </c>
    </row>
    <row r="253" spans="1:30" x14ac:dyDescent="0.3">
      <c r="A253" t="s">
        <v>35</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t="s">
        <v>127</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t="s">
        <v>128</v>
      </c>
      <c r="V255">
        <v>138.9</v>
      </c>
      <c r="W255">
        <v>140.4</v>
      </c>
      <c r="X255">
        <v>144.4</v>
      </c>
      <c r="Y255">
        <v>125.2</v>
      </c>
      <c r="Z255">
        <v>137.69999999999999</v>
      </c>
      <c r="AA255">
        <v>152.19999999999999</v>
      </c>
      <c r="AB255">
        <v>143.5</v>
      </c>
      <c r="AC255">
        <v>138.4</v>
      </c>
      <c r="AD255">
        <v>147.69999999999999</v>
      </c>
    </row>
    <row r="256" spans="1:30" x14ac:dyDescent="0.3">
      <c r="A256" t="s">
        <v>35</v>
      </c>
      <c r="B256">
        <v>2020</v>
      </c>
      <c r="C256"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t="s">
        <v>128</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t="s">
        <v>129</v>
      </c>
      <c r="V258">
        <v>141.4</v>
      </c>
      <c r="W258">
        <v>140.80000000000001</v>
      </c>
      <c r="X258">
        <v>145</v>
      </c>
      <c r="Y258">
        <v>124.6</v>
      </c>
      <c r="Z258">
        <v>137.9</v>
      </c>
      <c r="AA258">
        <v>152.5</v>
      </c>
      <c r="AB258">
        <v>145.30000000000001</v>
      </c>
      <c r="AC258">
        <v>138.69999999999999</v>
      </c>
      <c r="AD258">
        <v>147.30000000000001</v>
      </c>
    </row>
    <row r="259" spans="1:30" x14ac:dyDescent="0.3">
      <c r="A259" t="s">
        <v>35</v>
      </c>
      <c r="B259">
        <v>2020</v>
      </c>
      <c r="C259"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t="s">
        <v>129</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t="s">
        <v>32</v>
      </c>
      <c r="V260">
        <v>148.4</v>
      </c>
      <c r="X260">
        <v>154.30000000000001</v>
      </c>
    </row>
    <row r="261" spans="1:30" x14ac:dyDescent="0.3">
      <c r="A261" t="s">
        <v>33</v>
      </c>
      <c r="B261">
        <v>2020</v>
      </c>
      <c r="C261" t="s">
        <v>39</v>
      </c>
      <c r="D261">
        <v>151.80000000000001</v>
      </c>
      <c r="F261">
        <v>151.9</v>
      </c>
      <c r="G261">
        <v>155.5</v>
      </c>
      <c r="H261">
        <v>131.6</v>
      </c>
      <c r="I261">
        <v>152.9</v>
      </c>
      <c r="J261">
        <v>180</v>
      </c>
      <c r="K261">
        <v>150.80000000000001</v>
      </c>
      <c r="L261">
        <v>121.2</v>
      </c>
      <c r="M261">
        <v>154</v>
      </c>
      <c r="N261">
        <v>133.5</v>
      </c>
      <c r="P261">
        <v>153.5</v>
      </c>
      <c r="U261" t="s">
        <v>130</v>
      </c>
      <c r="V261">
        <v>137.1</v>
      </c>
      <c r="X261">
        <v>144.80000000000001</v>
      </c>
    </row>
    <row r="262" spans="1:30" x14ac:dyDescent="0.3">
      <c r="A262" t="s">
        <v>35</v>
      </c>
      <c r="B262">
        <v>2020</v>
      </c>
      <c r="C262" t="s">
        <v>39</v>
      </c>
      <c r="D262">
        <v>148.69999999999999</v>
      </c>
      <c r="F262">
        <v>148.80000000000001</v>
      </c>
      <c r="G262">
        <v>155.6</v>
      </c>
      <c r="H262">
        <v>135.1</v>
      </c>
      <c r="I262">
        <v>149.9</v>
      </c>
      <c r="J262">
        <v>168.6</v>
      </c>
      <c r="K262">
        <v>150.4</v>
      </c>
      <c r="L262">
        <v>120.3</v>
      </c>
      <c r="M262">
        <v>157.1</v>
      </c>
      <c r="N262">
        <v>136.80000000000001</v>
      </c>
      <c r="P262">
        <v>151.4</v>
      </c>
      <c r="U262" t="s">
        <v>130</v>
      </c>
      <c r="V262">
        <v>144.1</v>
      </c>
      <c r="X262">
        <v>150.69999999999999</v>
      </c>
    </row>
    <row r="263" spans="1:30" x14ac:dyDescent="0.3">
      <c r="A263" t="s">
        <v>30</v>
      </c>
      <c r="B263">
        <v>2020</v>
      </c>
      <c r="C263" t="s">
        <v>41</v>
      </c>
      <c r="U263" t="s">
        <v>32</v>
      </c>
    </row>
    <row r="264" spans="1:30" x14ac:dyDescent="0.3">
      <c r="A264" t="s">
        <v>33</v>
      </c>
      <c r="B264">
        <v>2020</v>
      </c>
      <c r="C264" t="s">
        <v>41</v>
      </c>
      <c r="U264" t="s">
        <v>32</v>
      </c>
    </row>
    <row r="265" spans="1:30" x14ac:dyDescent="0.3">
      <c r="A265" t="s">
        <v>35</v>
      </c>
      <c r="B265">
        <v>2020</v>
      </c>
      <c r="C265" t="s">
        <v>41</v>
      </c>
      <c r="U265" t="s">
        <v>32</v>
      </c>
    </row>
    <row r="266" spans="1:30" x14ac:dyDescent="0.3">
      <c r="A266" t="s">
        <v>30</v>
      </c>
      <c r="B266">
        <v>2020</v>
      </c>
      <c r="C266"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t="s">
        <v>131</v>
      </c>
      <c r="V267">
        <v>137.1</v>
      </c>
      <c r="W267">
        <v>140.4</v>
      </c>
      <c r="X267">
        <v>148.1</v>
      </c>
      <c r="Y267">
        <v>129.30000000000001</v>
      </c>
      <c r="Z267">
        <v>144.5</v>
      </c>
      <c r="AA267">
        <v>152.5</v>
      </c>
      <c r="AB267">
        <v>152.19999999999999</v>
      </c>
      <c r="AC267">
        <v>142</v>
      </c>
      <c r="AD267">
        <v>150.80000000000001</v>
      </c>
    </row>
    <row r="268" spans="1:30" x14ac:dyDescent="0.3">
      <c r="A268" t="s">
        <v>35</v>
      </c>
      <c r="B268">
        <v>2020</v>
      </c>
      <c r="C268"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t="s">
        <v>131</v>
      </c>
      <c r="V268">
        <v>141.9</v>
      </c>
      <c r="W268">
        <v>146.4</v>
      </c>
      <c r="X268">
        <v>154.4</v>
      </c>
      <c r="Y268">
        <v>135</v>
      </c>
      <c r="Z268">
        <v>148.30000000000001</v>
      </c>
      <c r="AA268">
        <v>156.4</v>
      </c>
      <c r="AB268">
        <v>151.6</v>
      </c>
      <c r="AC268">
        <v>147</v>
      </c>
      <c r="AD268">
        <v>151.80000000000001</v>
      </c>
    </row>
    <row r="269" spans="1:30" x14ac:dyDescent="0.3">
      <c r="A269" t="s">
        <v>30</v>
      </c>
      <c r="B269">
        <v>2020</v>
      </c>
      <c r="C269"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t="s">
        <v>131</v>
      </c>
      <c r="V270">
        <v>137.1</v>
      </c>
      <c r="W270">
        <v>140.4</v>
      </c>
      <c r="X270">
        <v>148.1</v>
      </c>
      <c r="Y270">
        <v>129.30000000000001</v>
      </c>
      <c r="Z270">
        <v>144.5</v>
      </c>
      <c r="AA270">
        <v>152.5</v>
      </c>
      <c r="AB270">
        <v>152.19999999999999</v>
      </c>
      <c r="AC270">
        <v>142</v>
      </c>
      <c r="AD270">
        <v>150.80000000000001</v>
      </c>
    </row>
    <row r="271" spans="1:30" x14ac:dyDescent="0.3">
      <c r="A271" t="s">
        <v>35</v>
      </c>
      <c r="B271">
        <v>2020</v>
      </c>
      <c r="C27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t="s">
        <v>131</v>
      </c>
      <c r="V271">
        <v>141.9</v>
      </c>
      <c r="W271">
        <v>146.4</v>
      </c>
      <c r="X271">
        <v>154.4</v>
      </c>
      <c r="Y271">
        <v>135</v>
      </c>
      <c r="Z271">
        <v>148.30000000000001</v>
      </c>
      <c r="AA271">
        <v>156.4</v>
      </c>
      <c r="AB271">
        <v>151.6</v>
      </c>
      <c r="AC271">
        <v>147</v>
      </c>
      <c r="AD271">
        <v>151.80000000000001</v>
      </c>
    </row>
    <row r="272" spans="1:30" x14ac:dyDescent="0.3">
      <c r="A272" t="s">
        <v>30</v>
      </c>
      <c r="B272">
        <v>2020</v>
      </c>
      <c r="C272"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t="s">
        <v>132</v>
      </c>
      <c r="V273">
        <v>138.30000000000001</v>
      </c>
      <c r="W273">
        <v>144.5</v>
      </c>
      <c r="X273">
        <v>148.69999999999999</v>
      </c>
      <c r="Y273">
        <v>133.9</v>
      </c>
      <c r="Z273">
        <v>141.19999999999999</v>
      </c>
      <c r="AA273">
        <v>155.5</v>
      </c>
      <c r="AB273">
        <v>155.19999999999999</v>
      </c>
      <c r="AC273">
        <v>144.80000000000001</v>
      </c>
      <c r="AD273">
        <v>152.9</v>
      </c>
    </row>
    <row r="274" spans="1:30" x14ac:dyDescent="0.3">
      <c r="A274" t="s">
        <v>35</v>
      </c>
      <c r="B274">
        <v>2020</v>
      </c>
      <c r="C274"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t="s">
        <v>132</v>
      </c>
      <c r="V274">
        <v>143</v>
      </c>
      <c r="W274">
        <v>148.4</v>
      </c>
      <c r="X274">
        <v>155</v>
      </c>
      <c r="Y274">
        <v>138.5</v>
      </c>
      <c r="Z274">
        <v>146</v>
      </c>
      <c r="AA274">
        <v>158.5</v>
      </c>
      <c r="AB274">
        <v>154.30000000000001</v>
      </c>
      <c r="AC274">
        <v>149</v>
      </c>
      <c r="AD274">
        <v>153.9</v>
      </c>
    </row>
    <row r="275" spans="1:30" x14ac:dyDescent="0.3">
      <c r="A275" t="s">
        <v>30</v>
      </c>
      <c r="B275">
        <v>2020</v>
      </c>
      <c r="C275"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t="s">
        <v>133</v>
      </c>
      <c r="V276">
        <v>137.19999999999999</v>
      </c>
      <c r="W276">
        <v>145.4</v>
      </c>
      <c r="X276">
        <v>150</v>
      </c>
      <c r="Y276">
        <v>135.1</v>
      </c>
      <c r="Z276">
        <v>141.80000000000001</v>
      </c>
      <c r="AA276">
        <v>154.9</v>
      </c>
      <c r="AB276">
        <v>159.80000000000001</v>
      </c>
      <c r="AC276">
        <v>146</v>
      </c>
      <c r="AD276">
        <v>154</v>
      </c>
    </row>
    <row r="277" spans="1:30" x14ac:dyDescent="0.3">
      <c r="A277" t="s">
        <v>35</v>
      </c>
      <c r="B277">
        <v>2020</v>
      </c>
      <c r="C277"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t="s">
        <v>133</v>
      </c>
      <c r="V277">
        <v>142.9</v>
      </c>
      <c r="W277">
        <v>148.69999999999999</v>
      </c>
      <c r="X277">
        <v>155.6</v>
      </c>
      <c r="Y277">
        <v>139.6</v>
      </c>
      <c r="Z277">
        <v>146.6</v>
      </c>
      <c r="AA277">
        <v>157.5</v>
      </c>
      <c r="AB277">
        <v>158.4</v>
      </c>
      <c r="AC277">
        <v>150</v>
      </c>
      <c r="AD277">
        <v>154.69999999999999</v>
      </c>
    </row>
    <row r="278" spans="1:30" x14ac:dyDescent="0.3">
      <c r="A278" t="s">
        <v>30</v>
      </c>
      <c r="B278">
        <v>2020</v>
      </c>
      <c r="C278"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t="s">
        <v>134</v>
      </c>
      <c r="V279">
        <v>137.1</v>
      </c>
      <c r="W279">
        <v>145.1</v>
      </c>
      <c r="X279">
        <v>151</v>
      </c>
      <c r="Y279">
        <v>135.4</v>
      </c>
      <c r="Z279">
        <v>142</v>
      </c>
      <c r="AA279">
        <v>155.69999999999999</v>
      </c>
      <c r="AB279">
        <v>158.1</v>
      </c>
      <c r="AC279">
        <v>146.19999999999999</v>
      </c>
      <c r="AD279">
        <v>155.19999999999999</v>
      </c>
    </row>
    <row r="280" spans="1:30" x14ac:dyDescent="0.3">
      <c r="A280" t="s">
        <v>35</v>
      </c>
      <c r="B280">
        <v>2020</v>
      </c>
      <c r="C280"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t="s">
        <v>134</v>
      </c>
      <c r="V280">
        <v>143.1</v>
      </c>
      <c r="W280">
        <v>148.69999999999999</v>
      </c>
      <c r="X280">
        <v>156.30000000000001</v>
      </c>
      <c r="Y280">
        <v>140.6</v>
      </c>
      <c r="Z280">
        <v>146.5</v>
      </c>
      <c r="AA280">
        <v>158.5</v>
      </c>
      <c r="AB280">
        <v>157</v>
      </c>
      <c r="AC280">
        <v>150.4</v>
      </c>
      <c r="AD280">
        <v>156.4</v>
      </c>
    </row>
    <row r="281" spans="1:30" x14ac:dyDescent="0.3">
      <c r="A281" t="s">
        <v>30</v>
      </c>
      <c r="B281">
        <v>2020</v>
      </c>
      <c r="C28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t="s">
        <v>135</v>
      </c>
      <c r="V282">
        <v>137.30000000000001</v>
      </c>
      <c r="W282">
        <v>145.1</v>
      </c>
      <c r="X282">
        <v>152</v>
      </c>
      <c r="Y282">
        <v>135.19999999999999</v>
      </c>
      <c r="Z282">
        <v>144.4</v>
      </c>
      <c r="AA282">
        <v>156.4</v>
      </c>
      <c r="AB282">
        <v>157.9</v>
      </c>
      <c r="AC282">
        <v>146.6</v>
      </c>
      <c r="AD282">
        <v>156.69999999999999</v>
      </c>
    </row>
    <row r="283" spans="1:30" x14ac:dyDescent="0.3">
      <c r="A283" t="s">
        <v>35</v>
      </c>
      <c r="B283">
        <v>2020</v>
      </c>
      <c r="C283"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t="s">
        <v>135</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t="s">
        <v>136</v>
      </c>
      <c r="V285">
        <v>137.9</v>
      </c>
      <c r="W285">
        <v>145.5</v>
      </c>
      <c r="X285">
        <v>152.9</v>
      </c>
      <c r="Y285">
        <v>135.5</v>
      </c>
      <c r="Z285">
        <v>144.30000000000001</v>
      </c>
      <c r="AA285">
        <v>156.9</v>
      </c>
      <c r="AB285">
        <v>157.9</v>
      </c>
      <c r="AC285">
        <v>146.9</v>
      </c>
      <c r="AD285">
        <v>156.9</v>
      </c>
    </row>
    <row r="286" spans="1:30" x14ac:dyDescent="0.3">
      <c r="A286" t="s">
        <v>35</v>
      </c>
      <c r="B286">
        <v>2020</v>
      </c>
      <c r="C286"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t="s">
        <v>136</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t="s">
        <v>137</v>
      </c>
      <c r="V288">
        <v>142.9</v>
      </c>
      <c r="W288">
        <v>145.69999999999999</v>
      </c>
      <c r="X288">
        <v>154.1</v>
      </c>
      <c r="Y288">
        <v>136.9</v>
      </c>
      <c r="Z288">
        <v>145.4</v>
      </c>
      <c r="AA288">
        <v>156.1</v>
      </c>
      <c r="AB288">
        <v>157.69999999999999</v>
      </c>
      <c r="AC288">
        <v>147.6</v>
      </c>
      <c r="AD288">
        <v>156</v>
      </c>
    </row>
    <row r="289" spans="1:30" x14ac:dyDescent="0.3">
      <c r="A289" t="s">
        <v>35</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t="s">
        <v>137</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t="s">
        <v>138</v>
      </c>
      <c r="V291">
        <v>149.1</v>
      </c>
      <c r="W291">
        <v>146.5</v>
      </c>
      <c r="X291">
        <v>156.30000000000001</v>
      </c>
      <c r="Y291">
        <v>140.5</v>
      </c>
      <c r="Z291">
        <v>147.30000000000001</v>
      </c>
      <c r="AA291">
        <v>156.6</v>
      </c>
      <c r="AB291">
        <v>156.69999999999999</v>
      </c>
      <c r="AC291">
        <v>149.30000000000001</v>
      </c>
      <c r="AD291">
        <v>156.5</v>
      </c>
    </row>
    <row r="292" spans="1:30" x14ac:dyDescent="0.3">
      <c r="A292" t="s">
        <v>35</v>
      </c>
      <c r="B292">
        <v>2021</v>
      </c>
      <c r="C292"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t="s">
        <v>138</v>
      </c>
      <c r="V292">
        <v>152.4</v>
      </c>
      <c r="W292">
        <v>150.9</v>
      </c>
      <c r="X292">
        <v>161.30000000000001</v>
      </c>
      <c r="Y292">
        <v>145.1</v>
      </c>
      <c r="Z292">
        <v>151.5</v>
      </c>
      <c r="AA292">
        <v>159.5</v>
      </c>
      <c r="AB292">
        <v>155.80000000000001</v>
      </c>
      <c r="AC292">
        <v>153.4</v>
      </c>
      <c r="AD292">
        <v>156.6</v>
      </c>
    </row>
    <row r="293" spans="1:30" x14ac:dyDescent="0.3">
      <c r="A293" t="s">
        <v>30</v>
      </c>
      <c r="B293">
        <v>2021</v>
      </c>
      <c r="C293"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t="s">
        <v>140</v>
      </c>
      <c r="V294">
        <v>154.80000000000001</v>
      </c>
      <c r="W294">
        <v>147.19999999999999</v>
      </c>
      <c r="X294">
        <v>156.9</v>
      </c>
      <c r="Y294">
        <v>141.69999999999999</v>
      </c>
      <c r="Z294">
        <v>148.6</v>
      </c>
      <c r="AA294">
        <v>157.6</v>
      </c>
      <c r="AB294">
        <v>154.9</v>
      </c>
      <c r="AC294">
        <v>150</v>
      </c>
      <c r="AD294">
        <v>156.9</v>
      </c>
    </row>
    <row r="295" spans="1:30" x14ac:dyDescent="0.3">
      <c r="A295" t="s">
        <v>35</v>
      </c>
      <c r="B295">
        <v>2021</v>
      </c>
      <c r="C295"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139</v>
      </c>
      <c r="V296">
        <v>156</v>
      </c>
      <c r="W296">
        <v>155.5</v>
      </c>
      <c r="X296">
        <v>165.3</v>
      </c>
      <c r="Y296">
        <v>151.69999999999999</v>
      </c>
      <c r="Z296">
        <v>158.6</v>
      </c>
      <c r="AA296">
        <v>164.1</v>
      </c>
      <c r="AB296">
        <v>154.6</v>
      </c>
      <c r="AC296">
        <v>158</v>
      </c>
      <c r="AD296">
        <v>157.6</v>
      </c>
    </row>
    <row r="297" spans="1:30" x14ac:dyDescent="0.3">
      <c r="A297" t="s">
        <v>33</v>
      </c>
      <c r="B297">
        <v>2021</v>
      </c>
      <c r="C297"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t="s">
        <v>141</v>
      </c>
      <c r="V297">
        <v>154.9</v>
      </c>
      <c r="W297">
        <v>147.6</v>
      </c>
      <c r="X297">
        <v>157.5</v>
      </c>
      <c r="Y297">
        <v>142.1</v>
      </c>
      <c r="Z297">
        <v>149.1</v>
      </c>
      <c r="AA297">
        <v>157.6</v>
      </c>
      <c r="AB297">
        <v>156.6</v>
      </c>
      <c r="AC297">
        <v>150.5</v>
      </c>
      <c r="AD297">
        <v>158</v>
      </c>
    </row>
    <row r="298" spans="1:30" x14ac:dyDescent="0.3">
      <c r="A298" t="s">
        <v>35</v>
      </c>
      <c r="B298">
        <v>2021</v>
      </c>
      <c r="C298"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t="s">
        <v>141</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t="s">
        <v>142</v>
      </c>
      <c r="V300">
        <v>155.5</v>
      </c>
      <c r="W300">
        <v>150.1</v>
      </c>
      <c r="X300">
        <v>160.4</v>
      </c>
      <c r="Y300">
        <v>145</v>
      </c>
      <c r="Z300">
        <v>152.6</v>
      </c>
      <c r="AA300">
        <v>156.6</v>
      </c>
      <c r="AB300">
        <v>157.5</v>
      </c>
      <c r="AC300">
        <v>152.30000000000001</v>
      </c>
      <c r="AD300">
        <v>159.5</v>
      </c>
    </row>
    <row r="301" spans="1:30" x14ac:dyDescent="0.3">
      <c r="A301" t="s">
        <v>35</v>
      </c>
      <c r="B301">
        <v>2021</v>
      </c>
      <c r="C30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t="s">
        <v>142</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t="s">
        <v>143</v>
      </c>
      <c r="V303">
        <v>156.1</v>
      </c>
      <c r="W303">
        <v>149.80000000000001</v>
      </c>
      <c r="X303">
        <v>160.80000000000001</v>
      </c>
      <c r="Y303">
        <v>147.5</v>
      </c>
      <c r="Z303">
        <v>150.69999999999999</v>
      </c>
      <c r="AA303">
        <v>158.1</v>
      </c>
      <c r="AB303">
        <v>158</v>
      </c>
      <c r="AC303">
        <v>153.4</v>
      </c>
      <c r="AD303">
        <v>160.4</v>
      </c>
    </row>
    <row r="304" spans="1:30" x14ac:dyDescent="0.3">
      <c r="A304" t="s">
        <v>35</v>
      </c>
      <c r="B304">
        <v>2021</v>
      </c>
      <c r="C304"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t="s">
        <v>144</v>
      </c>
      <c r="V306">
        <v>157.69999999999999</v>
      </c>
      <c r="W306">
        <v>150.69999999999999</v>
      </c>
      <c r="X306">
        <v>161.5</v>
      </c>
      <c r="Y306">
        <v>149.5</v>
      </c>
      <c r="Z306">
        <v>151.19999999999999</v>
      </c>
      <c r="AA306">
        <v>160.30000000000001</v>
      </c>
      <c r="AB306">
        <v>159.6</v>
      </c>
      <c r="AC306">
        <v>155</v>
      </c>
      <c r="AD306">
        <v>161.80000000000001</v>
      </c>
    </row>
    <row r="307" spans="1:30" x14ac:dyDescent="0.3">
      <c r="A307" t="s">
        <v>35</v>
      </c>
      <c r="B307">
        <v>2021</v>
      </c>
      <c r="C307"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t="s">
        <v>144</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t="s">
        <v>145</v>
      </c>
      <c r="V309">
        <v>160.69999999999999</v>
      </c>
      <c r="W309">
        <v>153.19999999999999</v>
      </c>
      <c r="X309">
        <v>162.80000000000001</v>
      </c>
      <c r="Y309">
        <v>150.4</v>
      </c>
      <c r="Z309">
        <v>153.69999999999999</v>
      </c>
      <c r="AA309">
        <v>160.4</v>
      </c>
      <c r="AB309">
        <v>159.6</v>
      </c>
      <c r="AC309">
        <v>156</v>
      </c>
      <c r="AD309">
        <v>162.30000000000001</v>
      </c>
    </row>
    <row r="310" spans="1:30" x14ac:dyDescent="0.3">
      <c r="A310" t="s">
        <v>35</v>
      </c>
      <c r="B310">
        <v>2021</v>
      </c>
      <c r="C310"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t="s">
        <v>145</v>
      </c>
      <c r="V310">
        <v>162.6</v>
      </c>
      <c r="W310">
        <v>157.5</v>
      </c>
      <c r="X310">
        <v>168.4</v>
      </c>
      <c r="Y310">
        <v>154</v>
      </c>
      <c r="Z310">
        <v>157.6</v>
      </c>
      <c r="AA310">
        <v>163.80000000000001</v>
      </c>
      <c r="AB310">
        <v>160</v>
      </c>
      <c r="AC310">
        <v>160</v>
      </c>
      <c r="AD310">
        <v>163.19999999999999</v>
      </c>
    </row>
    <row r="311" spans="1:30" x14ac:dyDescent="0.3">
      <c r="A311" t="s">
        <v>30</v>
      </c>
      <c r="B311">
        <v>2021</v>
      </c>
      <c r="C31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t="s">
        <v>145</v>
      </c>
      <c r="V312">
        <v>160.80000000000001</v>
      </c>
      <c r="W312">
        <v>153.30000000000001</v>
      </c>
      <c r="X312">
        <v>162.80000000000001</v>
      </c>
      <c r="Y312">
        <v>150.5</v>
      </c>
      <c r="Z312">
        <v>153.9</v>
      </c>
      <c r="AA312">
        <v>160.30000000000001</v>
      </c>
      <c r="AB312">
        <v>159.6</v>
      </c>
      <c r="AC312">
        <v>156</v>
      </c>
      <c r="AD312">
        <v>162.30000000000001</v>
      </c>
    </row>
    <row r="313" spans="1:30" x14ac:dyDescent="0.3">
      <c r="A313" t="s">
        <v>35</v>
      </c>
      <c r="B313">
        <v>2021</v>
      </c>
      <c r="C313"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t="s">
        <v>145</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t="s">
        <v>146</v>
      </c>
      <c r="V315">
        <v>162.19999999999999</v>
      </c>
      <c r="W315">
        <v>154.30000000000001</v>
      </c>
      <c r="X315">
        <v>163.5</v>
      </c>
      <c r="Y315">
        <v>152.19999999999999</v>
      </c>
      <c r="Z315">
        <v>155.1</v>
      </c>
      <c r="AA315">
        <v>160.30000000000001</v>
      </c>
      <c r="AB315">
        <v>160.30000000000001</v>
      </c>
      <c r="AC315">
        <v>157</v>
      </c>
      <c r="AD315">
        <v>164.6</v>
      </c>
    </row>
    <row r="316" spans="1:30" x14ac:dyDescent="0.3">
      <c r="A316" t="s">
        <v>35</v>
      </c>
      <c r="B316">
        <v>2021</v>
      </c>
      <c r="C316"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t="s">
        <v>146</v>
      </c>
      <c r="V316">
        <v>164.2</v>
      </c>
      <c r="W316">
        <v>158.4</v>
      </c>
      <c r="X316">
        <v>169.1</v>
      </c>
      <c r="Y316">
        <v>155.69999999999999</v>
      </c>
      <c r="Z316">
        <v>158.6</v>
      </c>
      <c r="AA316">
        <v>163.9</v>
      </c>
      <c r="AB316">
        <v>160.80000000000001</v>
      </c>
      <c r="AC316">
        <v>161</v>
      </c>
      <c r="AD316">
        <v>165.5</v>
      </c>
    </row>
    <row r="317" spans="1:30" x14ac:dyDescent="0.3">
      <c r="A317" t="s">
        <v>30</v>
      </c>
      <c r="B317">
        <v>2021</v>
      </c>
      <c r="C317"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35</v>
      </c>
      <c r="B319">
        <v>2021</v>
      </c>
      <c r="C319"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t="s">
        <v>147</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t="s">
        <v>148</v>
      </c>
      <c r="V321">
        <v>161.69999999999999</v>
      </c>
      <c r="W321">
        <v>156</v>
      </c>
      <c r="X321">
        <v>165.1</v>
      </c>
      <c r="Y321">
        <v>151.80000000000001</v>
      </c>
      <c r="Z321">
        <v>157.6</v>
      </c>
      <c r="AA321">
        <v>160.6</v>
      </c>
      <c r="AB321">
        <v>162.4</v>
      </c>
      <c r="AC321">
        <v>157.80000000000001</v>
      </c>
      <c r="AD321">
        <v>165.2</v>
      </c>
    </row>
    <row r="322" spans="1:30" x14ac:dyDescent="0.3">
      <c r="A322" t="s">
        <v>35</v>
      </c>
      <c r="B322">
        <v>2021</v>
      </c>
      <c r="C322"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t="s">
        <v>148</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t="s">
        <v>149</v>
      </c>
      <c r="V324">
        <v>161.6</v>
      </c>
      <c r="W324">
        <v>156.80000000000001</v>
      </c>
      <c r="X324">
        <v>166.1</v>
      </c>
      <c r="Y324">
        <v>152.69999999999999</v>
      </c>
      <c r="Z324">
        <v>158.4</v>
      </c>
      <c r="AA324">
        <v>161</v>
      </c>
      <c r="AB324">
        <v>162.80000000000001</v>
      </c>
      <c r="AC324">
        <v>158.6</v>
      </c>
      <c r="AD324">
        <v>165</v>
      </c>
    </row>
    <row r="325" spans="1:30" x14ac:dyDescent="0.3">
      <c r="A325" t="s">
        <v>35</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t="s">
        <v>149</v>
      </c>
      <c r="V325">
        <v>164.2</v>
      </c>
      <c r="W325">
        <v>161.1</v>
      </c>
      <c r="X325">
        <v>171.4</v>
      </c>
      <c r="Y325">
        <v>156.5</v>
      </c>
      <c r="Z325">
        <v>161.19999999999999</v>
      </c>
      <c r="AA325">
        <v>164.7</v>
      </c>
      <c r="AB325">
        <v>163</v>
      </c>
      <c r="AC325">
        <v>162.69999999999999</v>
      </c>
      <c r="AD325">
        <v>165.7</v>
      </c>
    </row>
    <row r="326" spans="1:30" x14ac:dyDescent="0.3">
      <c r="A326" t="s">
        <v>30</v>
      </c>
      <c r="B326">
        <v>2022</v>
      </c>
      <c r="C326"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t="s">
        <v>150</v>
      </c>
      <c r="V327">
        <v>163</v>
      </c>
      <c r="W327">
        <v>157.4</v>
      </c>
      <c r="X327">
        <v>167.2</v>
      </c>
      <c r="Y327">
        <v>153.1</v>
      </c>
      <c r="Z327">
        <v>159.5</v>
      </c>
      <c r="AA327">
        <v>162</v>
      </c>
      <c r="AB327">
        <v>164.2</v>
      </c>
      <c r="AC327">
        <v>159.4</v>
      </c>
      <c r="AD327">
        <v>165.5</v>
      </c>
    </row>
    <row r="328" spans="1:30" x14ac:dyDescent="0.3">
      <c r="A328" t="s">
        <v>35</v>
      </c>
      <c r="B328">
        <v>2022</v>
      </c>
      <c r="C328"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t="s">
        <v>150</v>
      </c>
      <c r="V328">
        <v>165.7</v>
      </c>
      <c r="W328">
        <v>161.80000000000001</v>
      </c>
      <c r="X328">
        <v>172.2</v>
      </c>
      <c r="Y328">
        <v>156.9</v>
      </c>
      <c r="Z328">
        <v>162.1</v>
      </c>
      <c r="AA328">
        <v>165.4</v>
      </c>
      <c r="AB328">
        <v>164.4</v>
      </c>
      <c r="AC328">
        <v>163.5</v>
      </c>
      <c r="AD328">
        <v>166.1</v>
      </c>
    </row>
    <row r="329" spans="1:30" x14ac:dyDescent="0.3">
      <c r="A329" t="s">
        <v>30</v>
      </c>
      <c r="B329">
        <v>2022</v>
      </c>
      <c r="C329"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t="s">
        <v>151</v>
      </c>
      <c r="V330">
        <v>164.5</v>
      </c>
      <c r="W330">
        <v>158.6</v>
      </c>
      <c r="X330">
        <v>168.2</v>
      </c>
      <c r="Y330">
        <v>154.19999999999999</v>
      </c>
      <c r="Z330">
        <v>160.80000000000001</v>
      </c>
      <c r="AA330">
        <v>162.69999999999999</v>
      </c>
      <c r="AB330">
        <v>166.8</v>
      </c>
      <c r="AC330">
        <v>160.6</v>
      </c>
      <c r="AD330">
        <v>166.5</v>
      </c>
    </row>
    <row r="331" spans="1:30" x14ac:dyDescent="0.3">
      <c r="A331" t="s">
        <v>35</v>
      </c>
      <c r="B331">
        <v>2022</v>
      </c>
      <c r="C33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t="s">
        <v>151</v>
      </c>
      <c r="V331">
        <v>167.2</v>
      </c>
      <c r="W331">
        <v>162.80000000000001</v>
      </c>
      <c r="X331">
        <v>173</v>
      </c>
      <c r="Y331">
        <v>157.9</v>
      </c>
      <c r="Z331">
        <v>163.30000000000001</v>
      </c>
      <c r="AA331">
        <v>166</v>
      </c>
      <c r="AB331">
        <v>167.2</v>
      </c>
      <c r="AC331">
        <v>164.6</v>
      </c>
      <c r="AD331">
        <v>167.7</v>
      </c>
    </row>
    <row r="332" spans="1:30" x14ac:dyDescent="0.3">
      <c r="A332" t="s">
        <v>30</v>
      </c>
      <c r="B332">
        <v>2022</v>
      </c>
      <c r="C332"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t="s">
        <v>152</v>
      </c>
      <c r="V333">
        <v>170.5</v>
      </c>
      <c r="W333">
        <v>159.80000000000001</v>
      </c>
      <c r="X333">
        <v>169</v>
      </c>
      <c r="Y333">
        <v>159.30000000000001</v>
      </c>
      <c r="Z333">
        <v>162.19999999999999</v>
      </c>
      <c r="AA333">
        <v>164</v>
      </c>
      <c r="AB333">
        <v>168.4</v>
      </c>
      <c r="AC333">
        <v>163.1</v>
      </c>
      <c r="AD333">
        <v>169.2</v>
      </c>
    </row>
    <row r="334" spans="1:30" x14ac:dyDescent="0.3">
      <c r="A334" t="s">
        <v>35</v>
      </c>
      <c r="B334">
        <v>2022</v>
      </c>
      <c r="C334"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t="s">
        <v>152</v>
      </c>
      <c r="V334">
        <v>172.2</v>
      </c>
      <c r="W334">
        <v>164</v>
      </c>
      <c r="X334">
        <v>174</v>
      </c>
      <c r="Y334">
        <v>162.6</v>
      </c>
      <c r="Z334">
        <v>164.4</v>
      </c>
      <c r="AA334">
        <v>166.9</v>
      </c>
      <c r="AB334">
        <v>168.8</v>
      </c>
      <c r="AC334">
        <v>166.8</v>
      </c>
      <c r="AD334">
        <v>170.1</v>
      </c>
    </row>
    <row r="335" spans="1:30" x14ac:dyDescent="0.3">
      <c r="A335" t="s">
        <v>30</v>
      </c>
      <c r="B335">
        <v>2022</v>
      </c>
      <c r="C335"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t="s">
        <v>153</v>
      </c>
      <c r="V336">
        <v>173.5</v>
      </c>
      <c r="W336">
        <v>161.1</v>
      </c>
      <c r="X336">
        <v>170.1</v>
      </c>
      <c r="Y336">
        <v>159.4</v>
      </c>
      <c r="Z336">
        <v>163.19999999999999</v>
      </c>
      <c r="AA336">
        <v>165.2</v>
      </c>
      <c r="AB336">
        <v>168.2</v>
      </c>
      <c r="AC336">
        <v>163.80000000000001</v>
      </c>
      <c r="AD336">
        <v>170.8</v>
      </c>
    </row>
    <row r="337" spans="1:30" x14ac:dyDescent="0.3">
      <c r="A337" t="s">
        <v>35</v>
      </c>
      <c r="B337">
        <v>2022</v>
      </c>
      <c r="C337"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t="s">
        <v>153</v>
      </c>
      <c r="V337">
        <v>174.6</v>
      </c>
      <c r="W337">
        <v>165.2</v>
      </c>
      <c r="X337">
        <v>174.8</v>
      </c>
      <c r="Y337">
        <v>163</v>
      </c>
      <c r="Z337">
        <v>165.1</v>
      </c>
      <c r="AA337">
        <v>167.9</v>
      </c>
      <c r="AB337">
        <v>168.4</v>
      </c>
      <c r="AC337">
        <v>167.5</v>
      </c>
      <c r="AD337">
        <v>171.7</v>
      </c>
    </row>
    <row r="338" spans="1:30" x14ac:dyDescent="0.3">
      <c r="A338" t="s">
        <v>30</v>
      </c>
      <c r="B338">
        <v>2022</v>
      </c>
      <c r="C338"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t="s">
        <v>154</v>
      </c>
      <c r="V339">
        <v>174.9</v>
      </c>
      <c r="W339">
        <v>162.1</v>
      </c>
      <c r="X339">
        <v>170.9</v>
      </c>
      <c r="Y339">
        <v>157.19999999999999</v>
      </c>
      <c r="Z339">
        <v>164.1</v>
      </c>
      <c r="AA339">
        <v>166.5</v>
      </c>
      <c r="AB339">
        <v>169.2</v>
      </c>
      <c r="AC339">
        <v>163.80000000000001</v>
      </c>
      <c r="AD339">
        <v>171.4</v>
      </c>
    </row>
    <row r="340" spans="1:30" x14ac:dyDescent="0.3">
      <c r="A340" t="s">
        <v>35</v>
      </c>
      <c r="B340">
        <v>2022</v>
      </c>
      <c r="C340"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t="s">
        <v>154</v>
      </c>
      <c r="V340">
        <v>176</v>
      </c>
      <c r="W340">
        <v>166.4</v>
      </c>
      <c r="X340">
        <v>175.4</v>
      </c>
      <c r="Y340">
        <v>161.1</v>
      </c>
      <c r="Z340">
        <v>165.8</v>
      </c>
      <c r="AA340">
        <v>169</v>
      </c>
      <c r="AB340">
        <v>169.4</v>
      </c>
      <c r="AC340">
        <v>167.5</v>
      </c>
      <c r="AD340">
        <v>172.6</v>
      </c>
    </row>
    <row r="341" spans="1:30" x14ac:dyDescent="0.3">
      <c r="A341" t="s">
        <v>30</v>
      </c>
      <c r="B341">
        <v>2022</v>
      </c>
      <c r="C34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t="s">
        <v>155</v>
      </c>
      <c r="V342">
        <v>179.5</v>
      </c>
      <c r="W342">
        <v>163.1</v>
      </c>
      <c r="X342">
        <v>171.7</v>
      </c>
      <c r="Y342">
        <v>157.4</v>
      </c>
      <c r="Z342">
        <v>164.6</v>
      </c>
      <c r="AA342">
        <v>169.1</v>
      </c>
      <c r="AB342">
        <v>169.8</v>
      </c>
      <c r="AC342">
        <v>164.7</v>
      </c>
      <c r="AD342">
        <v>172.3</v>
      </c>
    </row>
    <row r="343" spans="1:30" x14ac:dyDescent="0.3">
      <c r="A343" t="s">
        <v>35</v>
      </c>
      <c r="B343">
        <v>2022</v>
      </c>
      <c r="C343"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t="s">
        <v>155</v>
      </c>
      <c r="V343">
        <v>179.6</v>
      </c>
      <c r="W343">
        <v>167.4</v>
      </c>
      <c r="X343">
        <v>176.1</v>
      </c>
      <c r="Y343">
        <v>161.6</v>
      </c>
      <c r="Z343">
        <v>166.3</v>
      </c>
      <c r="AA343">
        <v>171.4</v>
      </c>
      <c r="AB343">
        <v>169.7</v>
      </c>
      <c r="AC343">
        <v>168.4</v>
      </c>
      <c r="AD343">
        <v>173.4</v>
      </c>
    </row>
    <row r="344" spans="1:30" x14ac:dyDescent="0.3">
      <c r="A344" t="s">
        <v>30</v>
      </c>
      <c r="B344">
        <v>2022</v>
      </c>
      <c r="C344"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t="s">
        <v>156</v>
      </c>
      <c r="V345">
        <v>178.4</v>
      </c>
      <c r="W345">
        <v>164.2</v>
      </c>
      <c r="X345">
        <v>172.6</v>
      </c>
      <c r="Y345">
        <v>157.69999999999999</v>
      </c>
      <c r="Z345">
        <v>165.1</v>
      </c>
      <c r="AA345">
        <v>169.9</v>
      </c>
      <c r="AB345">
        <v>171.4</v>
      </c>
      <c r="AC345">
        <v>165.4</v>
      </c>
      <c r="AD345">
        <v>173.1</v>
      </c>
    </row>
    <row r="346" spans="1:30" x14ac:dyDescent="0.3">
      <c r="A346" t="s">
        <v>35</v>
      </c>
      <c r="B346">
        <v>2022</v>
      </c>
      <c r="C346"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t="s">
        <v>156</v>
      </c>
      <c r="V346">
        <v>178.8</v>
      </c>
      <c r="W346">
        <v>168.5</v>
      </c>
      <c r="X346">
        <v>176.8</v>
      </c>
      <c r="Y346">
        <v>161.9</v>
      </c>
      <c r="Z346">
        <v>166.9</v>
      </c>
      <c r="AA346">
        <v>172.3</v>
      </c>
      <c r="AB346">
        <v>171.2</v>
      </c>
      <c r="AC346">
        <v>169.1</v>
      </c>
      <c r="AD346">
        <v>174.3</v>
      </c>
    </row>
    <row r="347" spans="1:30" x14ac:dyDescent="0.3">
      <c r="A347" t="s">
        <v>30</v>
      </c>
      <c r="B347">
        <v>2022</v>
      </c>
      <c r="C347"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t="s">
        <v>157</v>
      </c>
      <c r="V348">
        <v>179.2</v>
      </c>
      <c r="W348">
        <v>165</v>
      </c>
      <c r="X348">
        <v>173.8</v>
      </c>
      <c r="Y348">
        <v>158.19999999999999</v>
      </c>
      <c r="Z348">
        <v>165.8</v>
      </c>
      <c r="AA348">
        <v>170.9</v>
      </c>
      <c r="AB348">
        <v>171.1</v>
      </c>
      <c r="AC348">
        <v>166.1</v>
      </c>
      <c r="AD348">
        <v>174.1</v>
      </c>
    </row>
    <row r="349" spans="1:30" x14ac:dyDescent="0.3">
      <c r="A349" t="s">
        <v>35</v>
      </c>
      <c r="B349">
        <v>2022</v>
      </c>
      <c r="C349"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t="s">
        <v>157</v>
      </c>
      <c r="V349">
        <v>179.5</v>
      </c>
      <c r="W349">
        <v>169.5</v>
      </c>
      <c r="X349">
        <v>177.8</v>
      </c>
      <c r="Y349">
        <v>162.30000000000001</v>
      </c>
      <c r="Z349">
        <v>167.6</v>
      </c>
      <c r="AA349">
        <v>173.1</v>
      </c>
      <c r="AB349">
        <v>170.9</v>
      </c>
      <c r="AC349">
        <v>169.7</v>
      </c>
      <c r="AD349">
        <v>175.3</v>
      </c>
    </row>
    <row r="350" spans="1:30" x14ac:dyDescent="0.3">
      <c r="A350" t="s">
        <v>30</v>
      </c>
      <c r="B350">
        <v>2022</v>
      </c>
      <c r="C350"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t="s">
        <v>158</v>
      </c>
      <c r="V351">
        <v>180</v>
      </c>
      <c r="W351">
        <v>166</v>
      </c>
      <c r="X351">
        <v>174.7</v>
      </c>
      <c r="Y351">
        <v>158.80000000000001</v>
      </c>
      <c r="Z351">
        <v>166.3</v>
      </c>
      <c r="AA351">
        <v>171.2</v>
      </c>
      <c r="AB351">
        <v>172.3</v>
      </c>
      <c r="AC351">
        <v>166.8</v>
      </c>
      <c r="AD351">
        <v>175.3</v>
      </c>
    </row>
    <row r="352" spans="1:30" x14ac:dyDescent="0.3">
      <c r="A352" t="s">
        <v>35</v>
      </c>
      <c r="B352">
        <v>2022</v>
      </c>
      <c r="C352"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t="s">
        <v>158</v>
      </c>
      <c r="V352">
        <v>180.5</v>
      </c>
      <c r="W352">
        <v>170.4</v>
      </c>
      <c r="X352">
        <v>178.7</v>
      </c>
      <c r="Y352">
        <v>162.9</v>
      </c>
      <c r="Z352">
        <v>168.2</v>
      </c>
      <c r="AA352">
        <v>173.4</v>
      </c>
      <c r="AB352">
        <v>172.1</v>
      </c>
      <c r="AC352">
        <v>170.5</v>
      </c>
      <c r="AD352">
        <v>176.7</v>
      </c>
    </row>
    <row r="353" spans="1:30" x14ac:dyDescent="0.3">
      <c r="A353" t="s">
        <v>30</v>
      </c>
      <c r="B353">
        <v>2022</v>
      </c>
      <c r="C353"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t="s">
        <v>159</v>
      </c>
      <c r="V354">
        <v>180.3</v>
      </c>
      <c r="W354">
        <v>166.9</v>
      </c>
      <c r="X354">
        <v>175.8</v>
      </c>
      <c r="Y354">
        <v>158.9</v>
      </c>
      <c r="Z354">
        <v>166.7</v>
      </c>
      <c r="AA354">
        <v>171.5</v>
      </c>
      <c r="AB354">
        <v>173.8</v>
      </c>
      <c r="AC354">
        <v>167.4</v>
      </c>
      <c r="AD354">
        <v>174.1</v>
      </c>
    </row>
    <row r="355" spans="1:30" x14ac:dyDescent="0.3">
      <c r="A355" t="s">
        <v>35</v>
      </c>
      <c r="B355">
        <v>2022</v>
      </c>
      <c r="C355"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t="s">
        <v>159</v>
      </c>
      <c r="V355">
        <v>181.3</v>
      </c>
      <c r="W355">
        <v>171.4</v>
      </c>
      <c r="X355">
        <v>179.8</v>
      </c>
      <c r="Y355">
        <v>163</v>
      </c>
      <c r="Z355">
        <v>168.5</v>
      </c>
      <c r="AA355">
        <v>173.7</v>
      </c>
      <c r="AB355">
        <v>173.6</v>
      </c>
      <c r="AC355">
        <v>171.1</v>
      </c>
      <c r="AD355">
        <v>176.5</v>
      </c>
    </row>
    <row r="356" spans="1:30" x14ac:dyDescent="0.3">
      <c r="A356" t="s">
        <v>30</v>
      </c>
      <c r="B356">
        <v>2022</v>
      </c>
      <c r="C356"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t="s">
        <v>160</v>
      </c>
      <c r="V357">
        <v>180.6</v>
      </c>
      <c r="W357">
        <v>167.3</v>
      </c>
      <c r="X357">
        <v>177.2</v>
      </c>
      <c r="Y357">
        <v>159.4</v>
      </c>
      <c r="Z357">
        <v>167.1</v>
      </c>
      <c r="AA357">
        <v>171.8</v>
      </c>
      <c r="AB357">
        <v>176</v>
      </c>
      <c r="AC357">
        <v>168.2</v>
      </c>
      <c r="AD357">
        <v>174.1</v>
      </c>
    </row>
    <row r="358" spans="1:30" x14ac:dyDescent="0.3">
      <c r="A358" t="s">
        <v>35</v>
      </c>
      <c r="B358">
        <v>2022</v>
      </c>
      <c r="C358"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t="s">
        <v>160</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t="s">
        <v>161</v>
      </c>
      <c r="V360">
        <v>180.1</v>
      </c>
      <c r="W360">
        <v>168</v>
      </c>
      <c r="X360">
        <v>178.5</v>
      </c>
      <c r="Y360">
        <v>159.5</v>
      </c>
      <c r="Z360">
        <v>167.8</v>
      </c>
      <c r="AA360">
        <v>171.8</v>
      </c>
      <c r="AB360">
        <v>178.8</v>
      </c>
      <c r="AC360">
        <v>168.9</v>
      </c>
      <c r="AD360">
        <v>174.9</v>
      </c>
    </row>
    <row r="361" spans="1:30" x14ac:dyDescent="0.3">
      <c r="A361" t="s">
        <v>35</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t="s">
        <v>161</v>
      </c>
      <c r="V361">
        <v>182</v>
      </c>
      <c r="W361">
        <v>172.9</v>
      </c>
      <c r="X361">
        <v>182.3</v>
      </c>
      <c r="Y361">
        <v>163.6</v>
      </c>
      <c r="Z361">
        <v>169.5</v>
      </c>
      <c r="AA361">
        <v>174.3</v>
      </c>
      <c r="AB361">
        <v>178.6</v>
      </c>
      <c r="AC361">
        <v>172.8</v>
      </c>
      <c r="AD361">
        <v>176.5</v>
      </c>
    </row>
    <row r="362" spans="1:30" x14ac:dyDescent="0.3">
      <c r="A362" t="s">
        <v>30</v>
      </c>
      <c r="B362">
        <v>2023</v>
      </c>
      <c r="C362"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t="s">
        <v>162</v>
      </c>
      <c r="V363">
        <v>182.8</v>
      </c>
      <c r="W363">
        <v>169.2</v>
      </c>
      <c r="X363">
        <v>180.8</v>
      </c>
      <c r="Y363">
        <v>159.80000000000001</v>
      </c>
      <c r="Z363">
        <v>168.4</v>
      </c>
      <c r="AA363">
        <v>172.5</v>
      </c>
      <c r="AB363">
        <v>181.4</v>
      </c>
      <c r="AC363">
        <v>170</v>
      </c>
      <c r="AD363">
        <v>176.3</v>
      </c>
    </row>
    <row r="364" spans="1:30" x14ac:dyDescent="0.3">
      <c r="A364" t="s">
        <v>35</v>
      </c>
      <c r="B364">
        <v>2023</v>
      </c>
      <c r="C364"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t="s">
        <v>162</v>
      </c>
      <c r="V364">
        <v>182.1</v>
      </c>
      <c r="W364">
        <v>174.2</v>
      </c>
      <c r="X364">
        <v>184.4</v>
      </c>
      <c r="Y364">
        <v>164.2</v>
      </c>
      <c r="Z364">
        <v>170.3</v>
      </c>
      <c r="AA364">
        <v>175</v>
      </c>
      <c r="AB364">
        <v>181</v>
      </c>
      <c r="AC364">
        <v>174.1</v>
      </c>
      <c r="AD364">
        <v>177.2</v>
      </c>
    </row>
    <row r="365" spans="1:30" x14ac:dyDescent="0.3">
      <c r="A365" t="s">
        <v>30</v>
      </c>
      <c r="B365">
        <v>2023</v>
      </c>
      <c r="C365"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t="s">
        <v>162</v>
      </c>
      <c r="V366">
        <v>182.6</v>
      </c>
      <c r="W366">
        <v>169.2</v>
      </c>
      <c r="X366">
        <v>180.8</v>
      </c>
      <c r="Y366">
        <v>159.80000000000001</v>
      </c>
      <c r="Z366">
        <v>168.4</v>
      </c>
      <c r="AA366">
        <v>172.5</v>
      </c>
      <c r="AB366">
        <v>181.5</v>
      </c>
      <c r="AC366">
        <v>170</v>
      </c>
      <c r="AD366">
        <v>176.3</v>
      </c>
    </row>
    <row r="367" spans="1:30" x14ac:dyDescent="0.3">
      <c r="A367" t="s">
        <v>35</v>
      </c>
      <c r="B367">
        <v>2023</v>
      </c>
      <c r="C367"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t="s">
        <v>162</v>
      </c>
      <c r="V367">
        <v>181.9</v>
      </c>
      <c r="W367">
        <v>174.2</v>
      </c>
      <c r="X367">
        <v>184.4</v>
      </c>
      <c r="Y367">
        <v>164.2</v>
      </c>
      <c r="Z367">
        <v>170.3</v>
      </c>
      <c r="AA367">
        <v>175</v>
      </c>
      <c r="AB367">
        <v>181</v>
      </c>
      <c r="AC367">
        <v>174.1</v>
      </c>
      <c r="AD367">
        <v>177.2</v>
      </c>
    </row>
    <row r="368" spans="1:30" x14ac:dyDescent="0.3">
      <c r="A368" t="s">
        <v>30</v>
      </c>
      <c r="B368">
        <v>2023</v>
      </c>
      <c r="C368"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139</v>
      </c>
      <c r="V368">
        <v>181.5</v>
      </c>
      <c r="W368">
        <v>179.1</v>
      </c>
      <c r="X368">
        <v>187.2</v>
      </c>
      <c r="Y368">
        <v>169.4</v>
      </c>
      <c r="Z368">
        <v>173.2</v>
      </c>
      <c r="AA368">
        <v>179.4</v>
      </c>
      <c r="AB368">
        <v>183.8</v>
      </c>
      <c r="AC368">
        <v>178.9</v>
      </c>
      <c r="AD368">
        <v>178.8</v>
      </c>
    </row>
    <row r="369" spans="1:30" x14ac:dyDescent="0.3">
      <c r="A369" t="s">
        <v>33</v>
      </c>
      <c r="B369">
        <v>2023</v>
      </c>
      <c r="C369"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t="s">
        <v>163</v>
      </c>
      <c r="V369">
        <v>182.1</v>
      </c>
      <c r="W369">
        <v>169.6</v>
      </c>
      <c r="X369">
        <v>181.5</v>
      </c>
      <c r="Y369">
        <v>160.1</v>
      </c>
      <c r="Z369">
        <v>168.8</v>
      </c>
      <c r="AA369">
        <v>174.2</v>
      </c>
      <c r="AB369">
        <v>184.4</v>
      </c>
      <c r="AC369">
        <v>170.9</v>
      </c>
      <c r="AD369">
        <v>177.4</v>
      </c>
    </row>
    <row r="370" spans="1:30" x14ac:dyDescent="0.3">
      <c r="A370" t="s">
        <v>35</v>
      </c>
      <c r="B370">
        <v>2023</v>
      </c>
      <c r="C370"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t="s">
        <v>163</v>
      </c>
      <c r="V370">
        <v>181.7</v>
      </c>
      <c r="W370">
        <v>174.6</v>
      </c>
      <c r="X370">
        <v>185</v>
      </c>
      <c r="Y370">
        <v>164.5</v>
      </c>
      <c r="Z370">
        <v>170.7</v>
      </c>
      <c r="AA370">
        <v>176.4</v>
      </c>
      <c r="AB370">
        <v>184</v>
      </c>
      <c r="AC370">
        <v>175</v>
      </c>
      <c r="AD370">
        <v>178.1</v>
      </c>
    </row>
    <row r="371" spans="1:30" x14ac:dyDescent="0.3">
      <c r="A371" t="s">
        <v>30</v>
      </c>
      <c r="B371">
        <v>2023</v>
      </c>
      <c r="C37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139</v>
      </c>
      <c r="V371">
        <v>182.5</v>
      </c>
      <c r="W371">
        <v>179.8</v>
      </c>
      <c r="X371">
        <v>187.8</v>
      </c>
      <c r="Y371">
        <v>169.7</v>
      </c>
      <c r="Z371">
        <v>173.8</v>
      </c>
      <c r="AA371">
        <v>180.3</v>
      </c>
      <c r="AB371">
        <v>184.9</v>
      </c>
      <c r="AC371">
        <v>179.5</v>
      </c>
      <c r="AD371">
        <v>179.8</v>
      </c>
    </row>
    <row r="372" spans="1:30" x14ac:dyDescent="0.3">
      <c r="A372" t="s">
        <v>33</v>
      </c>
      <c r="B372">
        <v>2023</v>
      </c>
      <c r="C372"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t="s">
        <v>164</v>
      </c>
      <c r="V372">
        <v>183.4</v>
      </c>
      <c r="W372">
        <v>170.1</v>
      </c>
      <c r="X372">
        <v>182.2</v>
      </c>
      <c r="Y372">
        <v>160.4</v>
      </c>
      <c r="Z372">
        <v>169.2</v>
      </c>
      <c r="AA372">
        <v>174.8</v>
      </c>
      <c r="AB372">
        <v>185.6</v>
      </c>
      <c r="AC372">
        <v>171.6</v>
      </c>
      <c r="AD372">
        <v>178.2</v>
      </c>
    </row>
    <row r="373" spans="1:30" x14ac:dyDescent="0.3">
      <c r="A373" t="s">
        <v>35</v>
      </c>
      <c r="B373">
        <v>2023</v>
      </c>
      <c r="C373"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t="s">
        <v>164</v>
      </c>
      <c r="V373">
        <v>182.8</v>
      </c>
      <c r="W373">
        <v>175.2</v>
      </c>
      <c r="X373">
        <v>185.7</v>
      </c>
      <c r="Y373">
        <v>164.8</v>
      </c>
      <c r="Z373">
        <v>171.2</v>
      </c>
      <c r="AA373">
        <v>177.1</v>
      </c>
      <c r="AB373">
        <v>185.2</v>
      </c>
      <c r="AC373">
        <v>175.7</v>
      </c>
      <c r="AD373">
        <v>179.1</v>
      </c>
    </row>
  </sheetData>
  <sheetProtection algorithmName="SHA-512" hashValue="RCaDk5mPb7jcs4/KS2Fo/fyo/Hp9FQ5kIhbyPBp6ZzkIT0Jl/oYVlAZjHr1THgkIvcElGRrNdHzkFfp27Rv5Sg==" saltValue="A34dEU9dV75Mj8XqTl6E8w=="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F85F-3991-4A55-AFF7-AA1E85185FFF}">
  <dimension ref="A1:AM380"/>
  <sheetViews>
    <sheetView workbookViewId="0"/>
  </sheetViews>
  <sheetFormatPr defaultRowHeight="14.4" x14ac:dyDescent="0.3"/>
  <cols>
    <col min="1" max="1" width="11.21875" bestFit="1" customWidth="1"/>
    <col min="2" max="2" width="6.88671875" bestFit="1" customWidth="1"/>
    <col min="3" max="3" width="10" bestFit="1" customWidth="1"/>
    <col min="4" max="4" width="20.44140625" bestFit="1" customWidth="1"/>
    <col min="5" max="5" width="14.33203125" bestFit="1" customWidth="1"/>
    <col min="6" max="6" width="12" bestFit="1" customWidth="1"/>
    <col min="7" max="7" width="17.77734375" bestFit="1" customWidth="1"/>
    <col min="8" max="8" width="13.21875" bestFit="1" customWidth="1"/>
    <col min="9" max="9" width="7.6640625" bestFit="1" customWidth="1"/>
    <col min="10" max="10" width="12.109375" bestFit="1" customWidth="1"/>
    <col min="11" max="11" width="19.44140625" bestFit="1" customWidth="1"/>
    <col min="12" max="12" width="23.33203125" bestFit="1" customWidth="1"/>
    <col min="13" max="13" width="8.21875" bestFit="1" customWidth="1"/>
    <col min="14" max="14" width="23.6640625" bestFit="1" customWidth="1"/>
    <col min="15" max="15" width="32.6640625" bestFit="1" customWidth="1"/>
    <col min="16" max="16" width="19.6640625" bestFit="1" customWidth="1"/>
    <col min="17" max="17" width="26.88671875" bestFit="1" customWidth="1"/>
    <col min="18" max="18" width="9.88671875" bestFit="1" customWidth="1"/>
    <col min="19" max="19" width="11.109375" bestFit="1" customWidth="1"/>
    <col min="20" max="20" width="21.6640625" bestFit="1" customWidth="1"/>
    <col min="21" max="21" width="11.109375" bestFit="1" customWidth="1"/>
    <col min="22" max="22" width="9.6640625" bestFit="1" customWidth="1"/>
    <col min="23" max="23" width="13.88671875" bestFit="1" customWidth="1"/>
    <col min="24" max="24" width="28" bestFit="1" customWidth="1"/>
    <col min="25" max="25" width="8.5546875" bestFit="1" customWidth="1"/>
    <col min="26" max="26" width="28.109375" bestFit="1" customWidth="1"/>
    <col min="27" max="27" width="25.88671875" bestFit="1" customWidth="1"/>
    <col min="28" max="28" width="11.33203125" bestFit="1" customWidth="1"/>
    <col min="29" max="29" width="24.109375" bestFit="1" customWidth="1"/>
    <col min="30" max="30" width="14.77734375" bestFit="1" customWidth="1"/>
    <col min="31" max="31" width="14.33203125" bestFit="1" customWidth="1"/>
    <col min="32" max="32" width="12.77734375" bestFit="1" customWidth="1"/>
    <col min="33" max="33" width="13.109375" bestFit="1" customWidth="1"/>
    <col min="34" max="34" width="21" bestFit="1" customWidth="1"/>
    <col min="35" max="35" width="15.109375" bestFit="1" customWidth="1"/>
    <col min="36" max="36" width="14" bestFit="1" customWidth="1"/>
    <col min="37" max="37" width="16.88671875" bestFit="1" customWidth="1"/>
    <col min="38" max="38" width="25.77734375" bestFit="1" customWidth="1"/>
    <col min="39" max="39" width="20.44140625" bestFit="1" customWidth="1"/>
  </cols>
  <sheetData>
    <row r="1" spans="1:39" x14ac:dyDescent="0.3">
      <c r="A1" s="354" t="s">
        <v>0</v>
      </c>
      <c r="B1" s="354" t="s">
        <v>1</v>
      </c>
      <c r="C1" s="354" t="s">
        <v>2</v>
      </c>
      <c r="D1" s="354" t="s">
        <v>3</v>
      </c>
      <c r="E1" s="354" t="s">
        <v>4</v>
      </c>
      <c r="F1" s="354" t="s">
        <v>5</v>
      </c>
      <c r="G1" s="354" t="s">
        <v>6</v>
      </c>
      <c r="H1" s="354" t="s">
        <v>7</v>
      </c>
      <c r="I1" s="354" t="s">
        <v>8</v>
      </c>
      <c r="J1" s="354" t="s">
        <v>9</v>
      </c>
      <c r="K1" s="354" t="s">
        <v>10</v>
      </c>
      <c r="L1" s="354" t="s">
        <v>11</v>
      </c>
      <c r="M1" s="354" t="s">
        <v>12</v>
      </c>
      <c r="N1" s="354" t="s">
        <v>258</v>
      </c>
      <c r="O1" s="354" t="s">
        <v>14</v>
      </c>
      <c r="P1" s="354" t="s">
        <v>15</v>
      </c>
      <c r="Q1" s="354" t="s">
        <v>16</v>
      </c>
      <c r="R1" s="354" t="s">
        <v>17</v>
      </c>
      <c r="S1" s="354" t="s">
        <v>18</v>
      </c>
      <c r="T1" s="354" t="s">
        <v>19</v>
      </c>
      <c r="U1" s="354" t="s">
        <v>256</v>
      </c>
      <c r="V1" s="354" t="s">
        <v>20</v>
      </c>
      <c r="W1" s="354" t="s">
        <v>21</v>
      </c>
      <c r="X1" s="354" t="s">
        <v>22</v>
      </c>
      <c r="Y1" s="354" t="s">
        <v>23</v>
      </c>
      <c r="Z1" s="354" t="s">
        <v>24</v>
      </c>
      <c r="AA1" s="354" t="s">
        <v>25</v>
      </c>
      <c r="AB1" s="354" t="s">
        <v>26</v>
      </c>
      <c r="AC1" s="354" t="s">
        <v>27</v>
      </c>
      <c r="AD1" s="354" t="s">
        <v>28</v>
      </c>
      <c r="AE1" s="354" t="s">
        <v>29</v>
      </c>
      <c r="AF1" s="353" t="s">
        <v>172</v>
      </c>
      <c r="AG1" s="353" t="s">
        <v>257</v>
      </c>
      <c r="AH1" s="353" t="s">
        <v>174</v>
      </c>
      <c r="AI1" s="353" t="s">
        <v>175</v>
      </c>
      <c r="AJ1" s="353" t="s">
        <v>176</v>
      </c>
      <c r="AK1" s="353" t="s">
        <v>177</v>
      </c>
      <c r="AL1" s="353" t="s">
        <v>178</v>
      </c>
      <c r="AM1" s="353" t="s">
        <v>179</v>
      </c>
    </row>
    <row r="2" spans="1:39"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f>IF(V2="NA",AVERAGE(V3:V7),V2)</f>
        <v>100.35</v>
      </c>
      <c r="V2" t="s">
        <v>32</v>
      </c>
      <c r="W2">
        <v>105.5</v>
      </c>
      <c r="X2">
        <v>104.8</v>
      </c>
      <c r="Y2">
        <v>104</v>
      </c>
      <c r="Z2">
        <v>103.3</v>
      </c>
      <c r="AA2">
        <v>103.4</v>
      </c>
      <c r="AB2">
        <v>103.8</v>
      </c>
      <c r="AC2">
        <v>104.7</v>
      </c>
      <c r="AD2">
        <v>104</v>
      </c>
      <c r="AE2">
        <v>105.1</v>
      </c>
      <c r="AF2">
        <f>D2+E2+F2+G2++H2+I2+J2+K2+L2+M2+N2+O2+P2</f>
        <v>1371.6999999999998</v>
      </c>
      <c r="AG2">
        <f>W2</f>
        <v>105.5</v>
      </c>
      <c r="AH2">
        <f>Z2</f>
        <v>103.3</v>
      </c>
      <c r="AI2" s="6">
        <f>U2</f>
        <v>100.35</v>
      </c>
      <c r="AJ2" s="352">
        <f>Y2</f>
        <v>104</v>
      </c>
      <c r="AK2">
        <f>AB2</f>
        <v>103.8</v>
      </c>
      <c r="AL2">
        <f>R2+S2+T2</f>
        <v>318.70000000000005</v>
      </c>
      <c r="AM2">
        <f>Q2+X2+AA2+AC2+AD2</f>
        <v>522</v>
      </c>
    </row>
    <row r="3" spans="1:39"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f t="shared" ref="U3:U66" si="0">IF(V3="NA",AVERAGE(V4:V8),V3)</f>
        <v>100.3</v>
      </c>
      <c r="V3">
        <v>100.3</v>
      </c>
      <c r="W3">
        <v>105.4</v>
      </c>
      <c r="X3">
        <v>104.8</v>
      </c>
      <c r="Y3">
        <v>104.1</v>
      </c>
      <c r="Z3">
        <v>103.2</v>
      </c>
      <c r="AA3">
        <v>102.9</v>
      </c>
      <c r="AB3">
        <v>103.5</v>
      </c>
      <c r="AC3">
        <v>104.3</v>
      </c>
      <c r="AD3">
        <v>103.7</v>
      </c>
      <c r="AE3">
        <v>104</v>
      </c>
      <c r="AF3">
        <f t="shared" ref="AF3:AF66" si="1">D3+E3+F3+G3++H3+I3+J3+K3+L3+M3+N3+O3+P3</f>
        <v>1376.4</v>
      </c>
      <c r="AG3">
        <f t="shared" ref="AG3:AG66" si="2">W3</f>
        <v>105.4</v>
      </c>
      <c r="AH3">
        <f t="shared" ref="AH3:AH66" si="3">Z3</f>
        <v>103.2</v>
      </c>
      <c r="AI3" s="6">
        <f t="shared" ref="AI3:AI66" si="4">U3</f>
        <v>100.3</v>
      </c>
      <c r="AJ3" s="352">
        <f t="shared" ref="AJ3:AJ66" si="5">Y3</f>
        <v>104.1</v>
      </c>
      <c r="AK3">
        <f t="shared" ref="AK3:AK66" si="6">AB3</f>
        <v>103.5</v>
      </c>
      <c r="AL3">
        <f t="shared" ref="AL3:AL66" si="7">R3+S3+T3</f>
        <v>316.7</v>
      </c>
      <c r="AM3">
        <f t="shared" ref="AM3:AM66" si="8">Q3+X3+AA3+AC3+AD3</f>
        <v>520.9</v>
      </c>
    </row>
    <row r="4" spans="1:39"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f t="shared" si="0"/>
        <v>100.3</v>
      </c>
      <c r="V4">
        <v>100.3</v>
      </c>
      <c r="W4">
        <v>105.5</v>
      </c>
      <c r="X4">
        <v>104.8</v>
      </c>
      <c r="Y4">
        <v>104</v>
      </c>
      <c r="Z4">
        <v>103.2</v>
      </c>
      <c r="AA4">
        <v>103.1</v>
      </c>
      <c r="AB4">
        <v>103.6</v>
      </c>
      <c r="AC4">
        <v>104.5</v>
      </c>
      <c r="AD4">
        <v>103.9</v>
      </c>
      <c r="AE4">
        <v>104.6</v>
      </c>
      <c r="AF4">
        <f t="shared" si="1"/>
        <v>1373.3000000000002</v>
      </c>
      <c r="AG4">
        <f t="shared" si="2"/>
        <v>105.5</v>
      </c>
      <c r="AH4">
        <f t="shared" si="3"/>
        <v>103.2</v>
      </c>
      <c r="AI4" s="6">
        <f t="shared" si="4"/>
        <v>100.3</v>
      </c>
      <c r="AJ4" s="352">
        <f t="shared" si="5"/>
        <v>104</v>
      </c>
      <c r="AK4">
        <f t="shared" si="6"/>
        <v>103.6</v>
      </c>
      <c r="AL4">
        <f t="shared" si="7"/>
        <v>318</v>
      </c>
      <c r="AM4">
        <f t="shared" si="8"/>
        <v>521.4</v>
      </c>
    </row>
    <row r="5" spans="1:39"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f t="shared" si="0"/>
        <v>100.4</v>
      </c>
      <c r="V5" t="s">
        <v>32</v>
      </c>
      <c r="W5">
        <v>106.2</v>
      </c>
      <c r="X5">
        <v>105.2</v>
      </c>
      <c r="Y5">
        <v>104.4</v>
      </c>
      <c r="Z5">
        <v>103.9</v>
      </c>
      <c r="AA5">
        <v>104</v>
      </c>
      <c r="AB5">
        <v>104.1</v>
      </c>
      <c r="AC5">
        <v>104.6</v>
      </c>
      <c r="AD5">
        <v>104.4</v>
      </c>
      <c r="AE5">
        <v>105.8</v>
      </c>
      <c r="AF5">
        <f t="shared" si="1"/>
        <v>1380.3999999999999</v>
      </c>
      <c r="AG5">
        <f t="shared" si="2"/>
        <v>106.2</v>
      </c>
      <c r="AH5">
        <f t="shared" si="3"/>
        <v>103.9</v>
      </c>
      <c r="AI5" s="6">
        <f t="shared" si="4"/>
        <v>100.4</v>
      </c>
      <c r="AJ5" s="352">
        <f t="shared" si="5"/>
        <v>104.4</v>
      </c>
      <c r="AK5">
        <f t="shared" si="6"/>
        <v>104.1</v>
      </c>
      <c r="AL5">
        <f t="shared" si="7"/>
        <v>320.39999999999998</v>
      </c>
      <c r="AM5">
        <f t="shared" si="8"/>
        <v>523.79999999999995</v>
      </c>
    </row>
    <row r="6" spans="1:39"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f t="shared" si="0"/>
        <v>100.4</v>
      </c>
      <c r="V6">
        <v>100.4</v>
      </c>
      <c r="W6">
        <v>105.7</v>
      </c>
      <c r="X6">
        <v>105.2</v>
      </c>
      <c r="Y6">
        <v>104.7</v>
      </c>
      <c r="Z6">
        <v>104.4</v>
      </c>
      <c r="AA6">
        <v>103.3</v>
      </c>
      <c r="AB6">
        <v>103.7</v>
      </c>
      <c r="AC6">
        <v>104.3</v>
      </c>
      <c r="AD6">
        <v>104.3</v>
      </c>
      <c r="AE6">
        <v>104.7</v>
      </c>
      <c r="AF6">
        <f t="shared" si="1"/>
        <v>1390.6000000000001</v>
      </c>
      <c r="AG6">
        <f t="shared" si="2"/>
        <v>105.7</v>
      </c>
      <c r="AH6">
        <f t="shared" si="3"/>
        <v>104.4</v>
      </c>
      <c r="AI6" s="6">
        <f t="shared" si="4"/>
        <v>100.4</v>
      </c>
      <c r="AJ6" s="352">
        <f t="shared" si="5"/>
        <v>104.7</v>
      </c>
      <c r="AK6">
        <f t="shared" si="6"/>
        <v>103.7</v>
      </c>
      <c r="AL6">
        <f t="shared" si="7"/>
        <v>318.5</v>
      </c>
      <c r="AM6">
        <f t="shared" si="8"/>
        <v>523.1</v>
      </c>
    </row>
    <row r="7" spans="1:39"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f t="shared" si="0"/>
        <v>100.4</v>
      </c>
      <c r="V7">
        <v>100.4</v>
      </c>
      <c r="W7">
        <v>106</v>
      </c>
      <c r="X7">
        <v>105.2</v>
      </c>
      <c r="Y7">
        <v>104.5</v>
      </c>
      <c r="Z7">
        <v>104.2</v>
      </c>
      <c r="AA7">
        <v>103.6</v>
      </c>
      <c r="AB7">
        <v>103.9</v>
      </c>
      <c r="AC7">
        <v>104.5</v>
      </c>
      <c r="AD7">
        <v>104.4</v>
      </c>
      <c r="AE7">
        <v>105.3</v>
      </c>
      <c r="AF7">
        <f t="shared" si="1"/>
        <v>1384.2</v>
      </c>
      <c r="AG7">
        <f t="shared" si="2"/>
        <v>106</v>
      </c>
      <c r="AH7">
        <f t="shared" si="3"/>
        <v>104.2</v>
      </c>
      <c r="AI7" s="6">
        <f t="shared" si="4"/>
        <v>100.4</v>
      </c>
      <c r="AJ7" s="352">
        <f t="shared" si="5"/>
        <v>104.5</v>
      </c>
      <c r="AK7">
        <f t="shared" si="6"/>
        <v>103.9</v>
      </c>
      <c r="AL7">
        <f t="shared" si="7"/>
        <v>319.7</v>
      </c>
      <c r="AM7">
        <f t="shared" si="8"/>
        <v>523.4</v>
      </c>
    </row>
    <row r="8" spans="1:39"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f t="shared" si="0"/>
        <v>100.45</v>
      </c>
      <c r="V8" t="s">
        <v>32</v>
      </c>
      <c r="W8">
        <v>106.1</v>
      </c>
      <c r="X8">
        <v>105.6</v>
      </c>
      <c r="Y8">
        <v>104.7</v>
      </c>
      <c r="Z8">
        <v>104.6</v>
      </c>
      <c r="AA8">
        <v>104</v>
      </c>
      <c r="AB8">
        <v>104.3</v>
      </c>
      <c r="AC8">
        <v>104.3</v>
      </c>
      <c r="AD8">
        <v>104.6</v>
      </c>
      <c r="AE8">
        <v>106</v>
      </c>
      <c r="AF8">
        <f t="shared" si="1"/>
        <v>1382.2</v>
      </c>
      <c r="AG8">
        <f t="shared" si="2"/>
        <v>106.1</v>
      </c>
      <c r="AH8">
        <f t="shared" si="3"/>
        <v>104.6</v>
      </c>
      <c r="AI8" s="6">
        <f t="shared" si="4"/>
        <v>100.45</v>
      </c>
      <c r="AJ8" s="352">
        <f t="shared" si="5"/>
        <v>104.7</v>
      </c>
      <c r="AK8">
        <f t="shared" si="6"/>
        <v>104.3</v>
      </c>
      <c r="AL8">
        <f t="shared" si="7"/>
        <v>321.89999999999998</v>
      </c>
      <c r="AM8">
        <f t="shared" si="8"/>
        <v>525</v>
      </c>
    </row>
    <row r="9" spans="1:39"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f t="shared" si="0"/>
        <v>100.4</v>
      </c>
      <c r="V9">
        <v>100.4</v>
      </c>
      <c r="W9">
        <v>106</v>
      </c>
      <c r="X9">
        <v>105.7</v>
      </c>
      <c r="Y9">
        <v>105.2</v>
      </c>
      <c r="Z9">
        <v>105.5</v>
      </c>
      <c r="AA9">
        <v>103.5</v>
      </c>
      <c r="AB9">
        <v>103.8</v>
      </c>
      <c r="AC9">
        <v>104.2</v>
      </c>
      <c r="AD9">
        <v>104.9</v>
      </c>
      <c r="AE9">
        <v>105</v>
      </c>
      <c r="AF9">
        <f t="shared" si="1"/>
        <v>1386.8</v>
      </c>
      <c r="AG9">
        <f t="shared" si="2"/>
        <v>106</v>
      </c>
      <c r="AH9">
        <f t="shared" si="3"/>
        <v>105.5</v>
      </c>
      <c r="AI9" s="6">
        <f t="shared" si="4"/>
        <v>100.4</v>
      </c>
      <c r="AJ9" s="352">
        <f t="shared" si="5"/>
        <v>105.2</v>
      </c>
      <c r="AK9">
        <f t="shared" si="6"/>
        <v>103.8</v>
      </c>
      <c r="AL9">
        <f t="shared" si="7"/>
        <v>320.2</v>
      </c>
      <c r="AM9">
        <f t="shared" si="8"/>
        <v>525.1</v>
      </c>
    </row>
    <row r="10" spans="1:39"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f t="shared" si="0"/>
        <v>100.4</v>
      </c>
      <c r="V10">
        <v>100.4</v>
      </c>
      <c r="W10">
        <v>106.1</v>
      </c>
      <c r="X10">
        <v>105.6</v>
      </c>
      <c r="Y10">
        <v>104.9</v>
      </c>
      <c r="Z10">
        <v>105.1</v>
      </c>
      <c r="AA10">
        <v>103.7</v>
      </c>
      <c r="AB10">
        <v>104</v>
      </c>
      <c r="AC10">
        <v>104.3</v>
      </c>
      <c r="AD10">
        <v>104.7</v>
      </c>
      <c r="AE10">
        <v>105.5</v>
      </c>
      <c r="AF10">
        <f t="shared" si="1"/>
        <v>1384.0000000000002</v>
      </c>
      <c r="AG10">
        <f t="shared" si="2"/>
        <v>106.1</v>
      </c>
      <c r="AH10">
        <f t="shared" si="3"/>
        <v>105.1</v>
      </c>
      <c r="AI10" s="6">
        <f t="shared" si="4"/>
        <v>100.4</v>
      </c>
      <c r="AJ10" s="352">
        <f t="shared" si="5"/>
        <v>104.9</v>
      </c>
      <c r="AK10">
        <f t="shared" si="6"/>
        <v>104</v>
      </c>
      <c r="AL10">
        <f t="shared" si="7"/>
        <v>321.2</v>
      </c>
      <c r="AM10">
        <f t="shared" si="8"/>
        <v>524.9</v>
      </c>
    </row>
    <row r="11" spans="1:39"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f t="shared" si="0"/>
        <v>100.5</v>
      </c>
      <c r="V11" t="s">
        <v>32</v>
      </c>
      <c r="W11">
        <v>106.5</v>
      </c>
      <c r="X11">
        <v>106.1</v>
      </c>
      <c r="Y11">
        <v>105.1</v>
      </c>
      <c r="Z11">
        <v>104.4</v>
      </c>
      <c r="AA11">
        <v>104.5</v>
      </c>
      <c r="AB11">
        <v>104.8</v>
      </c>
      <c r="AC11">
        <v>102.7</v>
      </c>
      <c r="AD11">
        <v>104.6</v>
      </c>
      <c r="AE11">
        <v>106.4</v>
      </c>
      <c r="AF11">
        <f t="shared" si="1"/>
        <v>1385.8</v>
      </c>
      <c r="AG11">
        <f t="shared" si="2"/>
        <v>106.5</v>
      </c>
      <c r="AH11">
        <f t="shared" si="3"/>
        <v>104.4</v>
      </c>
      <c r="AI11" s="6">
        <f t="shared" si="4"/>
        <v>100.5</v>
      </c>
      <c r="AJ11" s="352">
        <f t="shared" si="5"/>
        <v>105.1</v>
      </c>
      <c r="AK11">
        <f t="shared" si="6"/>
        <v>104.8</v>
      </c>
      <c r="AL11">
        <f t="shared" si="7"/>
        <v>323.5</v>
      </c>
      <c r="AM11">
        <f t="shared" si="8"/>
        <v>525</v>
      </c>
    </row>
    <row r="12" spans="1:39"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f t="shared" si="0"/>
        <v>100.5</v>
      </c>
      <c r="V12">
        <v>100.5</v>
      </c>
      <c r="W12">
        <v>106.4</v>
      </c>
      <c r="X12">
        <v>106.5</v>
      </c>
      <c r="Y12">
        <v>105.7</v>
      </c>
      <c r="Z12">
        <v>105</v>
      </c>
      <c r="AA12">
        <v>104</v>
      </c>
      <c r="AB12">
        <v>105.2</v>
      </c>
      <c r="AC12">
        <v>103.2</v>
      </c>
      <c r="AD12">
        <v>105.1</v>
      </c>
      <c r="AE12">
        <v>105.7</v>
      </c>
      <c r="AF12">
        <f t="shared" si="1"/>
        <v>1397.6999999999998</v>
      </c>
      <c r="AG12">
        <f t="shared" si="2"/>
        <v>106.4</v>
      </c>
      <c r="AH12">
        <f t="shared" si="3"/>
        <v>105</v>
      </c>
      <c r="AI12" s="6">
        <f t="shared" si="4"/>
        <v>100.5</v>
      </c>
      <c r="AJ12" s="352">
        <f t="shared" si="5"/>
        <v>105.7</v>
      </c>
      <c r="AK12">
        <f t="shared" si="6"/>
        <v>105.2</v>
      </c>
      <c r="AL12">
        <f t="shared" si="7"/>
        <v>322</v>
      </c>
      <c r="AM12">
        <f t="shared" si="8"/>
        <v>527.29999999999995</v>
      </c>
    </row>
    <row r="13" spans="1:39"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f t="shared" si="0"/>
        <v>100.5</v>
      </c>
      <c r="V13">
        <v>100.5</v>
      </c>
      <c r="W13">
        <v>106.5</v>
      </c>
      <c r="X13">
        <v>106.3</v>
      </c>
      <c r="Y13">
        <v>105.3</v>
      </c>
      <c r="Z13">
        <v>104.7</v>
      </c>
      <c r="AA13">
        <v>104.2</v>
      </c>
      <c r="AB13">
        <v>105</v>
      </c>
      <c r="AC13">
        <v>102.9</v>
      </c>
      <c r="AD13">
        <v>104.8</v>
      </c>
      <c r="AE13">
        <v>106.1</v>
      </c>
      <c r="AF13">
        <f t="shared" si="1"/>
        <v>1390.2</v>
      </c>
      <c r="AG13">
        <f t="shared" si="2"/>
        <v>106.5</v>
      </c>
      <c r="AH13">
        <f t="shared" si="3"/>
        <v>104.7</v>
      </c>
      <c r="AI13" s="6">
        <f t="shared" si="4"/>
        <v>100.5</v>
      </c>
      <c r="AJ13" s="352">
        <f t="shared" si="5"/>
        <v>105.3</v>
      </c>
      <c r="AK13">
        <f t="shared" si="6"/>
        <v>105</v>
      </c>
      <c r="AL13">
        <f t="shared" si="7"/>
        <v>322.89999999999998</v>
      </c>
      <c r="AM13">
        <f t="shared" si="8"/>
        <v>525.69999999999993</v>
      </c>
    </row>
    <row r="14" spans="1:39"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f t="shared" si="0"/>
        <v>103.55000000000001</v>
      </c>
      <c r="V14" t="s">
        <v>32</v>
      </c>
      <c r="W14">
        <v>107.5</v>
      </c>
      <c r="X14">
        <v>106.8</v>
      </c>
      <c r="Y14">
        <v>105.7</v>
      </c>
      <c r="Z14">
        <v>104.1</v>
      </c>
      <c r="AA14">
        <v>105</v>
      </c>
      <c r="AB14">
        <v>105.5</v>
      </c>
      <c r="AC14">
        <v>102.1</v>
      </c>
      <c r="AD14">
        <v>104.8</v>
      </c>
      <c r="AE14">
        <v>107.2</v>
      </c>
      <c r="AF14">
        <f t="shared" si="1"/>
        <v>1394</v>
      </c>
      <c r="AG14">
        <f t="shared" si="2"/>
        <v>107.5</v>
      </c>
      <c r="AH14">
        <f t="shared" si="3"/>
        <v>104.1</v>
      </c>
      <c r="AI14" s="6">
        <f t="shared" si="4"/>
        <v>103.55000000000001</v>
      </c>
      <c r="AJ14" s="352">
        <f t="shared" si="5"/>
        <v>105.7</v>
      </c>
      <c r="AK14">
        <f t="shared" si="6"/>
        <v>105.5</v>
      </c>
      <c r="AL14">
        <f t="shared" si="7"/>
        <v>325.29999999999995</v>
      </c>
      <c r="AM14">
        <f t="shared" si="8"/>
        <v>526.79999999999995</v>
      </c>
    </row>
    <row r="15" spans="1:39"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f t="shared" si="0"/>
        <v>100.5</v>
      </c>
      <c r="V15">
        <v>100.5</v>
      </c>
      <c r="W15">
        <v>107.2</v>
      </c>
      <c r="X15">
        <v>107.1</v>
      </c>
      <c r="Y15">
        <v>106.2</v>
      </c>
      <c r="Z15">
        <v>103.9</v>
      </c>
      <c r="AA15">
        <v>104.6</v>
      </c>
      <c r="AB15">
        <v>105.7</v>
      </c>
      <c r="AC15">
        <v>102.6</v>
      </c>
      <c r="AD15">
        <v>104.9</v>
      </c>
      <c r="AE15">
        <v>106.6</v>
      </c>
      <c r="AF15">
        <f t="shared" si="1"/>
        <v>1417.1999999999998</v>
      </c>
      <c r="AG15">
        <f t="shared" si="2"/>
        <v>107.2</v>
      </c>
      <c r="AH15">
        <f t="shared" si="3"/>
        <v>103.9</v>
      </c>
      <c r="AI15" s="6">
        <f t="shared" si="4"/>
        <v>100.5</v>
      </c>
      <c r="AJ15" s="352">
        <f t="shared" si="5"/>
        <v>106.2</v>
      </c>
      <c r="AK15">
        <f t="shared" si="6"/>
        <v>105.7</v>
      </c>
      <c r="AL15">
        <f t="shared" si="7"/>
        <v>323.5</v>
      </c>
      <c r="AM15">
        <f t="shared" si="8"/>
        <v>529</v>
      </c>
    </row>
    <row r="16" spans="1:39"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f t="shared" si="0"/>
        <v>100.5</v>
      </c>
      <c r="V16">
        <v>100.5</v>
      </c>
      <c r="W16">
        <v>107.4</v>
      </c>
      <c r="X16">
        <v>106.9</v>
      </c>
      <c r="Y16">
        <v>105.9</v>
      </c>
      <c r="Z16">
        <v>104</v>
      </c>
      <c r="AA16">
        <v>104.8</v>
      </c>
      <c r="AB16">
        <v>105.6</v>
      </c>
      <c r="AC16">
        <v>102.3</v>
      </c>
      <c r="AD16">
        <v>104.8</v>
      </c>
      <c r="AE16">
        <v>106.9</v>
      </c>
      <c r="AF16">
        <f t="shared" si="1"/>
        <v>1402.1999999999998</v>
      </c>
      <c r="AG16">
        <f t="shared" si="2"/>
        <v>107.4</v>
      </c>
      <c r="AH16">
        <f t="shared" si="3"/>
        <v>104</v>
      </c>
      <c r="AI16" s="6">
        <f t="shared" si="4"/>
        <v>100.5</v>
      </c>
      <c r="AJ16" s="352">
        <f t="shared" si="5"/>
        <v>105.9</v>
      </c>
      <c r="AK16">
        <f t="shared" si="6"/>
        <v>105.6</v>
      </c>
      <c r="AL16">
        <f t="shared" si="7"/>
        <v>324.60000000000002</v>
      </c>
      <c r="AM16">
        <f t="shared" si="8"/>
        <v>527.4</v>
      </c>
    </row>
    <row r="17" spans="1:39"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f t="shared" si="0"/>
        <v>107.14999999999999</v>
      </c>
      <c r="V17" t="s">
        <v>32</v>
      </c>
      <c r="W17">
        <v>108.5</v>
      </c>
      <c r="X17">
        <v>107.5</v>
      </c>
      <c r="Y17">
        <v>106.3</v>
      </c>
      <c r="Z17">
        <v>105</v>
      </c>
      <c r="AA17">
        <v>105.6</v>
      </c>
      <c r="AB17">
        <v>106.5</v>
      </c>
      <c r="AC17">
        <v>102.5</v>
      </c>
      <c r="AD17">
        <v>105.5</v>
      </c>
      <c r="AE17">
        <v>108.9</v>
      </c>
      <c r="AF17">
        <f t="shared" si="1"/>
        <v>1420</v>
      </c>
      <c r="AG17">
        <f t="shared" si="2"/>
        <v>108.5</v>
      </c>
      <c r="AH17">
        <f t="shared" si="3"/>
        <v>105</v>
      </c>
      <c r="AI17" s="6">
        <f t="shared" si="4"/>
        <v>107.14999999999999</v>
      </c>
      <c r="AJ17" s="352">
        <f t="shared" si="5"/>
        <v>106.3</v>
      </c>
      <c r="AK17">
        <f t="shared" si="6"/>
        <v>106.5</v>
      </c>
      <c r="AL17">
        <f t="shared" si="7"/>
        <v>328</v>
      </c>
      <c r="AM17">
        <f t="shared" si="8"/>
        <v>530.1</v>
      </c>
    </row>
    <row r="18" spans="1:39"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f t="shared" si="0"/>
        <v>106.6</v>
      </c>
      <c r="V18">
        <v>106.6</v>
      </c>
      <c r="W18">
        <v>108</v>
      </c>
      <c r="X18">
        <v>107.7</v>
      </c>
      <c r="Y18">
        <v>106.5</v>
      </c>
      <c r="Z18">
        <v>105.2</v>
      </c>
      <c r="AA18">
        <v>105.2</v>
      </c>
      <c r="AB18">
        <v>108.1</v>
      </c>
      <c r="AC18">
        <v>103.3</v>
      </c>
      <c r="AD18">
        <v>106.1</v>
      </c>
      <c r="AE18">
        <v>109.7</v>
      </c>
      <c r="AF18">
        <f t="shared" si="1"/>
        <v>1464.6000000000001</v>
      </c>
      <c r="AG18">
        <f t="shared" si="2"/>
        <v>108</v>
      </c>
      <c r="AH18">
        <f t="shared" si="3"/>
        <v>105.2</v>
      </c>
      <c r="AI18" s="6">
        <f t="shared" si="4"/>
        <v>106.6</v>
      </c>
      <c r="AJ18" s="352">
        <f t="shared" si="5"/>
        <v>106.5</v>
      </c>
      <c r="AK18">
        <f t="shared" si="6"/>
        <v>108.1</v>
      </c>
      <c r="AL18">
        <f t="shared" si="7"/>
        <v>325.3</v>
      </c>
      <c r="AM18">
        <f t="shared" si="8"/>
        <v>533.20000000000005</v>
      </c>
    </row>
    <row r="19" spans="1:39"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f t="shared" si="0"/>
        <v>106.6</v>
      </c>
      <c r="V19">
        <v>106.6</v>
      </c>
      <c r="W19">
        <v>108.3</v>
      </c>
      <c r="X19">
        <v>107.6</v>
      </c>
      <c r="Y19">
        <v>106.4</v>
      </c>
      <c r="Z19">
        <v>105.1</v>
      </c>
      <c r="AA19">
        <v>105.4</v>
      </c>
      <c r="AB19">
        <v>107.4</v>
      </c>
      <c r="AC19">
        <v>102.8</v>
      </c>
      <c r="AD19">
        <v>105.8</v>
      </c>
      <c r="AE19">
        <v>109.3</v>
      </c>
      <c r="AF19">
        <f t="shared" si="1"/>
        <v>1436</v>
      </c>
      <c r="AG19">
        <f t="shared" si="2"/>
        <v>108.3</v>
      </c>
      <c r="AH19">
        <f t="shared" si="3"/>
        <v>105.1</v>
      </c>
      <c r="AI19" s="6">
        <f t="shared" si="4"/>
        <v>106.6</v>
      </c>
      <c r="AJ19" s="352">
        <f t="shared" si="5"/>
        <v>106.4</v>
      </c>
      <c r="AK19">
        <f t="shared" si="6"/>
        <v>107.4</v>
      </c>
      <c r="AL19">
        <f t="shared" si="7"/>
        <v>326.89999999999998</v>
      </c>
      <c r="AM19">
        <f t="shared" si="8"/>
        <v>531.1</v>
      </c>
    </row>
    <row r="20" spans="1:39"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f t="shared" si="0"/>
        <v>108.30000000000001</v>
      </c>
      <c r="V20" t="s">
        <v>32</v>
      </c>
      <c r="W20">
        <v>109.5</v>
      </c>
      <c r="X20">
        <v>108.3</v>
      </c>
      <c r="Y20">
        <v>106.9</v>
      </c>
      <c r="Z20">
        <v>106.8</v>
      </c>
      <c r="AA20">
        <v>106.4</v>
      </c>
      <c r="AB20">
        <v>107.8</v>
      </c>
      <c r="AC20">
        <v>102.5</v>
      </c>
      <c r="AD20">
        <v>106.5</v>
      </c>
      <c r="AE20">
        <v>110.7</v>
      </c>
      <c r="AF20">
        <f t="shared" si="1"/>
        <v>1445.8999999999996</v>
      </c>
      <c r="AG20">
        <f t="shared" si="2"/>
        <v>109.5</v>
      </c>
      <c r="AH20">
        <f t="shared" si="3"/>
        <v>106.8</v>
      </c>
      <c r="AI20" s="6">
        <f t="shared" si="4"/>
        <v>108.30000000000001</v>
      </c>
      <c r="AJ20" s="352">
        <f t="shared" si="5"/>
        <v>106.9</v>
      </c>
      <c r="AK20">
        <f t="shared" si="6"/>
        <v>107.8</v>
      </c>
      <c r="AL20">
        <f t="shared" si="7"/>
        <v>330.3</v>
      </c>
      <c r="AM20">
        <f t="shared" si="8"/>
        <v>533.5</v>
      </c>
    </row>
    <row r="21" spans="1:39"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f t="shared" si="0"/>
        <v>107.7</v>
      </c>
      <c r="V21">
        <v>107.7</v>
      </c>
      <c r="W21">
        <v>108.6</v>
      </c>
      <c r="X21">
        <v>108.1</v>
      </c>
      <c r="Y21">
        <v>107.1</v>
      </c>
      <c r="Z21">
        <v>107.3</v>
      </c>
      <c r="AA21">
        <v>105.9</v>
      </c>
      <c r="AB21">
        <v>110.1</v>
      </c>
      <c r="AC21">
        <v>103.2</v>
      </c>
      <c r="AD21">
        <v>107.3</v>
      </c>
      <c r="AE21">
        <v>111.4</v>
      </c>
      <c r="AF21">
        <f t="shared" si="1"/>
        <v>1489.4</v>
      </c>
      <c r="AG21">
        <f t="shared" si="2"/>
        <v>108.6</v>
      </c>
      <c r="AH21">
        <f t="shared" si="3"/>
        <v>107.3</v>
      </c>
      <c r="AI21" s="6">
        <f t="shared" si="4"/>
        <v>107.7</v>
      </c>
      <c r="AJ21" s="352">
        <f t="shared" si="5"/>
        <v>107.1</v>
      </c>
      <c r="AK21">
        <f t="shared" si="6"/>
        <v>110.1</v>
      </c>
      <c r="AL21">
        <f t="shared" si="7"/>
        <v>327.10000000000002</v>
      </c>
      <c r="AM21">
        <f t="shared" si="8"/>
        <v>536.20000000000005</v>
      </c>
    </row>
    <row r="22" spans="1:39"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f t="shared" si="0"/>
        <v>107.7</v>
      </c>
      <c r="V22">
        <v>107.7</v>
      </c>
      <c r="W22">
        <v>109.2</v>
      </c>
      <c r="X22">
        <v>108.2</v>
      </c>
      <c r="Y22">
        <v>107</v>
      </c>
      <c r="Z22">
        <v>107.1</v>
      </c>
      <c r="AA22">
        <v>106.1</v>
      </c>
      <c r="AB22">
        <v>109.1</v>
      </c>
      <c r="AC22">
        <v>102.8</v>
      </c>
      <c r="AD22">
        <v>106.9</v>
      </c>
      <c r="AE22">
        <v>111</v>
      </c>
      <c r="AF22">
        <f t="shared" si="1"/>
        <v>1461.3999999999999</v>
      </c>
      <c r="AG22">
        <f t="shared" si="2"/>
        <v>109.2</v>
      </c>
      <c r="AH22">
        <f t="shared" si="3"/>
        <v>107.1</v>
      </c>
      <c r="AI22" s="6">
        <f t="shared" si="4"/>
        <v>107.7</v>
      </c>
      <c r="AJ22" s="352">
        <f t="shared" si="5"/>
        <v>107</v>
      </c>
      <c r="AK22">
        <f t="shared" si="6"/>
        <v>109.1</v>
      </c>
      <c r="AL22">
        <f t="shared" si="7"/>
        <v>329</v>
      </c>
      <c r="AM22">
        <f t="shared" si="8"/>
        <v>534.30000000000007</v>
      </c>
    </row>
    <row r="23" spans="1:39"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f t="shared" si="0"/>
        <v>109.3</v>
      </c>
      <c r="V23" t="s">
        <v>32</v>
      </c>
      <c r="W23">
        <v>109.9</v>
      </c>
      <c r="X23">
        <v>108.7</v>
      </c>
      <c r="Y23">
        <v>107.5</v>
      </c>
      <c r="Z23">
        <v>107.8</v>
      </c>
      <c r="AA23">
        <v>106.8</v>
      </c>
      <c r="AB23">
        <v>108.7</v>
      </c>
      <c r="AC23">
        <v>105</v>
      </c>
      <c r="AD23">
        <v>107.5</v>
      </c>
      <c r="AE23">
        <v>112.1</v>
      </c>
      <c r="AF23">
        <f t="shared" si="1"/>
        <v>1462.5</v>
      </c>
      <c r="AG23">
        <f t="shared" si="2"/>
        <v>109.9</v>
      </c>
      <c r="AH23">
        <f t="shared" si="3"/>
        <v>107.8</v>
      </c>
      <c r="AI23" s="6">
        <f t="shared" si="4"/>
        <v>109.3</v>
      </c>
      <c r="AJ23" s="352">
        <f t="shared" si="5"/>
        <v>107.5</v>
      </c>
      <c r="AK23">
        <f t="shared" si="6"/>
        <v>108.7</v>
      </c>
      <c r="AL23">
        <f t="shared" si="7"/>
        <v>332.6</v>
      </c>
      <c r="AM23">
        <f t="shared" si="8"/>
        <v>538.70000000000005</v>
      </c>
    </row>
    <row r="24" spans="1:39"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f t="shared" si="0"/>
        <v>108.9</v>
      </c>
      <c r="V24">
        <v>108.9</v>
      </c>
      <c r="W24">
        <v>109.3</v>
      </c>
      <c r="X24">
        <v>108.7</v>
      </c>
      <c r="Y24">
        <v>107.6</v>
      </c>
      <c r="Z24">
        <v>108.1</v>
      </c>
      <c r="AA24">
        <v>106.5</v>
      </c>
      <c r="AB24">
        <v>110.8</v>
      </c>
      <c r="AC24">
        <v>106</v>
      </c>
      <c r="AD24">
        <v>108.3</v>
      </c>
      <c r="AE24">
        <v>112.7</v>
      </c>
      <c r="AF24">
        <f t="shared" si="1"/>
        <v>1506.1000000000001</v>
      </c>
      <c r="AG24">
        <f t="shared" si="2"/>
        <v>109.3</v>
      </c>
      <c r="AH24">
        <f t="shared" si="3"/>
        <v>108.1</v>
      </c>
      <c r="AI24" s="6">
        <f t="shared" si="4"/>
        <v>108.9</v>
      </c>
      <c r="AJ24" s="352">
        <f t="shared" si="5"/>
        <v>107.6</v>
      </c>
      <c r="AK24">
        <f t="shared" si="6"/>
        <v>110.8</v>
      </c>
      <c r="AL24">
        <f t="shared" si="7"/>
        <v>329.09999999999997</v>
      </c>
      <c r="AM24">
        <f t="shared" si="8"/>
        <v>541.9</v>
      </c>
    </row>
    <row r="25" spans="1:39"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f t="shared" si="0"/>
        <v>108.9</v>
      </c>
      <c r="V25">
        <v>108.9</v>
      </c>
      <c r="W25">
        <v>109.7</v>
      </c>
      <c r="X25">
        <v>108.7</v>
      </c>
      <c r="Y25">
        <v>107.5</v>
      </c>
      <c r="Z25">
        <v>108</v>
      </c>
      <c r="AA25">
        <v>106.6</v>
      </c>
      <c r="AB25">
        <v>109.9</v>
      </c>
      <c r="AC25">
        <v>105.4</v>
      </c>
      <c r="AD25">
        <v>107.9</v>
      </c>
      <c r="AE25">
        <v>112.4</v>
      </c>
      <c r="AF25">
        <f t="shared" si="1"/>
        <v>1477.4</v>
      </c>
      <c r="AG25">
        <f t="shared" si="2"/>
        <v>109.7</v>
      </c>
      <c r="AH25">
        <f t="shared" si="3"/>
        <v>108</v>
      </c>
      <c r="AI25" s="6">
        <f t="shared" si="4"/>
        <v>108.9</v>
      </c>
      <c r="AJ25" s="352">
        <f t="shared" si="5"/>
        <v>107.5</v>
      </c>
      <c r="AK25">
        <f t="shared" si="6"/>
        <v>109.9</v>
      </c>
      <c r="AL25">
        <f t="shared" si="7"/>
        <v>331.1</v>
      </c>
      <c r="AM25">
        <f t="shared" si="8"/>
        <v>539.79999999999995</v>
      </c>
    </row>
    <row r="26" spans="1:39"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f t="shared" si="0"/>
        <v>110.1</v>
      </c>
      <c r="V26" t="s">
        <v>32</v>
      </c>
      <c r="W26">
        <v>111.1</v>
      </c>
      <c r="X26">
        <v>109.6</v>
      </c>
      <c r="Y26">
        <v>108.3</v>
      </c>
      <c r="Z26">
        <v>109.3</v>
      </c>
      <c r="AA26">
        <v>107.7</v>
      </c>
      <c r="AB26">
        <v>109.8</v>
      </c>
      <c r="AC26">
        <v>106.7</v>
      </c>
      <c r="AD26">
        <v>108.7</v>
      </c>
      <c r="AE26">
        <v>114.2</v>
      </c>
      <c r="AF26">
        <f t="shared" si="1"/>
        <v>1488.5000000000002</v>
      </c>
      <c r="AG26">
        <f t="shared" si="2"/>
        <v>111.1</v>
      </c>
      <c r="AH26">
        <f t="shared" si="3"/>
        <v>109.3</v>
      </c>
      <c r="AI26" s="6">
        <f t="shared" si="4"/>
        <v>110.1</v>
      </c>
      <c r="AJ26" s="352">
        <f t="shared" si="5"/>
        <v>108.3</v>
      </c>
      <c r="AK26">
        <f t="shared" si="6"/>
        <v>109.8</v>
      </c>
      <c r="AL26">
        <f t="shared" si="7"/>
        <v>336.6</v>
      </c>
      <c r="AM26">
        <f t="shared" si="8"/>
        <v>544.4</v>
      </c>
    </row>
    <row r="27" spans="1:39"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f t="shared" si="0"/>
        <v>109.7</v>
      </c>
      <c r="V27">
        <v>109.7</v>
      </c>
      <c r="W27">
        <v>109.5</v>
      </c>
      <c r="X27">
        <v>109.6</v>
      </c>
      <c r="Y27">
        <v>107.9</v>
      </c>
      <c r="Z27">
        <v>110.4</v>
      </c>
      <c r="AA27">
        <v>107.4</v>
      </c>
      <c r="AB27">
        <v>111.2</v>
      </c>
      <c r="AC27">
        <v>106.9</v>
      </c>
      <c r="AD27">
        <v>109.4</v>
      </c>
      <c r="AE27">
        <v>113.2</v>
      </c>
      <c r="AF27">
        <f t="shared" si="1"/>
        <v>1500.4</v>
      </c>
      <c r="AG27">
        <f t="shared" si="2"/>
        <v>109.5</v>
      </c>
      <c r="AH27">
        <f t="shared" si="3"/>
        <v>110.4</v>
      </c>
      <c r="AI27" s="6">
        <f t="shared" si="4"/>
        <v>109.7</v>
      </c>
      <c r="AJ27" s="352">
        <f t="shared" si="5"/>
        <v>107.9</v>
      </c>
      <c r="AK27">
        <f t="shared" si="6"/>
        <v>111.2</v>
      </c>
      <c r="AL27">
        <f t="shared" si="7"/>
        <v>331.5</v>
      </c>
      <c r="AM27">
        <f t="shared" si="8"/>
        <v>546.19999999999993</v>
      </c>
    </row>
    <row r="28" spans="1:39"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f t="shared" si="0"/>
        <v>109.7</v>
      </c>
      <c r="V28">
        <v>109.7</v>
      </c>
      <c r="W28">
        <v>110.5</v>
      </c>
      <c r="X28">
        <v>109.6</v>
      </c>
      <c r="Y28">
        <v>108.1</v>
      </c>
      <c r="Z28">
        <v>109.9</v>
      </c>
      <c r="AA28">
        <v>107.5</v>
      </c>
      <c r="AB28">
        <v>110.6</v>
      </c>
      <c r="AC28">
        <v>106.8</v>
      </c>
      <c r="AD28">
        <v>109</v>
      </c>
      <c r="AE28">
        <v>113.7</v>
      </c>
      <c r="AF28">
        <f t="shared" si="1"/>
        <v>1491.6999999999998</v>
      </c>
      <c r="AG28">
        <f t="shared" si="2"/>
        <v>110.5</v>
      </c>
      <c r="AH28">
        <f t="shared" si="3"/>
        <v>109.9</v>
      </c>
      <c r="AI28" s="6">
        <f t="shared" si="4"/>
        <v>109.7</v>
      </c>
      <c r="AJ28" s="352">
        <f t="shared" si="5"/>
        <v>108.1</v>
      </c>
      <c r="AK28">
        <f t="shared" si="6"/>
        <v>110.6</v>
      </c>
      <c r="AL28">
        <f t="shared" si="7"/>
        <v>334.5</v>
      </c>
      <c r="AM28">
        <f t="shared" si="8"/>
        <v>544.90000000000009</v>
      </c>
    </row>
    <row r="29" spans="1:39"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f t="shared" si="0"/>
        <v>110.80000000000001</v>
      </c>
      <c r="V29" t="s">
        <v>32</v>
      </c>
      <c r="W29">
        <v>111.6</v>
      </c>
      <c r="X29">
        <v>110.4</v>
      </c>
      <c r="Y29">
        <v>108.9</v>
      </c>
      <c r="Z29">
        <v>109.3</v>
      </c>
      <c r="AA29">
        <v>108.3</v>
      </c>
      <c r="AB29">
        <v>110.2</v>
      </c>
      <c r="AC29">
        <v>107.5</v>
      </c>
      <c r="AD29">
        <v>109.1</v>
      </c>
      <c r="AE29">
        <v>115.5</v>
      </c>
      <c r="AF29">
        <f t="shared" si="1"/>
        <v>1508</v>
      </c>
      <c r="AG29">
        <f t="shared" si="2"/>
        <v>111.6</v>
      </c>
      <c r="AH29">
        <f t="shared" si="3"/>
        <v>109.3</v>
      </c>
      <c r="AI29" s="6">
        <f t="shared" si="4"/>
        <v>110.80000000000001</v>
      </c>
      <c r="AJ29" s="352">
        <f t="shared" si="5"/>
        <v>108.9</v>
      </c>
      <c r="AK29">
        <f t="shared" si="6"/>
        <v>110.2</v>
      </c>
      <c r="AL29">
        <f t="shared" si="7"/>
        <v>339.29999999999995</v>
      </c>
      <c r="AM29">
        <f t="shared" si="8"/>
        <v>547.5</v>
      </c>
    </row>
    <row r="30" spans="1:39"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f t="shared" si="0"/>
        <v>110.5</v>
      </c>
      <c r="V30">
        <v>110.5</v>
      </c>
      <c r="W30">
        <v>109.7</v>
      </c>
      <c r="X30">
        <v>110.2</v>
      </c>
      <c r="Y30">
        <v>108.2</v>
      </c>
      <c r="Z30">
        <v>109.7</v>
      </c>
      <c r="AA30">
        <v>108</v>
      </c>
      <c r="AB30">
        <v>111.3</v>
      </c>
      <c r="AC30">
        <v>107.3</v>
      </c>
      <c r="AD30">
        <v>109.4</v>
      </c>
      <c r="AE30">
        <v>114</v>
      </c>
      <c r="AF30">
        <f t="shared" si="1"/>
        <v>1517.1999999999998</v>
      </c>
      <c r="AG30">
        <f t="shared" si="2"/>
        <v>109.7</v>
      </c>
      <c r="AH30">
        <f t="shared" si="3"/>
        <v>109.7</v>
      </c>
      <c r="AI30" s="6">
        <f t="shared" si="4"/>
        <v>110.5</v>
      </c>
      <c r="AJ30" s="352">
        <f t="shared" si="5"/>
        <v>108.2</v>
      </c>
      <c r="AK30">
        <f t="shared" si="6"/>
        <v>111.3</v>
      </c>
      <c r="AL30">
        <f t="shared" si="7"/>
        <v>334.2</v>
      </c>
      <c r="AM30">
        <f t="shared" si="8"/>
        <v>548.4</v>
      </c>
    </row>
    <row r="31" spans="1:39"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f t="shared" si="0"/>
        <v>110.5</v>
      </c>
      <c r="V31">
        <v>110.5</v>
      </c>
      <c r="W31">
        <v>110.9</v>
      </c>
      <c r="X31">
        <v>110.3</v>
      </c>
      <c r="Y31">
        <v>108.6</v>
      </c>
      <c r="Z31">
        <v>109.5</v>
      </c>
      <c r="AA31">
        <v>108.1</v>
      </c>
      <c r="AB31">
        <v>110.8</v>
      </c>
      <c r="AC31">
        <v>107.4</v>
      </c>
      <c r="AD31">
        <v>109.2</v>
      </c>
      <c r="AE31">
        <v>114.8</v>
      </c>
      <c r="AF31">
        <f t="shared" si="1"/>
        <v>1510.2000000000003</v>
      </c>
      <c r="AG31">
        <f t="shared" si="2"/>
        <v>110.9</v>
      </c>
      <c r="AH31">
        <f t="shared" si="3"/>
        <v>109.5</v>
      </c>
      <c r="AI31" s="6">
        <f t="shared" si="4"/>
        <v>110.5</v>
      </c>
      <c r="AJ31" s="352">
        <f t="shared" si="5"/>
        <v>108.6</v>
      </c>
      <c r="AK31">
        <f t="shared" si="6"/>
        <v>110.8</v>
      </c>
      <c r="AL31">
        <f t="shared" si="7"/>
        <v>337.2</v>
      </c>
      <c r="AM31">
        <f t="shared" si="8"/>
        <v>547.5</v>
      </c>
    </row>
    <row r="32" spans="1:39" x14ac:dyDescent="0.3">
      <c r="A32" t="s">
        <v>30</v>
      </c>
      <c r="B32">
        <v>2013</v>
      </c>
      <c r="C32"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f t="shared" si="0"/>
        <v>110.89999999999999</v>
      </c>
      <c r="V32" t="s">
        <v>32</v>
      </c>
      <c r="W32">
        <v>112.6</v>
      </c>
      <c r="X32">
        <v>111.3</v>
      </c>
      <c r="Y32">
        <v>109.7</v>
      </c>
      <c r="Z32">
        <v>109.6</v>
      </c>
      <c r="AA32">
        <v>108.7</v>
      </c>
      <c r="AB32">
        <v>111</v>
      </c>
      <c r="AC32">
        <v>108.2</v>
      </c>
      <c r="AD32">
        <v>109.8</v>
      </c>
      <c r="AE32">
        <v>117.4</v>
      </c>
      <c r="AF32">
        <f t="shared" si="1"/>
        <v>1536.8</v>
      </c>
      <c r="AG32">
        <f t="shared" si="2"/>
        <v>112.6</v>
      </c>
      <c r="AH32">
        <f t="shared" si="3"/>
        <v>109.6</v>
      </c>
      <c r="AI32" s="6">
        <f t="shared" si="4"/>
        <v>110.89999999999999</v>
      </c>
      <c r="AJ32" s="352">
        <f t="shared" si="5"/>
        <v>109.7</v>
      </c>
      <c r="AK32">
        <f t="shared" si="6"/>
        <v>111</v>
      </c>
      <c r="AL32">
        <f t="shared" si="7"/>
        <v>342.1</v>
      </c>
      <c r="AM32">
        <f t="shared" si="8"/>
        <v>550.79999999999995</v>
      </c>
    </row>
    <row r="33" spans="1:39"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f t="shared" si="0"/>
        <v>111.1</v>
      </c>
      <c r="V33">
        <v>111.1</v>
      </c>
      <c r="W33">
        <v>110</v>
      </c>
      <c r="X33">
        <v>110.9</v>
      </c>
      <c r="Y33">
        <v>108.6</v>
      </c>
      <c r="Z33">
        <v>109.5</v>
      </c>
      <c r="AA33">
        <v>108.5</v>
      </c>
      <c r="AB33">
        <v>111.3</v>
      </c>
      <c r="AC33">
        <v>107.9</v>
      </c>
      <c r="AD33">
        <v>109.6</v>
      </c>
      <c r="AE33">
        <v>115</v>
      </c>
      <c r="AF33">
        <f t="shared" si="1"/>
        <v>1544.6</v>
      </c>
      <c r="AG33">
        <f t="shared" si="2"/>
        <v>110</v>
      </c>
      <c r="AH33">
        <f t="shared" si="3"/>
        <v>109.5</v>
      </c>
      <c r="AI33" s="6">
        <f t="shared" si="4"/>
        <v>111.1</v>
      </c>
      <c r="AJ33" s="352">
        <f t="shared" si="5"/>
        <v>108.6</v>
      </c>
      <c r="AK33">
        <f t="shared" si="6"/>
        <v>111.3</v>
      </c>
      <c r="AL33">
        <f t="shared" si="7"/>
        <v>336.8</v>
      </c>
      <c r="AM33">
        <f t="shared" si="8"/>
        <v>551</v>
      </c>
    </row>
    <row r="34" spans="1:39"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f t="shared" si="0"/>
        <v>111.1</v>
      </c>
      <c r="V34">
        <v>111.1</v>
      </c>
      <c r="W34">
        <v>111.6</v>
      </c>
      <c r="X34">
        <v>111.1</v>
      </c>
      <c r="Y34">
        <v>109.3</v>
      </c>
      <c r="Z34">
        <v>109.5</v>
      </c>
      <c r="AA34">
        <v>108.6</v>
      </c>
      <c r="AB34">
        <v>111.2</v>
      </c>
      <c r="AC34">
        <v>108.1</v>
      </c>
      <c r="AD34">
        <v>109.7</v>
      </c>
      <c r="AE34">
        <v>116.3</v>
      </c>
      <c r="AF34">
        <f t="shared" si="1"/>
        <v>1538.8</v>
      </c>
      <c r="AG34">
        <f t="shared" si="2"/>
        <v>111.6</v>
      </c>
      <c r="AH34">
        <f t="shared" si="3"/>
        <v>109.5</v>
      </c>
      <c r="AI34" s="6">
        <f t="shared" si="4"/>
        <v>111.1</v>
      </c>
      <c r="AJ34" s="352">
        <f t="shared" si="5"/>
        <v>109.3</v>
      </c>
      <c r="AK34">
        <f t="shared" si="6"/>
        <v>111.2</v>
      </c>
      <c r="AL34">
        <f t="shared" si="7"/>
        <v>339.90000000000003</v>
      </c>
      <c r="AM34">
        <f t="shared" si="8"/>
        <v>550.6</v>
      </c>
    </row>
    <row r="35" spans="1:39"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f t="shared" si="0"/>
        <v>111.15</v>
      </c>
      <c r="V35" t="s">
        <v>32</v>
      </c>
      <c r="W35">
        <v>112.8</v>
      </c>
      <c r="X35">
        <v>112.1</v>
      </c>
      <c r="Y35">
        <v>110.1</v>
      </c>
      <c r="Z35">
        <v>109.9</v>
      </c>
      <c r="AA35">
        <v>109.2</v>
      </c>
      <c r="AB35">
        <v>111.6</v>
      </c>
      <c r="AC35">
        <v>108.1</v>
      </c>
      <c r="AD35">
        <v>110.1</v>
      </c>
      <c r="AE35">
        <v>115.5</v>
      </c>
      <c r="AF35">
        <f t="shared" si="1"/>
        <v>1509</v>
      </c>
      <c r="AG35">
        <f t="shared" si="2"/>
        <v>112.8</v>
      </c>
      <c r="AH35">
        <f t="shared" si="3"/>
        <v>109.9</v>
      </c>
      <c r="AI35" s="6">
        <f t="shared" si="4"/>
        <v>111.15</v>
      </c>
      <c r="AJ35" s="352">
        <f t="shared" si="5"/>
        <v>110.1</v>
      </c>
      <c r="AK35">
        <f t="shared" si="6"/>
        <v>111.6</v>
      </c>
      <c r="AL35">
        <f t="shared" si="7"/>
        <v>345.3</v>
      </c>
      <c r="AM35">
        <f t="shared" si="8"/>
        <v>553.1</v>
      </c>
    </row>
    <row r="36" spans="1:39"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f t="shared" si="0"/>
        <v>110.7</v>
      </c>
      <c r="V36">
        <v>110.7</v>
      </c>
      <c r="W36">
        <v>110.4</v>
      </c>
      <c r="X36">
        <v>111.3</v>
      </c>
      <c r="Y36">
        <v>109</v>
      </c>
      <c r="Z36">
        <v>109.7</v>
      </c>
      <c r="AA36">
        <v>108.9</v>
      </c>
      <c r="AB36">
        <v>111.4</v>
      </c>
      <c r="AC36">
        <v>107.7</v>
      </c>
      <c r="AD36">
        <v>109.8</v>
      </c>
      <c r="AE36">
        <v>113.3</v>
      </c>
      <c r="AF36">
        <f t="shared" si="1"/>
        <v>1504.4</v>
      </c>
      <c r="AG36">
        <f t="shared" si="2"/>
        <v>110.4</v>
      </c>
      <c r="AH36">
        <f t="shared" si="3"/>
        <v>109.7</v>
      </c>
      <c r="AI36" s="6">
        <f t="shared" si="4"/>
        <v>110.7</v>
      </c>
      <c r="AJ36" s="352">
        <f t="shared" si="5"/>
        <v>109</v>
      </c>
      <c r="AK36">
        <f t="shared" si="6"/>
        <v>111.4</v>
      </c>
      <c r="AL36">
        <f t="shared" si="7"/>
        <v>338.8</v>
      </c>
      <c r="AM36">
        <f t="shared" si="8"/>
        <v>552.70000000000005</v>
      </c>
    </row>
    <row r="37" spans="1:39"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f t="shared" si="0"/>
        <v>110.7</v>
      </c>
      <c r="V37">
        <v>110.7</v>
      </c>
      <c r="W37">
        <v>111.9</v>
      </c>
      <c r="X37">
        <v>111.7</v>
      </c>
      <c r="Y37">
        <v>109.7</v>
      </c>
      <c r="Z37">
        <v>109.8</v>
      </c>
      <c r="AA37">
        <v>109</v>
      </c>
      <c r="AB37">
        <v>111.5</v>
      </c>
      <c r="AC37">
        <v>107.9</v>
      </c>
      <c r="AD37">
        <v>110</v>
      </c>
      <c r="AE37">
        <v>114.5</v>
      </c>
      <c r="AF37">
        <f t="shared" si="1"/>
        <v>1507.3000000000002</v>
      </c>
      <c r="AG37">
        <f t="shared" si="2"/>
        <v>111.9</v>
      </c>
      <c r="AH37">
        <f t="shared" si="3"/>
        <v>109.8</v>
      </c>
      <c r="AI37" s="6">
        <f t="shared" si="4"/>
        <v>110.7</v>
      </c>
      <c r="AJ37" s="352">
        <f t="shared" si="5"/>
        <v>109.7</v>
      </c>
      <c r="AK37">
        <f t="shared" si="6"/>
        <v>111.5</v>
      </c>
      <c r="AL37">
        <f t="shared" si="7"/>
        <v>342.7</v>
      </c>
      <c r="AM37">
        <f t="shared" si="8"/>
        <v>552.6</v>
      </c>
    </row>
    <row r="38" spans="1:39"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f t="shared" si="0"/>
        <v>112.05</v>
      </c>
      <c r="V38" t="s">
        <v>32</v>
      </c>
      <c r="W38">
        <v>113</v>
      </c>
      <c r="X38">
        <v>112.6</v>
      </c>
      <c r="Y38">
        <v>110.6</v>
      </c>
      <c r="Z38">
        <v>110.5</v>
      </c>
      <c r="AA38">
        <v>109.6</v>
      </c>
      <c r="AB38">
        <v>111.8</v>
      </c>
      <c r="AC38">
        <v>108.3</v>
      </c>
      <c r="AD38">
        <v>110.6</v>
      </c>
      <c r="AE38">
        <v>114.2</v>
      </c>
      <c r="AF38">
        <f t="shared" si="1"/>
        <v>1486.6000000000001</v>
      </c>
      <c r="AG38">
        <f t="shared" si="2"/>
        <v>113</v>
      </c>
      <c r="AH38">
        <f t="shared" si="3"/>
        <v>110.5</v>
      </c>
      <c r="AI38" s="6">
        <f t="shared" si="4"/>
        <v>112.05</v>
      </c>
      <c r="AJ38" s="352">
        <f t="shared" si="5"/>
        <v>110.6</v>
      </c>
      <c r="AK38">
        <f t="shared" si="6"/>
        <v>111.8</v>
      </c>
      <c r="AL38">
        <f t="shared" si="7"/>
        <v>347.2</v>
      </c>
      <c r="AM38">
        <f t="shared" si="8"/>
        <v>555.1</v>
      </c>
    </row>
    <row r="39" spans="1:39"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f t="shared" si="0"/>
        <v>111.6</v>
      </c>
      <c r="V39">
        <v>111.6</v>
      </c>
      <c r="W39">
        <v>111</v>
      </c>
      <c r="X39">
        <v>111.9</v>
      </c>
      <c r="Y39">
        <v>109.7</v>
      </c>
      <c r="Z39">
        <v>110.8</v>
      </c>
      <c r="AA39">
        <v>109.8</v>
      </c>
      <c r="AB39">
        <v>111.5</v>
      </c>
      <c r="AC39">
        <v>108</v>
      </c>
      <c r="AD39">
        <v>110.5</v>
      </c>
      <c r="AE39">
        <v>112.9</v>
      </c>
      <c r="AF39">
        <f t="shared" si="1"/>
        <v>1484.3</v>
      </c>
      <c r="AG39">
        <f t="shared" si="2"/>
        <v>111</v>
      </c>
      <c r="AH39">
        <f t="shared" si="3"/>
        <v>110.8</v>
      </c>
      <c r="AI39" s="6">
        <f t="shared" si="4"/>
        <v>111.6</v>
      </c>
      <c r="AJ39" s="352">
        <f t="shared" si="5"/>
        <v>109.7</v>
      </c>
      <c r="AK39">
        <f t="shared" si="6"/>
        <v>111.5</v>
      </c>
      <c r="AL39">
        <f t="shared" si="7"/>
        <v>340.4</v>
      </c>
      <c r="AM39">
        <f t="shared" si="8"/>
        <v>555.90000000000009</v>
      </c>
    </row>
    <row r="40" spans="1:39"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f t="shared" si="0"/>
        <v>111.6</v>
      </c>
      <c r="V40">
        <v>111.6</v>
      </c>
      <c r="W40">
        <v>112.2</v>
      </c>
      <c r="X40">
        <v>112.3</v>
      </c>
      <c r="Y40">
        <v>110.3</v>
      </c>
      <c r="Z40">
        <v>110.7</v>
      </c>
      <c r="AA40">
        <v>109.7</v>
      </c>
      <c r="AB40">
        <v>111.6</v>
      </c>
      <c r="AC40">
        <v>108.2</v>
      </c>
      <c r="AD40">
        <v>110.6</v>
      </c>
      <c r="AE40">
        <v>113.6</v>
      </c>
      <c r="AF40">
        <f t="shared" si="1"/>
        <v>1485.7999999999997</v>
      </c>
      <c r="AG40">
        <f t="shared" si="2"/>
        <v>112.2</v>
      </c>
      <c r="AH40">
        <f t="shared" si="3"/>
        <v>110.7</v>
      </c>
      <c r="AI40" s="6">
        <f t="shared" si="4"/>
        <v>111.6</v>
      </c>
      <c r="AJ40" s="352">
        <f t="shared" si="5"/>
        <v>110.3</v>
      </c>
      <c r="AK40">
        <f t="shared" si="6"/>
        <v>111.6</v>
      </c>
      <c r="AL40">
        <f t="shared" si="7"/>
        <v>344.4</v>
      </c>
      <c r="AM40">
        <f t="shared" si="8"/>
        <v>555.29999999999995</v>
      </c>
    </row>
    <row r="41" spans="1:39"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f t="shared" si="0"/>
        <v>112.85</v>
      </c>
      <c r="V41" t="s">
        <v>32</v>
      </c>
      <c r="W41">
        <v>113.2</v>
      </c>
      <c r="X41">
        <v>112.9</v>
      </c>
      <c r="Y41">
        <v>110.9</v>
      </c>
      <c r="Z41">
        <v>110.8</v>
      </c>
      <c r="AA41">
        <v>109.9</v>
      </c>
      <c r="AB41">
        <v>112</v>
      </c>
      <c r="AC41">
        <v>108.7</v>
      </c>
      <c r="AD41">
        <v>110.9</v>
      </c>
      <c r="AE41">
        <v>114</v>
      </c>
      <c r="AF41">
        <f t="shared" si="1"/>
        <v>1482.2</v>
      </c>
      <c r="AG41">
        <f t="shared" si="2"/>
        <v>113.2</v>
      </c>
      <c r="AH41">
        <f t="shared" si="3"/>
        <v>110.8</v>
      </c>
      <c r="AI41" s="6">
        <f t="shared" si="4"/>
        <v>112.85</v>
      </c>
      <c r="AJ41" s="352">
        <f t="shared" si="5"/>
        <v>110.9</v>
      </c>
      <c r="AK41">
        <f t="shared" si="6"/>
        <v>112</v>
      </c>
      <c r="AL41">
        <f t="shared" si="7"/>
        <v>348.3</v>
      </c>
      <c r="AM41">
        <f t="shared" si="8"/>
        <v>556.6</v>
      </c>
    </row>
    <row r="42" spans="1:39"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f t="shared" si="0"/>
        <v>112.5</v>
      </c>
      <c r="V42">
        <v>112.5</v>
      </c>
      <c r="W42">
        <v>111.1</v>
      </c>
      <c r="X42">
        <v>112.6</v>
      </c>
      <c r="Y42">
        <v>110.4</v>
      </c>
      <c r="Z42">
        <v>111.3</v>
      </c>
      <c r="AA42">
        <v>110.3</v>
      </c>
      <c r="AB42">
        <v>111.6</v>
      </c>
      <c r="AC42">
        <v>108.7</v>
      </c>
      <c r="AD42">
        <v>111</v>
      </c>
      <c r="AE42">
        <v>113.1</v>
      </c>
      <c r="AF42">
        <f t="shared" si="1"/>
        <v>1476</v>
      </c>
      <c r="AG42">
        <f t="shared" si="2"/>
        <v>111.1</v>
      </c>
      <c r="AH42">
        <f t="shared" si="3"/>
        <v>111.3</v>
      </c>
      <c r="AI42" s="6">
        <f t="shared" si="4"/>
        <v>112.5</v>
      </c>
      <c r="AJ42" s="352">
        <f t="shared" si="5"/>
        <v>110.4</v>
      </c>
      <c r="AK42">
        <f t="shared" si="6"/>
        <v>111.6</v>
      </c>
      <c r="AL42">
        <f t="shared" si="7"/>
        <v>341.7</v>
      </c>
      <c r="AM42">
        <f t="shared" si="8"/>
        <v>558.79999999999995</v>
      </c>
    </row>
    <row r="43" spans="1:39"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f t="shared" si="0"/>
        <v>112.5</v>
      </c>
      <c r="V43">
        <v>112.5</v>
      </c>
      <c r="W43">
        <v>112.4</v>
      </c>
      <c r="X43">
        <v>112.8</v>
      </c>
      <c r="Y43">
        <v>110.7</v>
      </c>
      <c r="Z43">
        <v>111.1</v>
      </c>
      <c r="AA43">
        <v>110.1</v>
      </c>
      <c r="AB43">
        <v>111.8</v>
      </c>
      <c r="AC43">
        <v>108.7</v>
      </c>
      <c r="AD43">
        <v>110.9</v>
      </c>
      <c r="AE43">
        <v>113.6</v>
      </c>
      <c r="AF43">
        <f t="shared" si="1"/>
        <v>1480.1</v>
      </c>
      <c r="AG43">
        <f t="shared" si="2"/>
        <v>112.4</v>
      </c>
      <c r="AH43">
        <f t="shared" si="3"/>
        <v>111.1</v>
      </c>
      <c r="AI43" s="6">
        <f t="shared" si="4"/>
        <v>112.5</v>
      </c>
      <c r="AJ43" s="352">
        <f t="shared" si="5"/>
        <v>110.7</v>
      </c>
      <c r="AK43">
        <f t="shared" si="6"/>
        <v>111.8</v>
      </c>
      <c r="AL43">
        <f t="shared" si="7"/>
        <v>345.6</v>
      </c>
      <c r="AM43">
        <f t="shared" si="8"/>
        <v>557.20000000000005</v>
      </c>
    </row>
    <row r="44" spans="1:39"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f t="shared" si="0"/>
        <v>113.55000000000001</v>
      </c>
      <c r="V44" t="s">
        <v>32</v>
      </c>
      <c r="W44">
        <v>113.4</v>
      </c>
      <c r="X44">
        <v>113.4</v>
      </c>
      <c r="Y44">
        <v>111.4</v>
      </c>
      <c r="Z44">
        <v>111.2</v>
      </c>
      <c r="AA44">
        <v>110.2</v>
      </c>
      <c r="AB44">
        <v>112.4</v>
      </c>
      <c r="AC44">
        <v>108.9</v>
      </c>
      <c r="AD44">
        <v>111.3</v>
      </c>
      <c r="AE44">
        <v>114.6</v>
      </c>
      <c r="AF44">
        <f t="shared" si="1"/>
        <v>1491.4</v>
      </c>
      <c r="AG44">
        <f t="shared" si="2"/>
        <v>113.4</v>
      </c>
      <c r="AH44">
        <f t="shared" si="3"/>
        <v>111.2</v>
      </c>
      <c r="AI44" s="6">
        <f t="shared" si="4"/>
        <v>113.55000000000001</v>
      </c>
      <c r="AJ44" s="352">
        <f t="shared" si="5"/>
        <v>111.4</v>
      </c>
      <c r="AK44">
        <f t="shared" si="6"/>
        <v>112.4</v>
      </c>
      <c r="AL44">
        <f t="shared" si="7"/>
        <v>349.6</v>
      </c>
      <c r="AM44">
        <f t="shared" si="8"/>
        <v>558.4</v>
      </c>
    </row>
    <row r="45" spans="1:39"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f t="shared" si="0"/>
        <v>113.2</v>
      </c>
      <c r="V45">
        <v>113.2</v>
      </c>
      <c r="W45">
        <v>110.9</v>
      </c>
      <c r="X45">
        <v>113</v>
      </c>
      <c r="Y45">
        <v>110.8</v>
      </c>
      <c r="Z45">
        <v>111.6</v>
      </c>
      <c r="AA45">
        <v>110.9</v>
      </c>
      <c r="AB45">
        <v>111.8</v>
      </c>
      <c r="AC45">
        <v>109.2</v>
      </c>
      <c r="AD45">
        <v>111.4</v>
      </c>
      <c r="AE45">
        <v>113.7</v>
      </c>
      <c r="AF45">
        <f t="shared" si="1"/>
        <v>1483</v>
      </c>
      <c r="AG45">
        <f t="shared" si="2"/>
        <v>110.9</v>
      </c>
      <c r="AH45">
        <f t="shared" si="3"/>
        <v>111.6</v>
      </c>
      <c r="AI45" s="6">
        <f t="shared" si="4"/>
        <v>113.2</v>
      </c>
      <c r="AJ45" s="352">
        <f t="shared" si="5"/>
        <v>110.8</v>
      </c>
      <c r="AK45">
        <f t="shared" si="6"/>
        <v>111.8</v>
      </c>
      <c r="AL45">
        <f t="shared" si="7"/>
        <v>343.09999999999997</v>
      </c>
      <c r="AM45">
        <f t="shared" si="8"/>
        <v>561.20000000000005</v>
      </c>
    </row>
    <row r="46" spans="1:39" x14ac:dyDescent="0.3">
      <c r="A46" t="s">
        <v>35</v>
      </c>
      <c r="B46">
        <v>2014</v>
      </c>
      <c r="C46" t="s">
        <v>38</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f t="shared" si="0"/>
        <v>113.2</v>
      </c>
      <c r="V46">
        <v>113.2</v>
      </c>
      <c r="W46">
        <v>112.5</v>
      </c>
      <c r="X46">
        <v>113.2</v>
      </c>
      <c r="Y46">
        <v>111.2</v>
      </c>
      <c r="Z46">
        <v>111.4</v>
      </c>
      <c r="AA46">
        <v>110.6</v>
      </c>
      <c r="AB46">
        <v>112</v>
      </c>
      <c r="AC46">
        <v>109</v>
      </c>
      <c r="AD46">
        <v>111.3</v>
      </c>
      <c r="AE46">
        <v>114.2</v>
      </c>
      <c r="AF46">
        <f t="shared" si="1"/>
        <v>1488.2999999999997</v>
      </c>
      <c r="AG46">
        <f t="shared" si="2"/>
        <v>112.5</v>
      </c>
      <c r="AH46">
        <f t="shared" si="3"/>
        <v>111.4</v>
      </c>
      <c r="AI46" s="6">
        <f t="shared" si="4"/>
        <v>113.2</v>
      </c>
      <c r="AJ46" s="352">
        <f t="shared" si="5"/>
        <v>111.2</v>
      </c>
      <c r="AK46">
        <f t="shared" si="6"/>
        <v>112</v>
      </c>
      <c r="AL46">
        <f t="shared" si="7"/>
        <v>346.9</v>
      </c>
      <c r="AM46">
        <f t="shared" si="8"/>
        <v>559.29999999999995</v>
      </c>
    </row>
    <row r="47" spans="1:39"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f t="shared" si="0"/>
        <v>114.10000000000001</v>
      </c>
      <c r="V47" t="s">
        <v>32</v>
      </c>
      <c r="W47">
        <v>113.4</v>
      </c>
      <c r="X47">
        <v>113.7</v>
      </c>
      <c r="Y47">
        <v>111.8</v>
      </c>
      <c r="Z47">
        <v>111.2</v>
      </c>
      <c r="AA47">
        <v>110.5</v>
      </c>
      <c r="AB47">
        <v>113</v>
      </c>
      <c r="AC47">
        <v>108.9</v>
      </c>
      <c r="AD47">
        <v>111.5</v>
      </c>
      <c r="AE47">
        <v>115.4</v>
      </c>
      <c r="AF47">
        <f t="shared" si="1"/>
        <v>1504.1000000000001</v>
      </c>
      <c r="AG47">
        <f t="shared" si="2"/>
        <v>113.4</v>
      </c>
      <c r="AH47">
        <f t="shared" si="3"/>
        <v>111.2</v>
      </c>
      <c r="AI47" s="6">
        <f t="shared" si="4"/>
        <v>114.10000000000001</v>
      </c>
      <c r="AJ47" s="352">
        <f t="shared" si="5"/>
        <v>111.8</v>
      </c>
      <c r="AK47">
        <f t="shared" si="6"/>
        <v>113</v>
      </c>
      <c r="AL47">
        <f t="shared" si="7"/>
        <v>352</v>
      </c>
      <c r="AM47">
        <f t="shared" si="8"/>
        <v>560</v>
      </c>
    </row>
    <row r="48" spans="1:39"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f t="shared" si="0"/>
        <v>113.9</v>
      </c>
      <c r="V48">
        <v>113.9</v>
      </c>
      <c r="W48">
        <v>110.9</v>
      </c>
      <c r="X48">
        <v>113.4</v>
      </c>
      <c r="Y48">
        <v>111</v>
      </c>
      <c r="Z48">
        <v>111.2</v>
      </c>
      <c r="AA48">
        <v>111.2</v>
      </c>
      <c r="AB48">
        <v>112.5</v>
      </c>
      <c r="AC48">
        <v>109.1</v>
      </c>
      <c r="AD48">
        <v>111.4</v>
      </c>
      <c r="AE48">
        <v>114.7</v>
      </c>
      <c r="AF48">
        <f t="shared" si="1"/>
        <v>1504.0000000000002</v>
      </c>
      <c r="AG48">
        <f t="shared" si="2"/>
        <v>110.9</v>
      </c>
      <c r="AH48">
        <f t="shared" si="3"/>
        <v>111.2</v>
      </c>
      <c r="AI48" s="6">
        <f t="shared" si="4"/>
        <v>113.9</v>
      </c>
      <c r="AJ48" s="352">
        <f t="shared" si="5"/>
        <v>111</v>
      </c>
      <c r="AK48">
        <f t="shared" si="6"/>
        <v>112.5</v>
      </c>
      <c r="AL48">
        <f t="shared" si="7"/>
        <v>344.5</v>
      </c>
      <c r="AM48">
        <f t="shared" si="8"/>
        <v>562.69999999999993</v>
      </c>
    </row>
    <row r="49" spans="1:39"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f t="shared" si="0"/>
        <v>113.9</v>
      </c>
      <c r="V49">
        <v>113.9</v>
      </c>
      <c r="W49">
        <v>112.5</v>
      </c>
      <c r="X49">
        <v>113.6</v>
      </c>
      <c r="Y49">
        <v>111.5</v>
      </c>
      <c r="Z49">
        <v>111.2</v>
      </c>
      <c r="AA49">
        <v>110.9</v>
      </c>
      <c r="AB49">
        <v>112.7</v>
      </c>
      <c r="AC49">
        <v>109</v>
      </c>
      <c r="AD49">
        <v>111.5</v>
      </c>
      <c r="AE49">
        <v>115.1</v>
      </c>
      <c r="AF49">
        <f t="shared" si="1"/>
        <v>1504.1</v>
      </c>
      <c r="AG49">
        <f t="shared" si="2"/>
        <v>112.5</v>
      </c>
      <c r="AH49">
        <f t="shared" si="3"/>
        <v>111.2</v>
      </c>
      <c r="AI49" s="6">
        <f t="shared" si="4"/>
        <v>113.9</v>
      </c>
      <c r="AJ49" s="352">
        <f t="shared" si="5"/>
        <v>111.5</v>
      </c>
      <c r="AK49">
        <f t="shared" si="6"/>
        <v>112.7</v>
      </c>
      <c r="AL49">
        <f t="shared" si="7"/>
        <v>349</v>
      </c>
      <c r="AM49">
        <f t="shared" si="8"/>
        <v>561</v>
      </c>
    </row>
    <row r="50" spans="1:39"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f t="shared" si="0"/>
        <v>114.1</v>
      </c>
      <c r="V50" t="s">
        <v>32</v>
      </c>
      <c r="W50">
        <v>113.4</v>
      </c>
      <c r="X50">
        <v>114.1</v>
      </c>
      <c r="Y50">
        <v>112.1</v>
      </c>
      <c r="Z50">
        <v>111.4</v>
      </c>
      <c r="AA50">
        <v>110.9</v>
      </c>
      <c r="AB50">
        <v>113.1</v>
      </c>
      <c r="AC50">
        <v>108.9</v>
      </c>
      <c r="AD50">
        <v>111.8</v>
      </c>
      <c r="AE50">
        <v>116</v>
      </c>
      <c r="AF50">
        <f t="shared" si="1"/>
        <v>1513.8999999999999</v>
      </c>
      <c r="AG50">
        <f t="shared" si="2"/>
        <v>113.4</v>
      </c>
      <c r="AH50">
        <f t="shared" si="3"/>
        <v>111.4</v>
      </c>
      <c r="AI50" s="6">
        <f t="shared" si="4"/>
        <v>114.1</v>
      </c>
      <c r="AJ50" s="352">
        <f t="shared" si="5"/>
        <v>112.1</v>
      </c>
      <c r="AK50">
        <f t="shared" si="6"/>
        <v>113.1</v>
      </c>
      <c r="AL50">
        <f t="shared" si="7"/>
        <v>354</v>
      </c>
      <c r="AM50">
        <f t="shared" si="8"/>
        <v>561.99999999999989</v>
      </c>
    </row>
    <row r="51" spans="1:39"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f t="shared" si="0"/>
        <v>114.3</v>
      </c>
      <c r="V51">
        <v>114.3</v>
      </c>
      <c r="W51">
        <v>111.1</v>
      </c>
      <c r="X51">
        <v>114.1</v>
      </c>
      <c r="Y51">
        <v>111.2</v>
      </c>
      <c r="Z51">
        <v>111.3</v>
      </c>
      <c r="AA51">
        <v>111.5</v>
      </c>
      <c r="AB51">
        <v>112.9</v>
      </c>
      <c r="AC51">
        <v>109.3</v>
      </c>
      <c r="AD51">
        <v>111.7</v>
      </c>
      <c r="AE51">
        <v>115.6</v>
      </c>
      <c r="AF51">
        <f t="shared" si="1"/>
        <v>1525.3000000000002</v>
      </c>
      <c r="AG51">
        <f t="shared" si="2"/>
        <v>111.1</v>
      </c>
      <c r="AH51">
        <f t="shared" si="3"/>
        <v>111.3</v>
      </c>
      <c r="AI51" s="6">
        <f t="shared" si="4"/>
        <v>114.3</v>
      </c>
      <c r="AJ51" s="352">
        <f t="shared" si="5"/>
        <v>111.2</v>
      </c>
      <c r="AK51">
        <f t="shared" si="6"/>
        <v>112.9</v>
      </c>
      <c r="AL51">
        <f t="shared" si="7"/>
        <v>345.9</v>
      </c>
      <c r="AM51">
        <f t="shared" si="8"/>
        <v>564.9</v>
      </c>
    </row>
    <row r="52" spans="1:39"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f t="shared" si="0"/>
        <v>114.3</v>
      </c>
      <c r="V52">
        <v>114.3</v>
      </c>
      <c r="W52">
        <v>112.5</v>
      </c>
      <c r="X52">
        <v>114.1</v>
      </c>
      <c r="Y52">
        <v>111.8</v>
      </c>
      <c r="Z52">
        <v>111.3</v>
      </c>
      <c r="AA52">
        <v>111.2</v>
      </c>
      <c r="AB52">
        <v>113</v>
      </c>
      <c r="AC52">
        <v>109.1</v>
      </c>
      <c r="AD52">
        <v>111.8</v>
      </c>
      <c r="AE52">
        <v>115.8</v>
      </c>
      <c r="AF52">
        <f t="shared" si="1"/>
        <v>1518.5000000000005</v>
      </c>
      <c r="AG52">
        <f t="shared" si="2"/>
        <v>112.5</v>
      </c>
      <c r="AH52">
        <f t="shared" si="3"/>
        <v>111.3</v>
      </c>
      <c r="AI52" s="6">
        <f t="shared" si="4"/>
        <v>114.3</v>
      </c>
      <c r="AJ52" s="352">
        <f t="shared" si="5"/>
        <v>111.8</v>
      </c>
      <c r="AK52">
        <f t="shared" si="6"/>
        <v>113</v>
      </c>
      <c r="AL52">
        <f t="shared" si="7"/>
        <v>350.79999999999995</v>
      </c>
      <c r="AM52">
        <f t="shared" si="8"/>
        <v>562.99999999999989</v>
      </c>
    </row>
    <row r="53" spans="1:39"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f t="shared" si="0"/>
        <v>114.35000000000001</v>
      </c>
      <c r="V53" t="s">
        <v>32</v>
      </c>
      <c r="W53">
        <v>114.4</v>
      </c>
      <c r="X53">
        <v>114.9</v>
      </c>
      <c r="Y53">
        <v>112.8</v>
      </c>
      <c r="Z53">
        <v>112.2</v>
      </c>
      <c r="AA53">
        <v>111.4</v>
      </c>
      <c r="AB53">
        <v>114.3</v>
      </c>
      <c r="AC53">
        <v>108</v>
      </c>
      <c r="AD53">
        <v>112.3</v>
      </c>
      <c r="AE53">
        <v>117</v>
      </c>
      <c r="AF53">
        <f t="shared" si="1"/>
        <v>1525.6999999999998</v>
      </c>
      <c r="AG53">
        <f t="shared" si="2"/>
        <v>114.4</v>
      </c>
      <c r="AH53">
        <f t="shared" si="3"/>
        <v>112.2</v>
      </c>
      <c r="AI53" s="6">
        <f t="shared" si="4"/>
        <v>114.35000000000001</v>
      </c>
      <c r="AJ53" s="352">
        <f t="shared" si="5"/>
        <v>112.8</v>
      </c>
      <c r="AK53">
        <f t="shared" si="6"/>
        <v>114.3</v>
      </c>
      <c r="AL53">
        <f t="shared" si="7"/>
        <v>356.3</v>
      </c>
      <c r="AM53">
        <f t="shared" si="8"/>
        <v>563.9</v>
      </c>
    </row>
    <row r="54" spans="1:39"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f t="shared" si="0"/>
        <v>113.9</v>
      </c>
      <c r="V54">
        <v>113.9</v>
      </c>
      <c r="W54">
        <v>111.2</v>
      </c>
      <c r="X54">
        <v>114.3</v>
      </c>
      <c r="Y54">
        <v>111.4</v>
      </c>
      <c r="Z54">
        <v>111.5</v>
      </c>
      <c r="AA54">
        <v>111.8</v>
      </c>
      <c r="AB54">
        <v>115.1</v>
      </c>
      <c r="AC54">
        <v>108.7</v>
      </c>
      <c r="AD54">
        <v>112.2</v>
      </c>
      <c r="AE54">
        <v>116.4</v>
      </c>
      <c r="AF54">
        <f t="shared" si="1"/>
        <v>1547</v>
      </c>
      <c r="AG54">
        <f t="shared" si="2"/>
        <v>111.2</v>
      </c>
      <c r="AH54">
        <f t="shared" si="3"/>
        <v>111.5</v>
      </c>
      <c r="AI54" s="6">
        <f t="shared" si="4"/>
        <v>113.9</v>
      </c>
      <c r="AJ54" s="352">
        <f t="shared" si="5"/>
        <v>111.4</v>
      </c>
      <c r="AK54">
        <f t="shared" si="6"/>
        <v>115.1</v>
      </c>
      <c r="AL54">
        <f t="shared" si="7"/>
        <v>347.3</v>
      </c>
      <c r="AM54">
        <f t="shared" si="8"/>
        <v>566</v>
      </c>
    </row>
    <row r="55" spans="1:39"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f t="shared" si="0"/>
        <v>113.9</v>
      </c>
      <c r="V55">
        <v>113.9</v>
      </c>
      <c r="W55">
        <v>113.2</v>
      </c>
      <c r="X55">
        <v>114.6</v>
      </c>
      <c r="Y55">
        <v>112.3</v>
      </c>
      <c r="Z55">
        <v>111.8</v>
      </c>
      <c r="AA55">
        <v>111.6</v>
      </c>
      <c r="AB55">
        <v>114.8</v>
      </c>
      <c r="AC55">
        <v>108.3</v>
      </c>
      <c r="AD55">
        <v>112.3</v>
      </c>
      <c r="AE55">
        <v>116.7</v>
      </c>
      <c r="AF55">
        <f t="shared" si="1"/>
        <v>1533.7000000000003</v>
      </c>
      <c r="AG55">
        <f t="shared" si="2"/>
        <v>113.2</v>
      </c>
      <c r="AH55">
        <f t="shared" si="3"/>
        <v>111.8</v>
      </c>
      <c r="AI55" s="6">
        <f t="shared" si="4"/>
        <v>113.9</v>
      </c>
      <c r="AJ55" s="352">
        <f t="shared" si="5"/>
        <v>112.3</v>
      </c>
      <c r="AK55">
        <f t="shared" si="6"/>
        <v>114.8</v>
      </c>
      <c r="AL55">
        <f t="shared" si="7"/>
        <v>352.7</v>
      </c>
      <c r="AM55">
        <f t="shared" si="8"/>
        <v>564.6</v>
      </c>
    </row>
    <row r="56" spans="1:39"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f t="shared" si="0"/>
        <v>115.15</v>
      </c>
      <c r="V56" t="s">
        <v>32</v>
      </c>
      <c r="W56">
        <v>115.3</v>
      </c>
      <c r="X56">
        <v>115.4</v>
      </c>
      <c r="Y56">
        <v>113.4</v>
      </c>
      <c r="Z56">
        <v>113.2</v>
      </c>
      <c r="AA56">
        <v>111.8</v>
      </c>
      <c r="AB56">
        <v>115.5</v>
      </c>
      <c r="AC56">
        <v>108.8</v>
      </c>
      <c r="AD56">
        <v>113.1</v>
      </c>
      <c r="AE56">
        <v>119.5</v>
      </c>
      <c r="AF56">
        <f t="shared" si="1"/>
        <v>1563.2</v>
      </c>
      <c r="AG56">
        <f t="shared" si="2"/>
        <v>115.3</v>
      </c>
      <c r="AH56">
        <f t="shared" si="3"/>
        <v>113.2</v>
      </c>
      <c r="AI56" s="6">
        <f t="shared" si="4"/>
        <v>115.15</v>
      </c>
      <c r="AJ56" s="352">
        <f t="shared" si="5"/>
        <v>113.4</v>
      </c>
      <c r="AK56">
        <f t="shared" si="6"/>
        <v>115.5</v>
      </c>
      <c r="AL56">
        <f t="shared" si="7"/>
        <v>359.3</v>
      </c>
      <c r="AM56">
        <f t="shared" si="8"/>
        <v>567.1</v>
      </c>
    </row>
    <row r="57" spans="1:39"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f t="shared" si="0"/>
        <v>114.8</v>
      </c>
      <c r="V57">
        <v>114.8</v>
      </c>
      <c r="W57">
        <v>111.6</v>
      </c>
      <c r="X57">
        <v>114.9</v>
      </c>
      <c r="Y57">
        <v>111.5</v>
      </c>
      <c r="Z57">
        <v>113</v>
      </c>
      <c r="AA57">
        <v>112.4</v>
      </c>
      <c r="AB57">
        <v>117.8</v>
      </c>
      <c r="AC57">
        <v>109.7</v>
      </c>
      <c r="AD57">
        <v>113.5</v>
      </c>
      <c r="AE57">
        <v>118.9</v>
      </c>
      <c r="AF57">
        <f t="shared" si="1"/>
        <v>1599.5</v>
      </c>
      <c r="AG57">
        <f t="shared" si="2"/>
        <v>111.6</v>
      </c>
      <c r="AH57">
        <f t="shared" si="3"/>
        <v>113</v>
      </c>
      <c r="AI57" s="6">
        <f t="shared" si="4"/>
        <v>114.8</v>
      </c>
      <c r="AJ57" s="352">
        <f t="shared" si="5"/>
        <v>111.5</v>
      </c>
      <c r="AK57">
        <f t="shared" si="6"/>
        <v>117.8</v>
      </c>
      <c r="AL57">
        <f t="shared" si="7"/>
        <v>349</v>
      </c>
      <c r="AM57">
        <f t="shared" si="8"/>
        <v>571.5</v>
      </c>
    </row>
    <row r="58" spans="1:39"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f t="shared" si="0"/>
        <v>114.8</v>
      </c>
      <c r="V58">
        <v>114.8</v>
      </c>
      <c r="W58">
        <v>113.9</v>
      </c>
      <c r="X58">
        <v>115.2</v>
      </c>
      <c r="Y58">
        <v>112.7</v>
      </c>
      <c r="Z58">
        <v>113.1</v>
      </c>
      <c r="AA58">
        <v>112.1</v>
      </c>
      <c r="AB58">
        <v>116.8</v>
      </c>
      <c r="AC58">
        <v>109.2</v>
      </c>
      <c r="AD58">
        <v>113.3</v>
      </c>
      <c r="AE58">
        <v>119.2</v>
      </c>
      <c r="AF58">
        <f t="shared" si="1"/>
        <v>1576.3</v>
      </c>
      <c r="AG58">
        <f t="shared" si="2"/>
        <v>113.9</v>
      </c>
      <c r="AH58">
        <f t="shared" si="3"/>
        <v>113.1</v>
      </c>
      <c r="AI58" s="6">
        <f t="shared" si="4"/>
        <v>114.8</v>
      </c>
      <c r="AJ58" s="352">
        <f t="shared" si="5"/>
        <v>112.7</v>
      </c>
      <c r="AK58">
        <f t="shared" si="6"/>
        <v>116.8</v>
      </c>
      <c r="AL58">
        <f t="shared" si="7"/>
        <v>355</v>
      </c>
      <c r="AM58">
        <f t="shared" si="8"/>
        <v>568.6</v>
      </c>
    </row>
    <row r="59" spans="1:39"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f t="shared" si="0"/>
        <v>115.80000000000001</v>
      </c>
      <c r="V59" t="s">
        <v>32</v>
      </c>
      <c r="W59">
        <v>115.4</v>
      </c>
      <c r="X59">
        <v>115.9</v>
      </c>
      <c r="Y59">
        <v>114</v>
      </c>
      <c r="Z59">
        <v>113.2</v>
      </c>
      <c r="AA59">
        <v>112.2</v>
      </c>
      <c r="AB59">
        <v>116.2</v>
      </c>
      <c r="AC59">
        <v>109.4</v>
      </c>
      <c r="AD59">
        <v>113.5</v>
      </c>
      <c r="AE59">
        <v>120.7</v>
      </c>
      <c r="AF59">
        <f t="shared" si="1"/>
        <v>1582.2999999999997</v>
      </c>
      <c r="AG59">
        <f t="shared" si="2"/>
        <v>115.4</v>
      </c>
      <c r="AH59">
        <f t="shared" si="3"/>
        <v>113.2</v>
      </c>
      <c r="AI59" s="6">
        <f t="shared" si="4"/>
        <v>115.80000000000001</v>
      </c>
      <c r="AJ59" s="352">
        <f t="shared" si="5"/>
        <v>114</v>
      </c>
      <c r="AK59">
        <f t="shared" si="6"/>
        <v>116.2</v>
      </c>
      <c r="AL59">
        <f t="shared" si="7"/>
        <v>360.4</v>
      </c>
      <c r="AM59">
        <f t="shared" si="8"/>
        <v>569.79999999999995</v>
      </c>
    </row>
    <row r="60" spans="1:39"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f t="shared" si="0"/>
        <v>115.5</v>
      </c>
      <c r="V60">
        <v>115.5</v>
      </c>
      <c r="W60">
        <v>111.8</v>
      </c>
      <c r="X60">
        <v>115.3</v>
      </c>
      <c r="Y60">
        <v>112.2</v>
      </c>
      <c r="Z60">
        <v>112.5</v>
      </c>
      <c r="AA60">
        <v>112.9</v>
      </c>
      <c r="AB60">
        <v>119.2</v>
      </c>
      <c r="AC60">
        <v>110.5</v>
      </c>
      <c r="AD60">
        <v>113.9</v>
      </c>
      <c r="AE60">
        <v>119.9</v>
      </c>
      <c r="AF60">
        <f t="shared" si="1"/>
        <v>1617</v>
      </c>
      <c r="AG60">
        <f t="shared" si="2"/>
        <v>111.8</v>
      </c>
      <c r="AH60">
        <f t="shared" si="3"/>
        <v>112.5</v>
      </c>
      <c r="AI60" s="6">
        <f t="shared" si="4"/>
        <v>115.5</v>
      </c>
      <c r="AJ60" s="352">
        <f t="shared" si="5"/>
        <v>112.2</v>
      </c>
      <c r="AK60">
        <f t="shared" si="6"/>
        <v>119.2</v>
      </c>
      <c r="AL60">
        <f t="shared" si="7"/>
        <v>350.6</v>
      </c>
      <c r="AM60">
        <f t="shared" si="8"/>
        <v>575.6</v>
      </c>
    </row>
    <row r="61" spans="1:39"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f t="shared" si="0"/>
        <v>115.5</v>
      </c>
      <c r="V61">
        <v>115.5</v>
      </c>
      <c r="W61">
        <v>114</v>
      </c>
      <c r="X61">
        <v>115.6</v>
      </c>
      <c r="Y61">
        <v>113.3</v>
      </c>
      <c r="Z61">
        <v>112.8</v>
      </c>
      <c r="AA61">
        <v>112.6</v>
      </c>
      <c r="AB61">
        <v>118</v>
      </c>
      <c r="AC61">
        <v>109.9</v>
      </c>
      <c r="AD61">
        <v>113.7</v>
      </c>
      <c r="AE61">
        <v>120.3</v>
      </c>
      <c r="AF61">
        <f t="shared" si="1"/>
        <v>1594.4999999999998</v>
      </c>
      <c r="AG61">
        <f t="shared" si="2"/>
        <v>114</v>
      </c>
      <c r="AH61">
        <f t="shared" si="3"/>
        <v>112.8</v>
      </c>
      <c r="AI61" s="6">
        <f t="shared" si="4"/>
        <v>115.5</v>
      </c>
      <c r="AJ61" s="352">
        <f t="shared" si="5"/>
        <v>113.3</v>
      </c>
      <c r="AK61">
        <f t="shared" si="6"/>
        <v>118</v>
      </c>
      <c r="AL61">
        <f t="shared" si="7"/>
        <v>356.4</v>
      </c>
      <c r="AM61">
        <f t="shared" si="8"/>
        <v>571.70000000000005</v>
      </c>
    </row>
    <row r="62" spans="1:39"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f t="shared" si="0"/>
        <v>116.39999999999999</v>
      </c>
      <c r="V62" t="s">
        <v>32</v>
      </c>
      <c r="W62">
        <v>115.8</v>
      </c>
      <c r="X62">
        <v>116.7</v>
      </c>
      <c r="Y62">
        <v>114.5</v>
      </c>
      <c r="Z62">
        <v>112.8</v>
      </c>
      <c r="AA62">
        <v>112.6</v>
      </c>
      <c r="AB62">
        <v>116.6</v>
      </c>
      <c r="AC62">
        <v>109.1</v>
      </c>
      <c r="AD62">
        <v>113.7</v>
      </c>
      <c r="AE62">
        <v>120.9</v>
      </c>
      <c r="AF62">
        <f t="shared" si="1"/>
        <v>1583.2</v>
      </c>
      <c r="AG62">
        <f t="shared" si="2"/>
        <v>115.8</v>
      </c>
      <c r="AH62">
        <f t="shared" si="3"/>
        <v>112.8</v>
      </c>
      <c r="AI62" s="6">
        <f t="shared" si="4"/>
        <v>116.39999999999999</v>
      </c>
      <c r="AJ62" s="352">
        <f t="shared" si="5"/>
        <v>114.5</v>
      </c>
      <c r="AK62">
        <f t="shared" si="6"/>
        <v>116.6</v>
      </c>
      <c r="AL62">
        <f t="shared" si="7"/>
        <v>362.2</v>
      </c>
      <c r="AM62">
        <f t="shared" si="8"/>
        <v>571.6</v>
      </c>
    </row>
    <row r="63" spans="1:39"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f t="shared" si="0"/>
        <v>116.1</v>
      </c>
      <c r="V63">
        <v>116.1</v>
      </c>
      <c r="W63">
        <v>111.8</v>
      </c>
      <c r="X63">
        <v>115.5</v>
      </c>
      <c r="Y63">
        <v>112.3</v>
      </c>
      <c r="Z63">
        <v>111.2</v>
      </c>
      <c r="AA63">
        <v>113.4</v>
      </c>
      <c r="AB63">
        <v>120</v>
      </c>
      <c r="AC63">
        <v>110</v>
      </c>
      <c r="AD63">
        <v>113.6</v>
      </c>
      <c r="AE63">
        <v>119.2</v>
      </c>
      <c r="AF63">
        <f t="shared" si="1"/>
        <v>1593.7000000000003</v>
      </c>
      <c r="AG63">
        <f t="shared" si="2"/>
        <v>111.8</v>
      </c>
      <c r="AH63">
        <f t="shared" si="3"/>
        <v>111.2</v>
      </c>
      <c r="AI63" s="6">
        <f t="shared" si="4"/>
        <v>116.1</v>
      </c>
      <c r="AJ63" s="352">
        <f t="shared" si="5"/>
        <v>112.3</v>
      </c>
      <c r="AK63">
        <f t="shared" si="6"/>
        <v>120</v>
      </c>
      <c r="AL63">
        <f t="shared" si="7"/>
        <v>352.1</v>
      </c>
      <c r="AM63">
        <f t="shared" si="8"/>
        <v>576.80000000000007</v>
      </c>
    </row>
    <row r="64" spans="1:39"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f t="shared" si="0"/>
        <v>116.1</v>
      </c>
      <c r="V64">
        <v>116.1</v>
      </c>
      <c r="W64">
        <v>114.3</v>
      </c>
      <c r="X64">
        <v>116.1</v>
      </c>
      <c r="Y64">
        <v>113.7</v>
      </c>
      <c r="Z64">
        <v>112</v>
      </c>
      <c r="AA64">
        <v>113.1</v>
      </c>
      <c r="AB64">
        <v>118.6</v>
      </c>
      <c r="AC64">
        <v>109.5</v>
      </c>
      <c r="AD64">
        <v>113.7</v>
      </c>
      <c r="AE64">
        <v>120.1</v>
      </c>
      <c r="AF64">
        <f t="shared" si="1"/>
        <v>1586.0999999999997</v>
      </c>
      <c r="AG64">
        <f t="shared" si="2"/>
        <v>114.3</v>
      </c>
      <c r="AH64">
        <f t="shared" si="3"/>
        <v>112</v>
      </c>
      <c r="AI64" s="6">
        <f t="shared" si="4"/>
        <v>116.1</v>
      </c>
      <c r="AJ64" s="352">
        <f t="shared" si="5"/>
        <v>113.7</v>
      </c>
      <c r="AK64">
        <f t="shared" si="6"/>
        <v>118.6</v>
      </c>
      <c r="AL64">
        <f t="shared" si="7"/>
        <v>358</v>
      </c>
      <c r="AM64">
        <f t="shared" si="8"/>
        <v>573.20000000000005</v>
      </c>
    </row>
    <row r="65" spans="1:39"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f t="shared" si="0"/>
        <v>116.9</v>
      </c>
      <c r="V65" t="s">
        <v>32</v>
      </c>
      <c r="W65">
        <v>116.4</v>
      </c>
      <c r="X65">
        <v>117.5</v>
      </c>
      <c r="Y65">
        <v>115.3</v>
      </c>
      <c r="Z65">
        <v>112.6</v>
      </c>
      <c r="AA65">
        <v>113</v>
      </c>
      <c r="AB65">
        <v>116.9</v>
      </c>
      <c r="AC65">
        <v>109.3</v>
      </c>
      <c r="AD65">
        <v>114</v>
      </c>
      <c r="AE65">
        <v>121</v>
      </c>
      <c r="AF65">
        <f t="shared" si="1"/>
        <v>1581.1999999999998</v>
      </c>
      <c r="AG65">
        <f t="shared" si="2"/>
        <v>116.4</v>
      </c>
      <c r="AH65">
        <f t="shared" si="3"/>
        <v>112.6</v>
      </c>
      <c r="AI65" s="6">
        <f t="shared" si="4"/>
        <v>116.9</v>
      </c>
      <c r="AJ65" s="352">
        <f t="shared" si="5"/>
        <v>115.3</v>
      </c>
      <c r="AK65">
        <f t="shared" si="6"/>
        <v>116.9</v>
      </c>
      <c r="AL65">
        <f t="shared" si="7"/>
        <v>365.3</v>
      </c>
      <c r="AM65">
        <f t="shared" si="8"/>
        <v>573.79999999999995</v>
      </c>
    </row>
    <row r="66" spans="1:39"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f t="shared" si="0"/>
        <v>116.7</v>
      </c>
      <c r="V66">
        <v>116.7</v>
      </c>
      <c r="W66">
        <v>112</v>
      </c>
      <c r="X66">
        <v>115.8</v>
      </c>
      <c r="Y66">
        <v>112.6</v>
      </c>
      <c r="Z66">
        <v>111</v>
      </c>
      <c r="AA66">
        <v>113.6</v>
      </c>
      <c r="AB66">
        <v>120.2</v>
      </c>
      <c r="AC66">
        <v>110.1</v>
      </c>
      <c r="AD66">
        <v>113.7</v>
      </c>
      <c r="AE66">
        <v>119.1</v>
      </c>
      <c r="AF66">
        <f t="shared" si="1"/>
        <v>1587.5</v>
      </c>
      <c r="AG66">
        <f t="shared" si="2"/>
        <v>112</v>
      </c>
      <c r="AH66">
        <f t="shared" si="3"/>
        <v>111</v>
      </c>
      <c r="AI66" s="6">
        <f t="shared" si="4"/>
        <v>116.7</v>
      </c>
      <c r="AJ66" s="352">
        <f t="shared" si="5"/>
        <v>112.6</v>
      </c>
      <c r="AK66">
        <f t="shared" si="6"/>
        <v>120.2</v>
      </c>
      <c r="AL66">
        <f t="shared" si="7"/>
        <v>353.4</v>
      </c>
      <c r="AM66">
        <f t="shared" si="8"/>
        <v>577.5</v>
      </c>
    </row>
    <row r="67" spans="1:39"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f t="shared" ref="U67:U130" si="9">IF(V67="NA",AVERAGE(V68:V72),V67)</f>
        <v>116.7</v>
      </c>
      <c r="V67">
        <v>116.7</v>
      </c>
      <c r="W67">
        <v>114.7</v>
      </c>
      <c r="X67">
        <v>116.7</v>
      </c>
      <c r="Y67">
        <v>114.3</v>
      </c>
      <c r="Z67">
        <v>111.8</v>
      </c>
      <c r="AA67">
        <v>113.3</v>
      </c>
      <c r="AB67">
        <v>118.8</v>
      </c>
      <c r="AC67">
        <v>109.6</v>
      </c>
      <c r="AD67">
        <v>113.9</v>
      </c>
      <c r="AE67">
        <v>120.1</v>
      </c>
      <c r="AF67">
        <f t="shared" ref="AF67:AF130" si="10">D67+E67+F67+G67++H67+I67+J67+K67+L67+M67+N67+O67+P67</f>
        <v>1582.7</v>
      </c>
      <c r="AG67">
        <f t="shared" ref="AG67:AG130" si="11">W67</f>
        <v>114.7</v>
      </c>
      <c r="AH67">
        <f t="shared" ref="AH67:AH130" si="12">Z67</f>
        <v>111.8</v>
      </c>
      <c r="AI67" s="6">
        <f t="shared" ref="AI67:AI130" si="13">U67</f>
        <v>116.7</v>
      </c>
      <c r="AJ67" s="352">
        <f t="shared" ref="AJ67:AJ130" si="14">Y67</f>
        <v>114.3</v>
      </c>
      <c r="AK67">
        <f t="shared" ref="AK67:AK130" si="15">AB67</f>
        <v>118.8</v>
      </c>
      <c r="AL67">
        <f t="shared" ref="AL67:AL130" si="16">R67+S67+T67</f>
        <v>360.6</v>
      </c>
      <c r="AM67">
        <f t="shared" ref="AM67:AM130" si="17">Q67+X67+AA67+AC67+AD67</f>
        <v>574.6</v>
      </c>
    </row>
    <row r="68" spans="1:39"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f t="shared" si="9"/>
        <v>116.8</v>
      </c>
      <c r="V68" t="s">
        <v>32</v>
      </c>
      <c r="W68">
        <v>117.3</v>
      </c>
      <c r="X68">
        <v>118.1</v>
      </c>
      <c r="Y68">
        <v>115.9</v>
      </c>
      <c r="Z68">
        <v>112</v>
      </c>
      <c r="AA68">
        <v>113.3</v>
      </c>
      <c r="AB68">
        <v>117.2</v>
      </c>
      <c r="AC68">
        <v>108.8</v>
      </c>
      <c r="AD68">
        <v>114.1</v>
      </c>
      <c r="AE68">
        <v>121.1</v>
      </c>
      <c r="AF68">
        <f t="shared" si="10"/>
        <v>1582</v>
      </c>
      <c r="AG68">
        <f t="shared" si="11"/>
        <v>117.3</v>
      </c>
      <c r="AH68">
        <f t="shared" si="12"/>
        <v>112</v>
      </c>
      <c r="AI68" s="6">
        <f t="shared" si="13"/>
        <v>116.8</v>
      </c>
      <c r="AJ68" s="352">
        <f t="shared" si="14"/>
        <v>115.9</v>
      </c>
      <c r="AK68">
        <f t="shared" si="15"/>
        <v>117.2</v>
      </c>
      <c r="AL68">
        <f t="shared" si="16"/>
        <v>366.70000000000005</v>
      </c>
      <c r="AM68">
        <f t="shared" si="17"/>
        <v>575.1</v>
      </c>
    </row>
    <row r="69" spans="1:39"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f t="shared" si="9"/>
        <v>117.1</v>
      </c>
      <c r="V69">
        <v>117.1</v>
      </c>
      <c r="W69">
        <v>112.6</v>
      </c>
      <c r="X69">
        <v>116.4</v>
      </c>
      <c r="Y69">
        <v>113</v>
      </c>
      <c r="Z69">
        <v>109.7</v>
      </c>
      <c r="AA69">
        <v>114</v>
      </c>
      <c r="AB69">
        <v>120.3</v>
      </c>
      <c r="AC69">
        <v>109.6</v>
      </c>
      <c r="AD69">
        <v>113.4</v>
      </c>
      <c r="AE69">
        <v>119</v>
      </c>
      <c r="AF69">
        <f t="shared" si="10"/>
        <v>1587.8</v>
      </c>
      <c r="AG69">
        <f t="shared" si="11"/>
        <v>112.6</v>
      </c>
      <c r="AH69">
        <f t="shared" si="12"/>
        <v>109.7</v>
      </c>
      <c r="AI69" s="6">
        <f t="shared" si="13"/>
        <v>117.1</v>
      </c>
      <c r="AJ69" s="352">
        <f t="shared" si="14"/>
        <v>113</v>
      </c>
      <c r="AK69">
        <f t="shared" si="15"/>
        <v>120.3</v>
      </c>
      <c r="AL69">
        <f t="shared" si="16"/>
        <v>355.2</v>
      </c>
      <c r="AM69">
        <f t="shared" si="17"/>
        <v>579.19999999999993</v>
      </c>
    </row>
    <row r="70" spans="1:39"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f t="shared" si="9"/>
        <v>117.1</v>
      </c>
      <c r="V70">
        <v>117.1</v>
      </c>
      <c r="W70">
        <v>115.5</v>
      </c>
      <c r="X70">
        <v>117.3</v>
      </c>
      <c r="Y70">
        <v>114.8</v>
      </c>
      <c r="Z70">
        <v>110.8</v>
      </c>
      <c r="AA70">
        <v>113.7</v>
      </c>
      <c r="AB70">
        <v>119</v>
      </c>
      <c r="AC70">
        <v>109.1</v>
      </c>
      <c r="AD70">
        <v>113.8</v>
      </c>
      <c r="AE70">
        <v>120.1</v>
      </c>
      <c r="AF70">
        <f t="shared" si="10"/>
        <v>1583.2</v>
      </c>
      <c r="AG70">
        <f t="shared" si="11"/>
        <v>115.5</v>
      </c>
      <c r="AH70">
        <f t="shared" si="12"/>
        <v>110.8</v>
      </c>
      <c r="AI70" s="6">
        <f t="shared" si="13"/>
        <v>117.1</v>
      </c>
      <c r="AJ70" s="352">
        <f t="shared" si="14"/>
        <v>114.8</v>
      </c>
      <c r="AK70">
        <f t="shared" si="15"/>
        <v>119</v>
      </c>
      <c r="AL70">
        <f t="shared" si="16"/>
        <v>362.1</v>
      </c>
      <c r="AM70">
        <f t="shared" si="17"/>
        <v>575.99999999999989</v>
      </c>
    </row>
    <row r="71" spans="1:39"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f t="shared" si="9"/>
        <v>116.9</v>
      </c>
      <c r="V71" t="s">
        <v>32</v>
      </c>
      <c r="W71">
        <v>117.4</v>
      </c>
      <c r="X71">
        <v>118.2</v>
      </c>
      <c r="Y71">
        <v>116.2</v>
      </c>
      <c r="Z71">
        <v>111.5</v>
      </c>
      <c r="AA71">
        <v>113.3</v>
      </c>
      <c r="AB71">
        <v>117.7</v>
      </c>
      <c r="AC71">
        <v>109.4</v>
      </c>
      <c r="AD71">
        <v>114.2</v>
      </c>
      <c r="AE71">
        <v>120.3</v>
      </c>
      <c r="AF71">
        <f t="shared" si="10"/>
        <v>1569.6</v>
      </c>
      <c r="AG71">
        <f t="shared" si="11"/>
        <v>117.4</v>
      </c>
      <c r="AH71">
        <f t="shared" si="12"/>
        <v>111.5</v>
      </c>
      <c r="AI71" s="6">
        <f t="shared" si="13"/>
        <v>116.9</v>
      </c>
      <c r="AJ71" s="352">
        <f t="shared" si="14"/>
        <v>116.2</v>
      </c>
      <c r="AK71">
        <f t="shared" si="15"/>
        <v>117.7</v>
      </c>
      <c r="AL71">
        <f t="shared" si="16"/>
        <v>367.7</v>
      </c>
      <c r="AM71">
        <f t="shared" si="17"/>
        <v>576.80000000000007</v>
      </c>
    </row>
    <row r="72" spans="1:39"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f t="shared" si="9"/>
        <v>116.5</v>
      </c>
      <c r="V72">
        <v>116.5</v>
      </c>
      <c r="W72">
        <v>113</v>
      </c>
      <c r="X72">
        <v>116.8</v>
      </c>
      <c r="Y72">
        <v>113.2</v>
      </c>
      <c r="Z72">
        <v>108.8</v>
      </c>
      <c r="AA72">
        <v>114.3</v>
      </c>
      <c r="AB72">
        <v>120.7</v>
      </c>
      <c r="AC72">
        <v>110.4</v>
      </c>
      <c r="AD72">
        <v>113.4</v>
      </c>
      <c r="AE72">
        <v>118.4</v>
      </c>
      <c r="AF72">
        <f t="shared" si="10"/>
        <v>1577.1999999999998</v>
      </c>
      <c r="AG72">
        <f t="shared" si="11"/>
        <v>113</v>
      </c>
      <c r="AH72">
        <f t="shared" si="12"/>
        <v>108.8</v>
      </c>
      <c r="AI72" s="6">
        <f t="shared" si="13"/>
        <v>116.5</v>
      </c>
      <c r="AJ72" s="352">
        <f t="shared" si="14"/>
        <v>113.2</v>
      </c>
      <c r="AK72">
        <f t="shared" si="15"/>
        <v>120.7</v>
      </c>
      <c r="AL72">
        <f t="shared" si="16"/>
        <v>356.5</v>
      </c>
      <c r="AM72">
        <f t="shared" si="17"/>
        <v>581.29999999999995</v>
      </c>
    </row>
    <row r="73" spans="1:39"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f t="shared" si="9"/>
        <v>116.5</v>
      </c>
      <c r="V73">
        <v>116.5</v>
      </c>
      <c r="W73">
        <v>115.7</v>
      </c>
      <c r="X73">
        <v>117.5</v>
      </c>
      <c r="Y73">
        <v>115.1</v>
      </c>
      <c r="Z73">
        <v>110.1</v>
      </c>
      <c r="AA73">
        <v>113.9</v>
      </c>
      <c r="AB73">
        <v>119.5</v>
      </c>
      <c r="AC73">
        <v>109.8</v>
      </c>
      <c r="AD73">
        <v>113.8</v>
      </c>
      <c r="AE73">
        <v>119.4</v>
      </c>
      <c r="AF73">
        <f t="shared" si="10"/>
        <v>1571.6999999999998</v>
      </c>
      <c r="AG73">
        <f t="shared" si="11"/>
        <v>115.7</v>
      </c>
      <c r="AH73">
        <f t="shared" si="12"/>
        <v>110.1</v>
      </c>
      <c r="AI73" s="6">
        <f t="shared" si="13"/>
        <v>116.5</v>
      </c>
      <c r="AJ73" s="352">
        <f t="shared" si="14"/>
        <v>115.1</v>
      </c>
      <c r="AK73">
        <f t="shared" si="15"/>
        <v>119.5</v>
      </c>
      <c r="AL73">
        <f t="shared" si="16"/>
        <v>363.2</v>
      </c>
      <c r="AM73">
        <f t="shared" si="17"/>
        <v>578</v>
      </c>
    </row>
    <row r="74" spans="1:39"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f t="shared" si="9"/>
        <v>117.69999999999999</v>
      </c>
      <c r="V74" t="s">
        <v>32</v>
      </c>
      <c r="W74">
        <v>118.4</v>
      </c>
      <c r="X74">
        <v>118.9</v>
      </c>
      <c r="Y74">
        <v>116.6</v>
      </c>
      <c r="Z74">
        <v>111</v>
      </c>
      <c r="AA74">
        <v>114</v>
      </c>
      <c r="AB74">
        <v>118.2</v>
      </c>
      <c r="AC74">
        <v>110.2</v>
      </c>
      <c r="AD74">
        <v>114.5</v>
      </c>
      <c r="AE74">
        <v>120.3</v>
      </c>
      <c r="AF74">
        <f t="shared" si="10"/>
        <v>1568.1</v>
      </c>
      <c r="AG74">
        <f t="shared" si="11"/>
        <v>118.4</v>
      </c>
      <c r="AH74">
        <f t="shared" si="12"/>
        <v>111</v>
      </c>
      <c r="AI74" s="6">
        <f t="shared" si="13"/>
        <v>117.69999999999999</v>
      </c>
      <c r="AJ74" s="352">
        <f t="shared" si="14"/>
        <v>116.6</v>
      </c>
      <c r="AK74">
        <f t="shared" si="15"/>
        <v>118.2</v>
      </c>
      <c r="AL74">
        <f t="shared" si="16"/>
        <v>370</v>
      </c>
      <c r="AM74">
        <f t="shared" si="17"/>
        <v>580.29999999999995</v>
      </c>
    </row>
    <row r="75" spans="1:39"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f t="shared" si="9"/>
        <v>117.3</v>
      </c>
      <c r="V75">
        <v>117.3</v>
      </c>
      <c r="W75">
        <v>113.4</v>
      </c>
      <c r="X75">
        <v>117.2</v>
      </c>
      <c r="Y75">
        <v>113.7</v>
      </c>
      <c r="Z75">
        <v>107.9</v>
      </c>
      <c r="AA75">
        <v>114.6</v>
      </c>
      <c r="AB75">
        <v>120.8</v>
      </c>
      <c r="AC75">
        <v>111.4</v>
      </c>
      <c r="AD75">
        <v>113.4</v>
      </c>
      <c r="AE75">
        <v>118.5</v>
      </c>
      <c r="AF75">
        <f t="shared" si="10"/>
        <v>1574.8999999999999</v>
      </c>
      <c r="AG75">
        <f t="shared" si="11"/>
        <v>113.4</v>
      </c>
      <c r="AH75">
        <f t="shared" si="12"/>
        <v>107.9</v>
      </c>
      <c r="AI75" s="6">
        <f t="shared" si="13"/>
        <v>117.3</v>
      </c>
      <c r="AJ75" s="352">
        <f t="shared" si="14"/>
        <v>113.7</v>
      </c>
      <c r="AK75">
        <f t="shared" si="15"/>
        <v>120.8</v>
      </c>
      <c r="AL75">
        <f t="shared" si="16"/>
        <v>357.3</v>
      </c>
      <c r="AM75">
        <f t="shared" si="17"/>
        <v>584</v>
      </c>
    </row>
    <row r="76" spans="1:39"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f t="shared" si="9"/>
        <v>117.3</v>
      </c>
      <c r="V76">
        <v>117.3</v>
      </c>
      <c r="W76">
        <v>116.5</v>
      </c>
      <c r="X76">
        <v>118.1</v>
      </c>
      <c r="Y76">
        <v>115.5</v>
      </c>
      <c r="Z76">
        <v>109.4</v>
      </c>
      <c r="AA76">
        <v>114.3</v>
      </c>
      <c r="AB76">
        <v>119.7</v>
      </c>
      <c r="AC76">
        <v>110.7</v>
      </c>
      <c r="AD76">
        <v>114</v>
      </c>
      <c r="AE76">
        <v>119.5</v>
      </c>
      <c r="AF76">
        <f t="shared" si="10"/>
        <v>1569.3</v>
      </c>
      <c r="AG76">
        <f t="shared" si="11"/>
        <v>116.5</v>
      </c>
      <c r="AH76">
        <f t="shared" si="12"/>
        <v>109.4</v>
      </c>
      <c r="AI76" s="6">
        <f t="shared" si="13"/>
        <v>117.3</v>
      </c>
      <c r="AJ76" s="352">
        <f t="shared" si="14"/>
        <v>115.5</v>
      </c>
      <c r="AK76">
        <f t="shared" si="15"/>
        <v>119.7</v>
      </c>
      <c r="AL76">
        <f t="shared" si="16"/>
        <v>364.9</v>
      </c>
      <c r="AM76">
        <f t="shared" si="17"/>
        <v>581.09999999999991</v>
      </c>
    </row>
    <row r="77" spans="1:39"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f t="shared" si="9"/>
        <v>118.35</v>
      </c>
      <c r="V77" t="s">
        <v>32</v>
      </c>
      <c r="W77">
        <v>120</v>
      </c>
      <c r="X77">
        <v>119.6</v>
      </c>
      <c r="Y77">
        <v>117.7</v>
      </c>
      <c r="Z77">
        <v>110.9</v>
      </c>
      <c r="AA77">
        <v>114.8</v>
      </c>
      <c r="AB77">
        <v>118.7</v>
      </c>
      <c r="AC77">
        <v>110.8</v>
      </c>
      <c r="AD77">
        <v>115</v>
      </c>
      <c r="AE77">
        <v>120.6</v>
      </c>
      <c r="AF77">
        <f t="shared" si="10"/>
        <v>1570.5999999999997</v>
      </c>
      <c r="AG77">
        <f t="shared" si="11"/>
        <v>120</v>
      </c>
      <c r="AH77">
        <f t="shared" si="12"/>
        <v>110.9</v>
      </c>
      <c r="AI77" s="6">
        <f t="shared" si="13"/>
        <v>118.35</v>
      </c>
      <c r="AJ77" s="352">
        <f t="shared" si="14"/>
        <v>117.7</v>
      </c>
      <c r="AK77">
        <f t="shared" si="15"/>
        <v>118.7</v>
      </c>
      <c r="AL77">
        <f t="shared" si="16"/>
        <v>373.1</v>
      </c>
      <c r="AM77">
        <f t="shared" si="17"/>
        <v>584.40000000000009</v>
      </c>
    </row>
    <row r="78" spans="1:39"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f t="shared" si="9"/>
        <v>118.1</v>
      </c>
      <c r="V78">
        <v>118.1</v>
      </c>
      <c r="W78">
        <v>114</v>
      </c>
      <c r="X78">
        <v>117.7</v>
      </c>
      <c r="Y78">
        <v>114.1</v>
      </c>
      <c r="Z78">
        <v>106.8</v>
      </c>
      <c r="AA78">
        <v>114.9</v>
      </c>
      <c r="AB78">
        <v>120.4</v>
      </c>
      <c r="AC78">
        <v>111.7</v>
      </c>
      <c r="AD78">
        <v>113.2</v>
      </c>
      <c r="AE78">
        <v>118.7</v>
      </c>
      <c r="AF78">
        <f t="shared" si="10"/>
        <v>1571.1000000000001</v>
      </c>
      <c r="AG78">
        <f t="shared" si="11"/>
        <v>114</v>
      </c>
      <c r="AH78">
        <f t="shared" si="12"/>
        <v>106.8</v>
      </c>
      <c r="AI78" s="6">
        <f t="shared" si="13"/>
        <v>118.1</v>
      </c>
      <c r="AJ78" s="352">
        <f t="shared" si="14"/>
        <v>114.1</v>
      </c>
      <c r="AK78">
        <f t="shared" si="15"/>
        <v>120.4</v>
      </c>
      <c r="AL78">
        <f t="shared" si="16"/>
        <v>358.4</v>
      </c>
      <c r="AM78">
        <f t="shared" si="17"/>
        <v>585.6</v>
      </c>
    </row>
    <row r="79" spans="1:39"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f t="shared" si="9"/>
        <v>118.1</v>
      </c>
      <c r="V79">
        <v>118.1</v>
      </c>
      <c r="W79">
        <v>117.7</v>
      </c>
      <c r="X79">
        <v>118.7</v>
      </c>
      <c r="Y79">
        <v>116.3</v>
      </c>
      <c r="Z79">
        <v>108.7</v>
      </c>
      <c r="AA79">
        <v>114.9</v>
      </c>
      <c r="AB79">
        <v>119.7</v>
      </c>
      <c r="AC79">
        <v>111.2</v>
      </c>
      <c r="AD79">
        <v>114.1</v>
      </c>
      <c r="AE79">
        <v>119.7</v>
      </c>
      <c r="AF79">
        <f t="shared" si="10"/>
        <v>1569.3999999999996</v>
      </c>
      <c r="AG79">
        <f t="shared" si="11"/>
        <v>117.7</v>
      </c>
      <c r="AH79">
        <f t="shared" si="12"/>
        <v>108.7</v>
      </c>
      <c r="AI79" s="6">
        <f t="shared" si="13"/>
        <v>118.1</v>
      </c>
      <c r="AJ79" s="352">
        <f t="shared" si="14"/>
        <v>116.3</v>
      </c>
      <c r="AK79">
        <f t="shared" si="15"/>
        <v>119.7</v>
      </c>
      <c r="AL79">
        <f t="shared" si="16"/>
        <v>367.2</v>
      </c>
      <c r="AM79">
        <f t="shared" si="17"/>
        <v>584.1</v>
      </c>
    </row>
    <row r="80" spans="1:39"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f t="shared" si="9"/>
        <v>118.89999999999999</v>
      </c>
      <c r="V80" t="s">
        <v>32</v>
      </c>
      <c r="W80">
        <v>120.6</v>
      </c>
      <c r="X80">
        <v>120.2</v>
      </c>
      <c r="Y80">
        <v>118.2</v>
      </c>
      <c r="Z80">
        <v>111.6</v>
      </c>
      <c r="AA80">
        <v>115.5</v>
      </c>
      <c r="AB80">
        <v>119.4</v>
      </c>
      <c r="AC80">
        <v>110.8</v>
      </c>
      <c r="AD80">
        <v>115.5</v>
      </c>
      <c r="AE80">
        <v>121.1</v>
      </c>
      <c r="AF80">
        <f t="shared" si="10"/>
        <v>1571.5</v>
      </c>
      <c r="AG80">
        <f t="shared" si="11"/>
        <v>120.6</v>
      </c>
      <c r="AH80">
        <f t="shared" si="12"/>
        <v>111.6</v>
      </c>
      <c r="AI80" s="6">
        <f t="shared" si="13"/>
        <v>118.89999999999999</v>
      </c>
      <c r="AJ80" s="352">
        <f t="shared" si="14"/>
        <v>118.2</v>
      </c>
      <c r="AK80">
        <f t="shared" si="15"/>
        <v>119.4</v>
      </c>
      <c r="AL80">
        <f t="shared" si="16"/>
        <v>374.4</v>
      </c>
      <c r="AM80">
        <f t="shared" si="17"/>
        <v>586.70000000000005</v>
      </c>
    </row>
    <row r="81" spans="1:39"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f t="shared" si="9"/>
        <v>118.6</v>
      </c>
      <c r="V81">
        <v>118.6</v>
      </c>
      <c r="W81">
        <v>114.4</v>
      </c>
      <c r="X81">
        <v>118</v>
      </c>
      <c r="Y81">
        <v>114.3</v>
      </c>
      <c r="Z81">
        <v>108.4</v>
      </c>
      <c r="AA81">
        <v>115.4</v>
      </c>
      <c r="AB81">
        <v>120.6</v>
      </c>
      <c r="AC81">
        <v>111.3</v>
      </c>
      <c r="AD81">
        <v>113.8</v>
      </c>
      <c r="AE81">
        <v>119.1</v>
      </c>
      <c r="AF81">
        <f t="shared" si="10"/>
        <v>1568.0000000000002</v>
      </c>
      <c r="AG81">
        <f t="shared" si="11"/>
        <v>114.4</v>
      </c>
      <c r="AH81">
        <f t="shared" si="12"/>
        <v>108.4</v>
      </c>
      <c r="AI81" s="6">
        <f t="shared" si="13"/>
        <v>118.6</v>
      </c>
      <c r="AJ81" s="352">
        <f t="shared" si="14"/>
        <v>114.3</v>
      </c>
      <c r="AK81">
        <f t="shared" si="15"/>
        <v>120.6</v>
      </c>
      <c r="AL81">
        <f t="shared" si="16"/>
        <v>359.5</v>
      </c>
      <c r="AM81">
        <f t="shared" si="17"/>
        <v>587.30000000000007</v>
      </c>
    </row>
    <row r="82" spans="1:39"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f t="shared" si="9"/>
        <v>118.6</v>
      </c>
      <c r="V82">
        <v>118.6</v>
      </c>
      <c r="W82">
        <v>118.3</v>
      </c>
      <c r="X82">
        <v>119.2</v>
      </c>
      <c r="Y82">
        <v>116.7</v>
      </c>
      <c r="Z82">
        <v>109.9</v>
      </c>
      <c r="AA82">
        <v>115.4</v>
      </c>
      <c r="AB82">
        <v>120.1</v>
      </c>
      <c r="AC82">
        <v>111</v>
      </c>
      <c r="AD82">
        <v>114.7</v>
      </c>
      <c r="AE82">
        <v>120.2</v>
      </c>
      <c r="AF82">
        <f t="shared" si="10"/>
        <v>1569.1</v>
      </c>
      <c r="AG82">
        <f t="shared" si="11"/>
        <v>118.3</v>
      </c>
      <c r="AH82">
        <f t="shared" si="12"/>
        <v>109.9</v>
      </c>
      <c r="AI82" s="6">
        <f t="shared" si="13"/>
        <v>118.6</v>
      </c>
      <c r="AJ82" s="352">
        <f t="shared" si="14"/>
        <v>116.7</v>
      </c>
      <c r="AK82">
        <f t="shared" si="15"/>
        <v>120.1</v>
      </c>
      <c r="AL82">
        <f t="shared" si="16"/>
        <v>368.4</v>
      </c>
      <c r="AM82">
        <f t="shared" si="17"/>
        <v>586.1</v>
      </c>
    </row>
    <row r="83" spans="1:39"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f t="shared" si="9"/>
        <v>119.4</v>
      </c>
      <c r="V83" t="s">
        <v>32</v>
      </c>
      <c r="W83">
        <v>121.2</v>
      </c>
      <c r="X83">
        <v>120.9</v>
      </c>
      <c r="Y83">
        <v>118.6</v>
      </c>
      <c r="Z83">
        <v>111.9</v>
      </c>
      <c r="AA83">
        <v>116.2</v>
      </c>
      <c r="AB83">
        <v>119.9</v>
      </c>
      <c r="AC83">
        <v>111.6</v>
      </c>
      <c r="AD83">
        <v>116</v>
      </c>
      <c r="AE83">
        <v>121.5</v>
      </c>
      <c r="AF83">
        <f t="shared" si="10"/>
        <v>1577.2</v>
      </c>
      <c r="AG83">
        <f t="shared" si="11"/>
        <v>121.2</v>
      </c>
      <c r="AH83">
        <f t="shared" si="12"/>
        <v>111.9</v>
      </c>
      <c r="AI83" s="6">
        <f t="shared" si="13"/>
        <v>119.4</v>
      </c>
      <c r="AJ83" s="352">
        <f t="shared" si="14"/>
        <v>118.6</v>
      </c>
      <c r="AK83">
        <f t="shared" si="15"/>
        <v>119.9</v>
      </c>
      <c r="AL83">
        <f t="shared" si="16"/>
        <v>375.7</v>
      </c>
      <c r="AM83">
        <f t="shared" si="17"/>
        <v>590.4</v>
      </c>
    </row>
    <row r="84" spans="1:39"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f t="shared" si="9"/>
        <v>119.2</v>
      </c>
      <c r="V84">
        <v>119.2</v>
      </c>
      <c r="W84">
        <v>114.7</v>
      </c>
      <c r="X84">
        <v>118.4</v>
      </c>
      <c r="Y84">
        <v>114.6</v>
      </c>
      <c r="Z84">
        <v>108.4</v>
      </c>
      <c r="AA84">
        <v>115.6</v>
      </c>
      <c r="AB84">
        <v>121.7</v>
      </c>
      <c r="AC84">
        <v>111.8</v>
      </c>
      <c r="AD84">
        <v>114.2</v>
      </c>
      <c r="AE84">
        <v>119.7</v>
      </c>
      <c r="AF84">
        <f t="shared" si="10"/>
        <v>1576.1</v>
      </c>
      <c r="AG84">
        <f t="shared" si="11"/>
        <v>114.7</v>
      </c>
      <c r="AH84">
        <f t="shared" si="12"/>
        <v>108.4</v>
      </c>
      <c r="AI84" s="6">
        <f t="shared" si="13"/>
        <v>119.2</v>
      </c>
      <c r="AJ84" s="352">
        <f t="shared" si="14"/>
        <v>114.6</v>
      </c>
      <c r="AK84">
        <f t="shared" si="15"/>
        <v>121.7</v>
      </c>
      <c r="AL84">
        <f t="shared" si="16"/>
        <v>360.6</v>
      </c>
      <c r="AM84">
        <f t="shared" si="17"/>
        <v>590.1</v>
      </c>
    </row>
    <row r="85" spans="1:39"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f t="shared" si="9"/>
        <v>119.2</v>
      </c>
      <c r="V85">
        <v>119.2</v>
      </c>
      <c r="W85">
        <v>118.7</v>
      </c>
      <c r="X85">
        <v>119.7</v>
      </c>
      <c r="Y85">
        <v>117.1</v>
      </c>
      <c r="Z85">
        <v>110.1</v>
      </c>
      <c r="AA85">
        <v>115.9</v>
      </c>
      <c r="AB85">
        <v>121</v>
      </c>
      <c r="AC85">
        <v>111.7</v>
      </c>
      <c r="AD85">
        <v>115.1</v>
      </c>
      <c r="AE85">
        <v>120.7</v>
      </c>
      <c r="AF85">
        <f t="shared" si="10"/>
        <v>1575.7</v>
      </c>
      <c r="AG85">
        <f t="shared" si="11"/>
        <v>118.7</v>
      </c>
      <c r="AH85">
        <f t="shared" si="12"/>
        <v>110.1</v>
      </c>
      <c r="AI85" s="6">
        <f t="shared" si="13"/>
        <v>119.2</v>
      </c>
      <c r="AJ85" s="352">
        <f t="shared" si="14"/>
        <v>117.1</v>
      </c>
      <c r="AK85">
        <f t="shared" si="15"/>
        <v>121</v>
      </c>
      <c r="AL85">
        <f t="shared" si="16"/>
        <v>369.6</v>
      </c>
      <c r="AM85">
        <f t="shared" si="17"/>
        <v>589.29999999999995</v>
      </c>
    </row>
    <row r="86" spans="1:39"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f t="shared" si="9"/>
        <v>119.3</v>
      </c>
      <c r="V86" t="s">
        <v>32</v>
      </c>
      <c r="W86">
        <v>121.9</v>
      </c>
      <c r="X86">
        <v>121.5</v>
      </c>
      <c r="Y86">
        <v>119.4</v>
      </c>
      <c r="Z86">
        <v>113.3</v>
      </c>
      <c r="AA86">
        <v>116.7</v>
      </c>
      <c r="AB86">
        <v>120.5</v>
      </c>
      <c r="AC86">
        <v>112.3</v>
      </c>
      <c r="AD86">
        <v>116.9</v>
      </c>
      <c r="AE86">
        <v>122.4</v>
      </c>
      <c r="AF86">
        <f t="shared" si="10"/>
        <v>1587.7</v>
      </c>
      <c r="AG86">
        <f t="shared" si="11"/>
        <v>121.9</v>
      </c>
      <c r="AH86">
        <f t="shared" si="12"/>
        <v>113.3</v>
      </c>
      <c r="AI86" s="6">
        <f t="shared" si="13"/>
        <v>119.3</v>
      </c>
      <c r="AJ86" s="352">
        <f t="shared" si="14"/>
        <v>119.4</v>
      </c>
      <c r="AK86">
        <f t="shared" si="15"/>
        <v>120.5</v>
      </c>
      <c r="AL86">
        <f t="shared" si="16"/>
        <v>378.2</v>
      </c>
      <c r="AM86">
        <f t="shared" si="17"/>
        <v>594.1</v>
      </c>
    </row>
    <row r="87" spans="1:39"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f t="shared" si="9"/>
        <v>119.6</v>
      </c>
      <c r="V87">
        <v>119.6</v>
      </c>
      <c r="W87">
        <v>114.9</v>
      </c>
      <c r="X87">
        <v>118.7</v>
      </c>
      <c r="Y87">
        <v>114.9</v>
      </c>
      <c r="Z87">
        <v>110.8</v>
      </c>
      <c r="AA87">
        <v>116</v>
      </c>
      <c r="AB87">
        <v>122</v>
      </c>
      <c r="AC87">
        <v>112.4</v>
      </c>
      <c r="AD87">
        <v>115.2</v>
      </c>
      <c r="AE87">
        <v>120.7</v>
      </c>
      <c r="AF87">
        <f t="shared" si="10"/>
        <v>1598.9</v>
      </c>
      <c r="AG87">
        <f t="shared" si="11"/>
        <v>114.9</v>
      </c>
      <c r="AH87">
        <f t="shared" si="12"/>
        <v>110.8</v>
      </c>
      <c r="AI87" s="6">
        <f t="shared" si="13"/>
        <v>119.6</v>
      </c>
      <c r="AJ87" s="352">
        <f t="shared" si="14"/>
        <v>114.9</v>
      </c>
      <c r="AK87">
        <f t="shared" si="15"/>
        <v>122</v>
      </c>
      <c r="AL87">
        <f t="shared" si="16"/>
        <v>361.4</v>
      </c>
      <c r="AM87">
        <f t="shared" si="17"/>
        <v>593.6</v>
      </c>
    </row>
    <row r="88" spans="1:39"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f t="shared" si="9"/>
        <v>119.6</v>
      </c>
      <c r="V88">
        <v>119.6</v>
      </c>
      <c r="W88">
        <v>119.2</v>
      </c>
      <c r="X88">
        <v>120.2</v>
      </c>
      <c r="Y88">
        <v>117.7</v>
      </c>
      <c r="Z88">
        <v>112</v>
      </c>
      <c r="AA88">
        <v>116.3</v>
      </c>
      <c r="AB88">
        <v>121.4</v>
      </c>
      <c r="AC88">
        <v>112.3</v>
      </c>
      <c r="AD88">
        <v>116.1</v>
      </c>
      <c r="AE88">
        <v>121.6</v>
      </c>
      <c r="AF88">
        <f t="shared" si="10"/>
        <v>1590.4</v>
      </c>
      <c r="AG88">
        <f t="shared" si="11"/>
        <v>119.2</v>
      </c>
      <c r="AH88">
        <f t="shared" si="12"/>
        <v>112</v>
      </c>
      <c r="AI88" s="6">
        <f t="shared" si="13"/>
        <v>119.6</v>
      </c>
      <c r="AJ88" s="352">
        <f t="shared" si="14"/>
        <v>117.7</v>
      </c>
      <c r="AK88">
        <f t="shared" si="15"/>
        <v>121.4</v>
      </c>
      <c r="AL88">
        <f t="shared" si="16"/>
        <v>371.4</v>
      </c>
      <c r="AM88">
        <f t="shared" si="17"/>
        <v>592.80000000000007</v>
      </c>
    </row>
    <row r="89" spans="1:39"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f t="shared" si="9"/>
        <v>119.44999999999999</v>
      </c>
      <c r="V89" t="s">
        <v>32</v>
      </c>
      <c r="W89">
        <v>122.6</v>
      </c>
      <c r="X89">
        <v>122.8</v>
      </c>
      <c r="Y89">
        <v>120.4</v>
      </c>
      <c r="Z89">
        <v>114.2</v>
      </c>
      <c r="AA89">
        <v>117.9</v>
      </c>
      <c r="AB89">
        <v>122</v>
      </c>
      <c r="AC89">
        <v>113</v>
      </c>
      <c r="AD89">
        <v>117.9</v>
      </c>
      <c r="AE89">
        <v>124.1</v>
      </c>
      <c r="AF89">
        <f t="shared" si="10"/>
        <v>1617.8999999999999</v>
      </c>
      <c r="AG89">
        <f t="shared" si="11"/>
        <v>122.6</v>
      </c>
      <c r="AH89">
        <f t="shared" si="12"/>
        <v>114.2</v>
      </c>
      <c r="AI89" s="6">
        <f t="shared" si="13"/>
        <v>119.44999999999999</v>
      </c>
      <c r="AJ89" s="352">
        <f t="shared" si="14"/>
        <v>120.4</v>
      </c>
      <c r="AK89">
        <f t="shared" si="15"/>
        <v>122</v>
      </c>
      <c r="AL89">
        <f t="shared" si="16"/>
        <v>381.5</v>
      </c>
      <c r="AM89">
        <f t="shared" si="17"/>
        <v>599.79999999999995</v>
      </c>
    </row>
    <row r="90" spans="1:39"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f t="shared" si="9"/>
        <v>119</v>
      </c>
      <c r="V90">
        <v>119</v>
      </c>
      <c r="W90">
        <v>115.1</v>
      </c>
      <c r="X90">
        <v>119.2</v>
      </c>
      <c r="Y90">
        <v>115.4</v>
      </c>
      <c r="Z90">
        <v>111.7</v>
      </c>
      <c r="AA90">
        <v>116.2</v>
      </c>
      <c r="AB90">
        <v>123.8</v>
      </c>
      <c r="AC90">
        <v>112.5</v>
      </c>
      <c r="AD90">
        <v>116</v>
      </c>
      <c r="AE90">
        <v>121.7</v>
      </c>
      <c r="AF90">
        <f t="shared" si="10"/>
        <v>1636.6</v>
      </c>
      <c r="AG90">
        <f t="shared" si="11"/>
        <v>115.1</v>
      </c>
      <c r="AH90">
        <f t="shared" si="12"/>
        <v>111.7</v>
      </c>
      <c r="AI90" s="6">
        <f t="shared" si="13"/>
        <v>119</v>
      </c>
      <c r="AJ90" s="352">
        <f t="shared" si="14"/>
        <v>115.4</v>
      </c>
      <c r="AK90">
        <f t="shared" si="15"/>
        <v>123.8</v>
      </c>
      <c r="AL90">
        <f t="shared" si="16"/>
        <v>363.1</v>
      </c>
      <c r="AM90">
        <f t="shared" si="17"/>
        <v>596</v>
      </c>
    </row>
    <row r="91" spans="1:39"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f t="shared" si="9"/>
        <v>119</v>
      </c>
      <c r="V91">
        <v>119</v>
      </c>
      <c r="W91">
        <v>119.8</v>
      </c>
      <c r="X91">
        <v>121.1</v>
      </c>
      <c r="Y91">
        <v>118.5</v>
      </c>
      <c r="Z91">
        <v>112.9</v>
      </c>
      <c r="AA91">
        <v>116.9</v>
      </c>
      <c r="AB91">
        <v>123.1</v>
      </c>
      <c r="AC91">
        <v>112.8</v>
      </c>
      <c r="AD91">
        <v>117</v>
      </c>
      <c r="AE91">
        <v>123</v>
      </c>
      <c r="AF91">
        <f t="shared" si="10"/>
        <v>1623.5</v>
      </c>
      <c r="AG91">
        <f t="shared" si="11"/>
        <v>119.8</v>
      </c>
      <c r="AH91">
        <f t="shared" si="12"/>
        <v>112.9</v>
      </c>
      <c r="AI91" s="6">
        <f t="shared" si="13"/>
        <v>119</v>
      </c>
      <c r="AJ91" s="352">
        <f t="shared" si="14"/>
        <v>118.5</v>
      </c>
      <c r="AK91">
        <f t="shared" si="15"/>
        <v>123.1</v>
      </c>
      <c r="AL91">
        <f t="shared" si="16"/>
        <v>374.1</v>
      </c>
      <c r="AM91">
        <f t="shared" si="17"/>
        <v>597</v>
      </c>
    </row>
    <row r="92" spans="1:39"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f t="shared" si="9"/>
        <v>120.4</v>
      </c>
      <c r="V92" t="s">
        <v>32</v>
      </c>
      <c r="W92">
        <v>123</v>
      </c>
      <c r="X92">
        <v>123</v>
      </c>
      <c r="Y92">
        <v>120.8</v>
      </c>
      <c r="Z92">
        <v>114.1</v>
      </c>
      <c r="AA92">
        <v>118</v>
      </c>
      <c r="AB92">
        <v>122.9</v>
      </c>
      <c r="AC92">
        <v>112.7</v>
      </c>
      <c r="AD92">
        <v>118.1</v>
      </c>
      <c r="AE92">
        <v>124.7</v>
      </c>
      <c r="AF92">
        <f t="shared" si="10"/>
        <v>1625.3</v>
      </c>
      <c r="AG92">
        <f t="shared" si="11"/>
        <v>123</v>
      </c>
      <c r="AH92">
        <f t="shared" si="12"/>
        <v>114.1</v>
      </c>
      <c r="AI92" s="6">
        <f t="shared" si="13"/>
        <v>120.4</v>
      </c>
      <c r="AJ92" s="352">
        <f t="shared" si="14"/>
        <v>120.8</v>
      </c>
      <c r="AK92">
        <f t="shared" si="15"/>
        <v>122.9</v>
      </c>
      <c r="AL92">
        <f t="shared" si="16"/>
        <v>382.6</v>
      </c>
      <c r="AM92">
        <f t="shared" si="17"/>
        <v>601.19999999999993</v>
      </c>
    </row>
    <row r="93" spans="1:39"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f t="shared" si="9"/>
        <v>119.9</v>
      </c>
      <c r="V93">
        <v>119.9</v>
      </c>
      <c r="W93">
        <v>115.3</v>
      </c>
      <c r="X93">
        <v>119.5</v>
      </c>
      <c r="Y93">
        <v>116</v>
      </c>
      <c r="Z93">
        <v>111.5</v>
      </c>
      <c r="AA93">
        <v>116.6</v>
      </c>
      <c r="AB93">
        <v>125.4</v>
      </c>
      <c r="AC93">
        <v>111.7</v>
      </c>
      <c r="AD93">
        <v>116.3</v>
      </c>
      <c r="AE93">
        <v>122.4</v>
      </c>
      <c r="AF93">
        <f t="shared" si="10"/>
        <v>1642.8999999999999</v>
      </c>
      <c r="AG93">
        <f t="shared" si="11"/>
        <v>115.3</v>
      </c>
      <c r="AH93">
        <f t="shared" si="12"/>
        <v>111.5</v>
      </c>
      <c r="AI93" s="6">
        <f t="shared" si="13"/>
        <v>119.9</v>
      </c>
      <c r="AJ93" s="352">
        <f t="shared" si="14"/>
        <v>116</v>
      </c>
      <c r="AK93">
        <f t="shared" si="15"/>
        <v>125.4</v>
      </c>
      <c r="AL93">
        <f t="shared" si="16"/>
        <v>364.1</v>
      </c>
      <c r="AM93">
        <f t="shared" si="17"/>
        <v>597.19999999999993</v>
      </c>
    </row>
    <row r="94" spans="1:39"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f t="shared" si="9"/>
        <v>119.9</v>
      </c>
      <c r="V94">
        <v>119.9</v>
      </c>
      <c r="W94">
        <v>120.1</v>
      </c>
      <c r="X94">
        <v>121.3</v>
      </c>
      <c r="Y94">
        <v>119</v>
      </c>
      <c r="Z94">
        <v>112.7</v>
      </c>
      <c r="AA94">
        <v>117.2</v>
      </c>
      <c r="AB94">
        <v>124.4</v>
      </c>
      <c r="AC94">
        <v>112.3</v>
      </c>
      <c r="AD94">
        <v>117.2</v>
      </c>
      <c r="AE94">
        <v>123.6</v>
      </c>
      <c r="AF94">
        <f t="shared" si="10"/>
        <v>1630.6000000000001</v>
      </c>
      <c r="AG94">
        <f t="shared" si="11"/>
        <v>120.1</v>
      </c>
      <c r="AH94">
        <f t="shared" si="12"/>
        <v>112.7</v>
      </c>
      <c r="AI94" s="6">
        <f t="shared" si="13"/>
        <v>119.9</v>
      </c>
      <c r="AJ94" s="352">
        <f t="shared" si="14"/>
        <v>119</v>
      </c>
      <c r="AK94">
        <f t="shared" si="15"/>
        <v>124.4</v>
      </c>
      <c r="AL94">
        <f t="shared" si="16"/>
        <v>375.1</v>
      </c>
      <c r="AM94">
        <f t="shared" si="17"/>
        <v>598.4</v>
      </c>
    </row>
    <row r="95" spans="1:39"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f t="shared" si="9"/>
        <v>121.25</v>
      </c>
      <c r="V95" t="s">
        <v>32</v>
      </c>
      <c r="W95">
        <v>123.8</v>
      </c>
      <c r="X95">
        <v>123.7</v>
      </c>
      <c r="Y95">
        <v>121.1</v>
      </c>
      <c r="Z95">
        <v>113.6</v>
      </c>
      <c r="AA95">
        <v>118.5</v>
      </c>
      <c r="AB95">
        <v>123.6</v>
      </c>
      <c r="AC95">
        <v>112.5</v>
      </c>
      <c r="AD95">
        <v>118.2</v>
      </c>
      <c r="AE95">
        <v>126.1</v>
      </c>
      <c r="AF95">
        <f t="shared" si="10"/>
        <v>1646.6</v>
      </c>
      <c r="AG95">
        <f t="shared" si="11"/>
        <v>123.8</v>
      </c>
      <c r="AH95">
        <f t="shared" si="12"/>
        <v>113.6</v>
      </c>
      <c r="AI95" s="6">
        <f t="shared" si="13"/>
        <v>121.25</v>
      </c>
      <c r="AJ95" s="352">
        <f t="shared" si="14"/>
        <v>121.1</v>
      </c>
      <c r="AK95">
        <f t="shared" si="15"/>
        <v>123.6</v>
      </c>
      <c r="AL95">
        <f t="shared" si="16"/>
        <v>384.8</v>
      </c>
      <c r="AM95">
        <f t="shared" si="17"/>
        <v>603</v>
      </c>
    </row>
    <row r="96" spans="1:39"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f t="shared" si="9"/>
        <v>120.9</v>
      </c>
      <c r="V96">
        <v>120.9</v>
      </c>
      <c r="W96">
        <v>115.3</v>
      </c>
      <c r="X96">
        <v>120</v>
      </c>
      <c r="Y96">
        <v>116.6</v>
      </c>
      <c r="Z96">
        <v>109.9</v>
      </c>
      <c r="AA96">
        <v>117.2</v>
      </c>
      <c r="AB96">
        <v>126.2</v>
      </c>
      <c r="AC96">
        <v>112</v>
      </c>
      <c r="AD96">
        <v>116.2</v>
      </c>
      <c r="AE96">
        <v>123.2</v>
      </c>
      <c r="AF96">
        <f t="shared" si="10"/>
        <v>1658.8999999999999</v>
      </c>
      <c r="AG96">
        <f t="shared" si="11"/>
        <v>115.3</v>
      </c>
      <c r="AH96">
        <f t="shared" si="12"/>
        <v>109.9</v>
      </c>
      <c r="AI96" s="6">
        <f t="shared" si="13"/>
        <v>120.9</v>
      </c>
      <c r="AJ96" s="352">
        <f t="shared" si="14"/>
        <v>116.6</v>
      </c>
      <c r="AK96">
        <f t="shared" si="15"/>
        <v>126.2</v>
      </c>
      <c r="AL96">
        <f t="shared" si="16"/>
        <v>364.8</v>
      </c>
      <c r="AM96">
        <f t="shared" si="17"/>
        <v>599.6</v>
      </c>
    </row>
    <row r="97" spans="1:39"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f t="shared" si="9"/>
        <v>120.9</v>
      </c>
      <c r="V97">
        <v>120.9</v>
      </c>
      <c r="W97">
        <v>120.6</v>
      </c>
      <c r="X97">
        <v>122</v>
      </c>
      <c r="Y97">
        <v>119.4</v>
      </c>
      <c r="Z97">
        <v>111.7</v>
      </c>
      <c r="AA97">
        <v>117.8</v>
      </c>
      <c r="AB97">
        <v>125.1</v>
      </c>
      <c r="AC97">
        <v>112.3</v>
      </c>
      <c r="AD97">
        <v>117.2</v>
      </c>
      <c r="AE97">
        <v>124.8</v>
      </c>
      <c r="AF97">
        <f t="shared" si="10"/>
        <v>1649.6</v>
      </c>
      <c r="AG97">
        <f t="shared" si="11"/>
        <v>120.6</v>
      </c>
      <c r="AH97">
        <f t="shared" si="12"/>
        <v>111.7</v>
      </c>
      <c r="AI97" s="6">
        <f t="shared" si="13"/>
        <v>120.9</v>
      </c>
      <c r="AJ97" s="352">
        <f t="shared" si="14"/>
        <v>119.4</v>
      </c>
      <c r="AK97">
        <f t="shared" si="15"/>
        <v>125.1</v>
      </c>
      <c r="AL97">
        <f t="shared" si="16"/>
        <v>376.70000000000005</v>
      </c>
      <c r="AM97">
        <f t="shared" si="17"/>
        <v>600.5</v>
      </c>
    </row>
    <row r="98" spans="1:39"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f t="shared" si="9"/>
        <v>122</v>
      </c>
      <c r="V98" t="s">
        <v>32</v>
      </c>
      <c r="W98">
        <v>123.7</v>
      </c>
      <c r="X98">
        <v>124.5</v>
      </c>
      <c r="Y98">
        <v>121.4</v>
      </c>
      <c r="Z98">
        <v>113.8</v>
      </c>
      <c r="AA98">
        <v>119.6</v>
      </c>
      <c r="AB98">
        <v>124.5</v>
      </c>
      <c r="AC98">
        <v>113.7</v>
      </c>
      <c r="AD98">
        <v>118.8</v>
      </c>
      <c r="AE98">
        <v>127</v>
      </c>
      <c r="AF98">
        <f t="shared" si="10"/>
        <v>1657.6000000000001</v>
      </c>
      <c r="AG98">
        <f t="shared" si="11"/>
        <v>123.7</v>
      </c>
      <c r="AH98">
        <f t="shared" si="12"/>
        <v>113.8</v>
      </c>
      <c r="AI98" s="6">
        <f t="shared" si="13"/>
        <v>122</v>
      </c>
      <c r="AJ98" s="352">
        <f t="shared" si="14"/>
        <v>121.4</v>
      </c>
      <c r="AK98">
        <f t="shared" si="15"/>
        <v>124.5</v>
      </c>
      <c r="AL98">
        <f t="shared" si="16"/>
        <v>387.1</v>
      </c>
      <c r="AM98">
        <f t="shared" si="17"/>
        <v>607.6</v>
      </c>
    </row>
    <row r="99" spans="1:39"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f t="shared" si="9"/>
        <v>121.6</v>
      </c>
      <c r="V99">
        <v>121.6</v>
      </c>
      <c r="W99">
        <v>115.1</v>
      </c>
      <c r="X99">
        <v>120.4</v>
      </c>
      <c r="Y99">
        <v>117.1</v>
      </c>
      <c r="Z99">
        <v>109.1</v>
      </c>
      <c r="AA99">
        <v>117.3</v>
      </c>
      <c r="AB99">
        <v>126.5</v>
      </c>
      <c r="AC99">
        <v>112.9</v>
      </c>
      <c r="AD99">
        <v>116.2</v>
      </c>
      <c r="AE99">
        <v>123.5</v>
      </c>
      <c r="AF99">
        <f t="shared" si="10"/>
        <v>1664.8</v>
      </c>
      <c r="AG99">
        <f t="shared" si="11"/>
        <v>115.1</v>
      </c>
      <c r="AH99">
        <f t="shared" si="12"/>
        <v>109.1</v>
      </c>
      <c r="AI99" s="6">
        <f t="shared" si="13"/>
        <v>121.6</v>
      </c>
      <c r="AJ99" s="352">
        <f t="shared" si="14"/>
        <v>117.1</v>
      </c>
      <c r="AK99">
        <f t="shared" si="15"/>
        <v>126.5</v>
      </c>
      <c r="AL99">
        <f t="shared" si="16"/>
        <v>365.8</v>
      </c>
      <c r="AM99">
        <f t="shared" si="17"/>
        <v>601.5</v>
      </c>
    </row>
    <row r="100" spans="1:39"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f t="shared" si="9"/>
        <v>121.6</v>
      </c>
      <c r="V100">
        <v>121.6</v>
      </c>
      <c r="W100">
        <v>120.4</v>
      </c>
      <c r="X100">
        <v>122.6</v>
      </c>
      <c r="Y100">
        <v>119.8</v>
      </c>
      <c r="Z100">
        <v>111.3</v>
      </c>
      <c r="AA100">
        <v>118.3</v>
      </c>
      <c r="AB100">
        <v>125.7</v>
      </c>
      <c r="AC100">
        <v>113.4</v>
      </c>
      <c r="AD100">
        <v>117.5</v>
      </c>
      <c r="AE100">
        <v>125.4</v>
      </c>
      <c r="AF100">
        <f t="shared" si="10"/>
        <v>1658.3000000000002</v>
      </c>
      <c r="AG100">
        <f t="shared" si="11"/>
        <v>120.4</v>
      </c>
      <c r="AH100">
        <f t="shared" si="12"/>
        <v>111.3</v>
      </c>
      <c r="AI100" s="6">
        <f t="shared" si="13"/>
        <v>121.6</v>
      </c>
      <c r="AJ100" s="352">
        <f t="shared" si="14"/>
        <v>119.8</v>
      </c>
      <c r="AK100">
        <f t="shared" si="15"/>
        <v>125.7</v>
      </c>
      <c r="AL100">
        <f t="shared" si="16"/>
        <v>378.5</v>
      </c>
      <c r="AM100">
        <f t="shared" si="17"/>
        <v>603.79999999999995</v>
      </c>
    </row>
    <row r="101" spans="1:39"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f t="shared" si="9"/>
        <v>122.65</v>
      </c>
      <c r="V101" t="s">
        <v>32</v>
      </c>
      <c r="W101">
        <v>124.4</v>
      </c>
      <c r="X101">
        <v>125.1</v>
      </c>
      <c r="Y101">
        <v>122</v>
      </c>
      <c r="Z101">
        <v>113.8</v>
      </c>
      <c r="AA101">
        <v>120.1</v>
      </c>
      <c r="AB101">
        <v>125.1</v>
      </c>
      <c r="AC101">
        <v>114.2</v>
      </c>
      <c r="AD101">
        <v>119.2</v>
      </c>
      <c r="AE101">
        <v>127.7</v>
      </c>
      <c r="AF101">
        <f t="shared" si="10"/>
        <v>1674.6</v>
      </c>
      <c r="AG101">
        <f t="shared" si="11"/>
        <v>124.4</v>
      </c>
      <c r="AH101">
        <f t="shared" si="12"/>
        <v>113.8</v>
      </c>
      <c r="AI101" s="6">
        <f t="shared" si="13"/>
        <v>122.65</v>
      </c>
      <c r="AJ101" s="352">
        <f t="shared" si="14"/>
        <v>122</v>
      </c>
      <c r="AK101">
        <f t="shared" si="15"/>
        <v>125.1</v>
      </c>
      <c r="AL101">
        <f t="shared" si="16"/>
        <v>389</v>
      </c>
      <c r="AM101">
        <f t="shared" si="17"/>
        <v>610.1</v>
      </c>
    </row>
    <row r="102" spans="1:39"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f t="shared" si="9"/>
        <v>122.4</v>
      </c>
      <c r="V102">
        <v>122.4</v>
      </c>
      <c r="W102">
        <v>114.9</v>
      </c>
      <c r="X102">
        <v>120.7</v>
      </c>
      <c r="Y102">
        <v>117.7</v>
      </c>
      <c r="Z102">
        <v>109.3</v>
      </c>
      <c r="AA102">
        <v>117.7</v>
      </c>
      <c r="AB102">
        <v>126.5</v>
      </c>
      <c r="AC102">
        <v>113.5</v>
      </c>
      <c r="AD102">
        <v>116.5</v>
      </c>
      <c r="AE102">
        <v>124.2</v>
      </c>
      <c r="AF102">
        <f t="shared" si="10"/>
        <v>1692.8000000000002</v>
      </c>
      <c r="AG102">
        <f t="shared" si="11"/>
        <v>114.9</v>
      </c>
      <c r="AH102">
        <f t="shared" si="12"/>
        <v>109.3</v>
      </c>
      <c r="AI102" s="6">
        <f t="shared" si="13"/>
        <v>122.4</v>
      </c>
      <c r="AJ102" s="352">
        <f t="shared" si="14"/>
        <v>117.7</v>
      </c>
      <c r="AK102">
        <f t="shared" si="15"/>
        <v>126.5</v>
      </c>
      <c r="AL102">
        <f t="shared" si="16"/>
        <v>366.79999999999995</v>
      </c>
      <c r="AM102">
        <f t="shared" si="17"/>
        <v>603.70000000000005</v>
      </c>
    </row>
    <row r="103" spans="1:39"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f t="shared" si="9"/>
        <v>122.4</v>
      </c>
      <c r="V103">
        <v>122.4</v>
      </c>
      <c r="W103">
        <v>120.8</v>
      </c>
      <c r="X103">
        <v>123</v>
      </c>
      <c r="Y103">
        <v>120.4</v>
      </c>
      <c r="Z103">
        <v>111.4</v>
      </c>
      <c r="AA103">
        <v>118.7</v>
      </c>
      <c r="AB103">
        <v>125.9</v>
      </c>
      <c r="AC103">
        <v>113.9</v>
      </c>
      <c r="AD103">
        <v>117.9</v>
      </c>
      <c r="AE103">
        <v>126.1</v>
      </c>
      <c r="AF103">
        <f t="shared" si="10"/>
        <v>1678.9999999999998</v>
      </c>
      <c r="AG103">
        <f t="shared" si="11"/>
        <v>120.8</v>
      </c>
      <c r="AH103">
        <f t="shared" si="12"/>
        <v>111.4</v>
      </c>
      <c r="AI103" s="6">
        <f t="shared" si="13"/>
        <v>122.4</v>
      </c>
      <c r="AJ103" s="352">
        <f t="shared" si="14"/>
        <v>120.4</v>
      </c>
      <c r="AK103">
        <f t="shared" si="15"/>
        <v>125.9</v>
      </c>
      <c r="AL103">
        <f t="shared" si="16"/>
        <v>380.1</v>
      </c>
      <c r="AM103">
        <f t="shared" si="17"/>
        <v>606</v>
      </c>
    </row>
    <row r="104" spans="1:39"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f t="shared" si="9"/>
        <v>122.65</v>
      </c>
      <c r="V104" t="s">
        <v>32</v>
      </c>
      <c r="W104">
        <v>125.6</v>
      </c>
      <c r="X104">
        <v>125.6</v>
      </c>
      <c r="Y104">
        <v>122.6</v>
      </c>
      <c r="Z104">
        <v>114</v>
      </c>
      <c r="AA104">
        <v>120.9</v>
      </c>
      <c r="AB104">
        <v>125.8</v>
      </c>
      <c r="AC104">
        <v>114.2</v>
      </c>
      <c r="AD104">
        <v>119.6</v>
      </c>
      <c r="AE104">
        <v>128.30000000000001</v>
      </c>
      <c r="AF104">
        <f t="shared" si="10"/>
        <v>1686.3</v>
      </c>
      <c r="AG104">
        <f t="shared" si="11"/>
        <v>125.6</v>
      </c>
      <c r="AH104">
        <f t="shared" si="12"/>
        <v>114</v>
      </c>
      <c r="AI104" s="6">
        <f t="shared" si="13"/>
        <v>122.65</v>
      </c>
      <c r="AJ104" s="352">
        <f t="shared" si="14"/>
        <v>122.6</v>
      </c>
      <c r="AK104">
        <f t="shared" si="15"/>
        <v>125.8</v>
      </c>
      <c r="AL104">
        <f t="shared" si="16"/>
        <v>391.79999999999995</v>
      </c>
      <c r="AM104">
        <f t="shared" si="17"/>
        <v>612.49999999999989</v>
      </c>
    </row>
    <row r="105" spans="1:39"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f t="shared" si="9"/>
        <v>122.9</v>
      </c>
      <c r="V105">
        <v>122.9</v>
      </c>
      <c r="W105">
        <v>115.1</v>
      </c>
      <c r="X105">
        <v>121</v>
      </c>
      <c r="Y105">
        <v>118.1</v>
      </c>
      <c r="Z105">
        <v>109.3</v>
      </c>
      <c r="AA105">
        <v>117.9</v>
      </c>
      <c r="AB105">
        <v>126.6</v>
      </c>
      <c r="AC105">
        <v>113.3</v>
      </c>
      <c r="AD105">
        <v>116.6</v>
      </c>
      <c r="AE105">
        <v>124.6</v>
      </c>
      <c r="AF105">
        <f t="shared" si="10"/>
        <v>1708.4999999999998</v>
      </c>
      <c r="AG105">
        <f t="shared" si="11"/>
        <v>115.1</v>
      </c>
      <c r="AH105">
        <f t="shared" si="12"/>
        <v>109.3</v>
      </c>
      <c r="AI105" s="6">
        <f t="shared" si="13"/>
        <v>122.9</v>
      </c>
      <c r="AJ105" s="352">
        <f t="shared" si="14"/>
        <v>118.1</v>
      </c>
      <c r="AK105">
        <f t="shared" si="15"/>
        <v>126.6</v>
      </c>
      <c r="AL105">
        <f t="shared" si="16"/>
        <v>368.5</v>
      </c>
      <c r="AM105">
        <f t="shared" si="17"/>
        <v>606.4</v>
      </c>
    </row>
    <row r="106" spans="1:39"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f t="shared" si="9"/>
        <v>122.9</v>
      </c>
      <c r="V106">
        <v>122.9</v>
      </c>
      <c r="W106">
        <v>121.6</v>
      </c>
      <c r="X106">
        <v>123.4</v>
      </c>
      <c r="Y106">
        <v>120.9</v>
      </c>
      <c r="Z106">
        <v>111.5</v>
      </c>
      <c r="AA106">
        <v>119.2</v>
      </c>
      <c r="AB106">
        <v>126.3</v>
      </c>
      <c r="AC106">
        <v>113.8</v>
      </c>
      <c r="AD106">
        <v>118.1</v>
      </c>
      <c r="AE106">
        <v>126.6</v>
      </c>
      <c r="AF106">
        <f t="shared" si="10"/>
        <v>1692.1</v>
      </c>
      <c r="AG106">
        <f t="shared" si="11"/>
        <v>121.6</v>
      </c>
      <c r="AH106">
        <f t="shared" si="12"/>
        <v>111.5</v>
      </c>
      <c r="AI106" s="6">
        <f t="shared" si="13"/>
        <v>122.9</v>
      </c>
      <c r="AJ106" s="352">
        <f t="shared" si="14"/>
        <v>120.9</v>
      </c>
      <c r="AK106">
        <f t="shared" si="15"/>
        <v>126.3</v>
      </c>
      <c r="AL106">
        <f t="shared" si="16"/>
        <v>382.4</v>
      </c>
      <c r="AM106">
        <f t="shared" si="17"/>
        <v>608.1</v>
      </c>
    </row>
    <row r="107" spans="1:39"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f t="shared" si="9"/>
        <v>122.9</v>
      </c>
      <c r="V107" t="s">
        <v>32</v>
      </c>
      <c r="W107">
        <v>125.7</v>
      </c>
      <c r="X107">
        <v>126</v>
      </c>
      <c r="Y107">
        <v>123.1</v>
      </c>
      <c r="Z107">
        <v>114</v>
      </c>
      <c r="AA107">
        <v>121.6</v>
      </c>
      <c r="AB107">
        <v>125.6</v>
      </c>
      <c r="AC107">
        <v>114.1</v>
      </c>
      <c r="AD107">
        <v>119.8</v>
      </c>
      <c r="AE107">
        <v>127.9</v>
      </c>
      <c r="AF107">
        <f t="shared" si="10"/>
        <v>1682.3000000000002</v>
      </c>
      <c r="AG107">
        <f t="shared" si="11"/>
        <v>125.7</v>
      </c>
      <c r="AH107">
        <f t="shared" si="12"/>
        <v>114</v>
      </c>
      <c r="AI107" s="6">
        <f t="shared" si="13"/>
        <v>122.9</v>
      </c>
      <c r="AJ107" s="352">
        <f t="shared" si="14"/>
        <v>123.1</v>
      </c>
      <c r="AK107">
        <f t="shared" si="15"/>
        <v>125.6</v>
      </c>
      <c r="AL107">
        <f t="shared" si="16"/>
        <v>392.9</v>
      </c>
      <c r="AM107">
        <f t="shared" si="17"/>
        <v>614.6</v>
      </c>
    </row>
    <row r="108" spans="1:39"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f t="shared" si="9"/>
        <v>122.4</v>
      </c>
      <c r="V108">
        <v>122.4</v>
      </c>
      <c r="W108">
        <v>116</v>
      </c>
      <c r="X108">
        <v>121</v>
      </c>
      <c r="Y108">
        <v>118.6</v>
      </c>
      <c r="Z108">
        <v>109.3</v>
      </c>
      <c r="AA108">
        <v>118.1</v>
      </c>
      <c r="AB108">
        <v>126.6</v>
      </c>
      <c r="AC108">
        <v>113.2</v>
      </c>
      <c r="AD108">
        <v>116.7</v>
      </c>
      <c r="AE108">
        <v>124</v>
      </c>
      <c r="AF108">
        <f t="shared" si="10"/>
        <v>1698.8</v>
      </c>
      <c r="AG108">
        <f t="shared" si="11"/>
        <v>116</v>
      </c>
      <c r="AH108">
        <f t="shared" si="12"/>
        <v>109.3</v>
      </c>
      <c r="AI108" s="6">
        <f t="shared" si="13"/>
        <v>122.4</v>
      </c>
      <c r="AJ108" s="352">
        <f t="shared" si="14"/>
        <v>118.6</v>
      </c>
      <c r="AK108">
        <f t="shared" si="15"/>
        <v>126.6</v>
      </c>
      <c r="AL108">
        <f t="shared" si="16"/>
        <v>369.4</v>
      </c>
      <c r="AM108">
        <f t="shared" si="17"/>
        <v>607.19999999999993</v>
      </c>
    </row>
    <row r="109" spans="1:39"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f t="shared" si="9"/>
        <v>122.4</v>
      </c>
      <c r="V109">
        <v>122.4</v>
      </c>
      <c r="W109">
        <v>122</v>
      </c>
      <c r="X109">
        <v>123.6</v>
      </c>
      <c r="Y109">
        <v>121.4</v>
      </c>
      <c r="Z109">
        <v>111.5</v>
      </c>
      <c r="AA109">
        <v>119.6</v>
      </c>
      <c r="AB109">
        <v>126.2</v>
      </c>
      <c r="AC109">
        <v>113.7</v>
      </c>
      <c r="AD109">
        <v>118.3</v>
      </c>
      <c r="AE109">
        <v>126.1</v>
      </c>
      <c r="AF109">
        <f t="shared" si="10"/>
        <v>1686.1000000000001</v>
      </c>
      <c r="AG109">
        <f t="shared" si="11"/>
        <v>122</v>
      </c>
      <c r="AH109">
        <f t="shared" si="12"/>
        <v>111.5</v>
      </c>
      <c r="AI109" s="6">
        <f t="shared" si="13"/>
        <v>122.4</v>
      </c>
      <c r="AJ109" s="352">
        <f t="shared" si="14"/>
        <v>121.4</v>
      </c>
      <c r="AK109">
        <f t="shared" si="15"/>
        <v>126.2</v>
      </c>
      <c r="AL109">
        <f t="shared" si="16"/>
        <v>383.5</v>
      </c>
      <c r="AM109">
        <f t="shared" si="17"/>
        <v>609.70000000000005</v>
      </c>
    </row>
    <row r="110" spans="1:39"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f t="shared" si="9"/>
        <v>123.9</v>
      </c>
      <c r="V110" t="s">
        <v>32</v>
      </c>
      <c r="W110">
        <v>126.2</v>
      </c>
      <c r="X110">
        <v>126.6</v>
      </c>
      <c r="Y110">
        <v>123.7</v>
      </c>
      <c r="Z110">
        <v>113.6</v>
      </c>
      <c r="AA110">
        <v>121.4</v>
      </c>
      <c r="AB110">
        <v>126.2</v>
      </c>
      <c r="AC110">
        <v>114.9</v>
      </c>
      <c r="AD110">
        <v>120.1</v>
      </c>
      <c r="AE110">
        <v>128.1</v>
      </c>
      <c r="AF110">
        <f t="shared" si="10"/>
        <v>1690.1000000000001</v>
      </c>
      <c r="AG110">
        <f t="shared" si="11"/>
        <v>126.2</v>
      </c>
      <c r="AH110">
        <f t="shared" si="12"/>
        <v>113.6</v>
      </c>
      <c r="AI110" s="6">
        <f t="shared" si="13"/>
        <v>123.9</v>
      </c>
      <c r="AJ110" s="352">
        <f t="shared" si="14"/>
        <v>123.7</v>
      </c>
      <c r="AK110">
        <f t="shared" si="15"/>
        <v>126.2</v>
      </c>
      <c r="AL110">
        <f t="shared" si="16"/>
        <v>394.70000000000005</v>
      </c>
      <c r="AM110">
        <f t="shared" si="17"/>
        <v>616.6</v>
      </c>
    </row>
    <row r="111" spans="1:39"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f t="shared" si="9"/>
        <v>123.4</v>
      </c>
      <c r="V111">
        <v>123.4</v>
      </c>
      <c r="W111">
        <v>116.9</v>
      </c>
      <c r="X111">
        <v>121.6</v>
      </c>
      <c r="Y111">
        <v>119.1</v>
      </c>
      <c r="Z111">
        <v>108.9</v>
      </c>
      <c r="AA111">
        <v>118.5</v>
      </c>
      <c r="AB111">
        <v>126.4</v>
      </c>
      <c r="AC111">
        <v>114</v>
      </c>
      <c r="AD111">
        <v>116.8</v>
      </c>
      <c r="AE111">
        <v>124.2</v>
      </c>
      <c r="AF111">
        <f t="shared" si="10"/>
        <v>1701.4</v>
      </c>
      <c r="AG111">
        <f t="shared" si="11"/>
        <v>116.9</v>
      </c>
      <c r="AH111">
        <f t="shared" si="12"/>
        <v>108.9</v>
      </c>
      <c r="AI111" s="6">
        <f t="shared" si="13"/>
        <v>123.4</v>
      </c>
      <c r="AJ111" s="352">
        <f t="shared" si="14"/>
        <v>119.1</v>
      </c>
      <c r="AK111">
        <f t="shared" si="15"/>
        <v>126.4</v>
      </c>
      <c r="AL111">
        <f t="shared" si="16"/>
        <v>370.5</v>
      </c>
      <c r="AM111">
        <f t="shared" si="17"/>
        <v>610.4</v>
      </c>
    </row>
    <row r="112" spans="1:39"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f t="shared" si="9"/>
        <v>123.4</v>
      </c>
      <c r="V112">
        <v>123.4</v>
      </c>
      <c r="W112">
        <v>122.7</v>
      </c>
      <c r="X112">
        <v>124.2</v>
      </c>
      <c r="Y112">
        <v>122</v>
      </c>
      <c r="Z112">
        <v>111.1</v>
      </c>
      <c r="AA112">
        <v>119.8</v>
      </c>
      <c r="AB112">
        <v>126.3</v>
      </c>
      <c r="AC112">
        <v>114.5</v>
      </c>
      <c r="AD112">
        <v>118.5</v>
      </c>
      <c r="AE112">
        <v>126.3</v>
      </c>
      <c r="AF112">
        <f t="shared" si="10"/>
        <v>1691.7</v>
      </c>
      <c r="AG112">
        <f t="shared" si="11"/>
        <v>122.7</v>
      </c>
      <c r="AH112">
        <f t="shared" si="12"/>
        <v>111.1</v>
      </c>
      <c r="AI112" s="6">
        <f t="shared" si="13"/>
        <v>123.4</v>
      </c>
      <c r="AJ112" s="352">
        <f t="shared" si="14"/>
        <v>122</v>
      </c>
      <c r="AK112">
        <f t="shared" si="15"/>
        <v>126.3</v>
      </c>
      <c r="AL112">
        <f t="shared" si="16"/>
        <v>384.9</v>
      </c>
      <c r="AM112">
        <f t="shared" si="17"/>
        <v>612.20000000000005</v>
      </c>
    </row>
    <row r="113" spans="1:39"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f t="shared" si="9"/>
        <v>124.65</v>
      </c>
      <c r="V113" t="s">
        <v>32</v>
      </c>
      <c r="W113">
        <v>127.5</v>
      </c>
      <c r="X113">
        <v>127.1</v>
      </c>
      <c r="Y113">
        <v>124.3</v>
      </c>
      <c r="Z113">
        <v>113.9</v>
      </c>
      <c r="AA113">
        <v>122.3</v>
      </c>
      <c r="AB113">
        <v>127.1</v>
      </c>
      <c r="AC113">
        <v>116.8</v>
      </c>
      <c r="AD113">
        <v>120.9</v>
      </c>
      <c r="AE113">
        <v>127.9</v>
      </c>
      <c r="AF113">
        <f t="shared" si="10"/>
        <v>1682.6</v>
      </c>
      <c r="AG113">
        <f t="shared" si="11"/>
        <v>127.5</v>
      </c>
      <c r="AH113">
        <f t="shared" si="12"/>
        <v>113.9</v>
      </c>
      <c r="AI113" s="6">
        <f t="shared" si="13"/>
        <v>124.65</v>
      </c>
      <c r="AJ113" s="352">
        <f t="shared" si="14"/>
        <v>124.3</v>
      </c>
      <c r="AK113">
        <f t="shared" si="15"/>
        <v>127.1</v>
      </c>
      <c r="AL113">
        <f t="shared" si="16"/>
        <v>397.1</v>
      </c>
      <c r="AM113">
        <f t="shared" si="17"/>
        <v>621.5</v>
      </c>
    </row>
    <row r="114" spans="1:39"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f t="shared" si="9"/>
        <v>124.4</v>
      </c>
      <c r="V114">
        <v>124.4</v>
      </c>
      <c r="W114">
        <v>116</v>
      </c>
      <c r="X114">
        <v>121.8</v>
      </c>
      <c r="Y114">
        <v>119.5</v>
      </c>
      <c r="Z114">
        <v>109.1</v>
      </c>
      <c r="AA114">
        <v>118.8</v>
      </c>
      <c r="AB114">
        <v>126.3</v>
      </c>
      <c r="AC114">
        <v>116.2</v>
      </c>
      <c r="AD114">
        <v>117.2</v>
      </c>
      <c r="AE114">
        <v>123.8</v>
      </c>
      <c r="AF114">
        <f t="shared" si="10"/>
        <v>1676.1</v>
      </c>
      <c r="AG114">
        <f t="shared" si="11"/>
        <v>116</v>
      </c>
      <c r="AH114">
        <f t="shared" si="12"/>
        <v>109.1</v>
      </c>
      <c r="AI114" s="6">
        <f t="shared" si="13"/>
        <v>124.4</v>
      </c>
      <c r="AJ114" s="352">
        <f t="shared" si="14"/>
        <v>119.5</v>
      </c>
      <c r="AK114">
        <f t="shared" si="15"/>
        <v>126.3</v>
      </c>
      <c r="AL114">
        <f t="shared" si="16"/>
        <v>371.6</v>
      </c>
      <c r="AM114">
        <f t="shared" si="17"/>
        <v>614</v>
      </c>
    </row>
    <row r="115" spans="1:39"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f t="shared" si="9"/>
        <v>124.4</v>
      </c>
      <c r="V115">
        <v>124.4</v>
      </c>
      <c r="W115">
        <v>123.1</v>
      </c>
      <c r="X115">
        <v>124.6</v>
      </c>
      <c r="Y115">
        <v>122.5</v>
      </c>
      <c r="Z115">
        <v>111.4</v>
      </c>
      <c r="AA115">
        <v>120.3</v>
      </c>
      <c r="AB115">
        <v>126.6</v>
      </c>
      <c r="AC115">
        <v>116.6</v>
      </c>
      <c r="AD115">
        <v>119.1</v>
      </c>
      <c r="AE115">
        <v>126</v>
      </c>
      <c r="AF115">
        <f t="shared" si="10"/>
        <v>1678.1</v>
      </c>
      <c r="AG115">
        <f t="shared" si="11"/>
        <v>123.1</v>
      </c>
      <c r="AH115">
        <f t="shared" si="12"/>
        <v>111.4</v>
      </c>
      <c r="AI115" s="6">
        <f t="shared" si="13"/>
        <v>124.4</v>
      </c>
      <c r="AJ115" s="352">
        <f t="shared" si="14"/>
        <v>122.5</v>
      </c>
      <c r="AK115">
        <f t="shared" si="15"/>
        <v>126.6</v>
      </c>
      <c r="AL115">
        <f t="shared" si="16"/>
        <v>386.9</v>
      </c>
      <c r="AM115">
        <f t="shared" si="17"/>
        <v>616.5</v>
      </c>
    </row>
    <row r="116" spans="1:39"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f t="shared" si="9"/>
        <v>125.25</v>
      </c>
      <c r="V116" t="s">
        <v>32</v>
      </c>
      <c r="W116">
        <v>127</v>
      </c>
      <c r="X116">
        <v>127.7</v>
      </c>
      <c r="Y116">
        <v>124.8</v>
      </c>
      <c r="Z116">
        <v>113.6</v>
      </c>
      <c r="AA116">
        <v>122.5</v>
      </c>
      <c r="AB116">
        <v>127.5</v>
      </c>
      <c r="AC116">
        <v>117.4</v>
      </c>
      <c r="AD116">
        <v>121.1</v>
      </c>
      <c r="AE116">
        <v>128</v>
      </c>
      <c r="AF116">
        <f t="shared" si="10"/>
        <v>1682.7000000000003</v>
      </c>
      <c r="AG116">
        <f t="shared" si="11"/>
        <v>127</v>
      </c>
      <c r="AH116">
        <f t="shared" si="12"/>
        <v>113.6</v>
      </c>
      <c r="AI116" s="6">
        <f t="shared" si="13"/>
        <v>125.25</v>
      </c>
      <c r="AJ116" s="352">
        <f t="shared" si="14"/>
        <v>124.8</v>
      </c>
      <c r="AK116">
        <f t="shared" si="15"/>
        <v>127.5</v>
      </c>
      <c r="AL116">
        <f t="shared" si="16"/>
        <v>398.40000000000003</v>
      </c>
      <c r="AM116">
        <f t="shared" si="17"/>
        <v>623.70000000000005</v>
      </c>
    </row>
    <row r="117" spans="1:39"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f t="shared" si="9"/>
        <v>124.9</v>
      </c>
      <c r="V117">
        <v>124.9</v>
      </c>
      <c r="W117">
        <v>114.8</v>
      </c>
      <c r="X117">
        <v>122.3</v>
      </c>
      <c r="Y117">
        <v>119.7</v>
      </c>
      <c r="Z117">
        <v>108.5</v>
      </c>
      <c r="AA117">
        <v>119.1</v>
      </c>
      <c r="AB117">
        <v>126.4</v>
      </c>
      <c r="AC117">
        <v>117.1</v>
      </c>
      <c r="AD117">
        <v>117.3</v>
      </c>
      <c r="AE117">
        <v>123.8</v>
      </c>
      <c r="AF117">
        <f t="shared" si="10"/>
        <v>1667.6000000000001</v>
      </c>
      <c r="AG117">
        <f t="shared" si="11"/>
        <v>114.8</v>
      </c>
      <c r="AH117">
        <f t="shared" si="12"/>
        <v>108.5</v>
      </c>
      <c r="AI117" s="6">
        <f t="shared" si="13"/>
        <v>124.9</v>
      </c>
      <c r="AJ117" s="352">
        <f t="shared" si="14"/>
        <v>119.7</v>
      </c>
      <c r="AK117">
        <f t="shared" si="15"/>
        <v>126.4</v>
      </c>
      <c r="AL117">
        <f t="shared" si="16"/>
        <v>372.2</v>
      </c>
      <c r="AM117">
        <f t="shared" si="17"/>
        <v>616.4</v>
      </c>
    </row>
    <row r="118" spans="1:39"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f t="shared" si="9"/>
        <v>124.9</v>
      </c>
      <c r="V118">
        <v>124.9</v>
      </c>
      <c r="W118">
        <v>122.4</v>
      </c>
      <c r="X118">
        <v>125.1</v>
      </c>
      <c r="Y118">
        <v>122.9</v>
      </c>
      <c r="Z118">
        <v>110.9</v>
      </c>
      <c r="AA118">
        <v>120.6</v>
      </c>
      <c r="AB118">
        <v>126.9</v>
      </c>
      <c r="AC118">
        <v>117.3</v>
      </c>
      <c r="AD118">
        <v>119.3</v>
      </c>
      <c r="AE118">
        <v>126</v>
      </c>
      <c r="AF118">
        <f t="shared" si="10"/>
        <v>1675.2</v>
      </c>
      <c r="AG118">
        <f t="shared" si="11"/>
        <v>122.4</v>
      </c>
      <c r="AH118">
        <f t="shared" si="12"/>
        <v>110.9</v>
      </c>
      <c r="AI118" s="6">
        <f t="shared" si="13"/>
        <v>124.9</v>
      </c>
      <c r="AJ118" s="352">
        <f t="shared" si="14"/>
        <v>122.9</v>
      </c>
      <c r="AK118">
        <f t="shared" si="15"/>
        <v>126.9</v>
      </c>
      <c r="AL118">
        <f t="shared" si="16"/>
        <v>387.9</v>
      </c>
      <c r="AM118">
        <f t="shared" si="17"/>
        <v>618.80000000000007</v>
      </c>
    </row>
    <row r="119" spans="1:39"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f t="shared" si="9"/>
        <v>125.8</v>
      </c>
      <c r="V119" t="s">
        <v>32</v>
      </c>
      <c r="W119">
        <v>127</v>
      </c>
      <c r="X119">
        <v>128</v>
      </c>
      <c r="Y119">
        <v>125.2</v>
      </c>
      <c r="Z119">
        <v>114.4</v>
      </c>
      <c r="AA119">
        <v>123.2</v>
      </c>
      <c r="AB119">
        <v>127.9</v>
      </c>
      <c r="AC119">
        <v>118.4</v>
      </c>
      <c r="AD119">
        <v>121.7</v>
      </c>
      <c r="AE119">
        <v>129</v>
      </c>
      <c r="AF119">
        <f t="shared" si="10"/>
        <v>1701.6000000000004</v>
      </c>
      <c r="AG119">
        <f t="shared" si="11"/>
        <v>127</v>
      </c>
      <c r="AH119">
        <f t="shared" si="12"/>
        <v>114.4</v>
      </c>
      <c r="AI119" s="6">
        <f t="shared" si="13"/>
        <v>125.8</v>
      </c>
      <c r="AJ119" s="352">
        <f t="shared" si="14"/>
        <v>125.2</v>
      </c>
      <c r="AK119">
        <f t="shared" si="15"/>
        <v>127.9</v>
      </c>
      <c r="AL119">
        <f t="shared" si="16"/>
        <v>400</v>
      </c>
      <c r="AM119">
        <f t="shared" si="17"/>
        <v>626.80000000000007</v>
      </c>
    </row>
    <row r="120" spans="1:39"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f t="shared" si="9"/>
        <v>125.6</v>
      </c>
      <c r="V120">
        <v>125.6</v>
      </c>
      <c r="W120">
        <v>114.6</v>
      </c>
      <c r="X120">
        <v>122.8</v>
      </c>
      <c r="Y120">
        <v>120</v>
      </c>
      <c r="Z120">
        <v>110</v>
      </c>
      <c r="AA120">
        <v>119.5</v>
      </c>
      <c r="AB120">
        <v>127.6</v>
      </c>
      <c r="AC120">
        <v>117.6</v>
      </c>
      <c r="AD120">
        <v>118.2</v>
      </c>
      <c r="AE120">
        <v>125.3</v>
      </c>
      <c r="AF120">
        <f t="shared" si="10"/>
        <v>1706.3</v>
      </c>
      <c r="AG120">
        <f t="shared" si="11"/>
        <v>114.6</v>
      </c>
      <c r="AH120">
        <f t="shared" si="12"/>
        <v>110</v>
      </c>
      <c r="AI120" s="6">
        <f t="shared" si="13"/>
        <v>125.6</v>
      </c>
      <c r="AJ120" s="352">
        <f t="shared" si="14"/>
        <v>120</v>
      </c>
      <c r="AK120">
        <f t="shared" si="15"/>
        <v>127.6</v>
      </c>
      <c r="AL120">
        <f t="shared" si="16"/>
        <v>373.1</v>
      </c>
      <c r="AM120">
        <f t="shared" si="17"/>
        <v>619.6</v>
      </c>
    </row>
    <row r="121" spans="1:39"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f t="shared" si="9"/>
        <v>125.6</v>
      </c>
      <c r="V121">
        <v>125.6</v>
      </c>
      <c r="W121">
        <v>122.3</v>
      </c>
      <c r="X121">
        <v>125.5</v>
      </c>
      <c r="Y121">
        <v>123.2</v>
      </c>
      <c r="Z121">
        <v>112.1</v>
      </c>
      <c r="AA121">
        <v>121.1</v>
      </c>
      <c r="AB121">
        <v>127.7</v>
      </c>
      <c r="AC121">
        <v>118.1</v>
      </c>
      <c r="AD121">
        <v>120</v>
      </c>
      <c r="AE121">
        <v>127.3</v>
      </c>
      <c r="AF121">
        <f t="shared" si="10"/>
        <v>1701.3</v>
      </c>
      <c r="AG121">
        <f t="shared" si="11"/>
        <v>122.3</v>
      </c>
      <c r="AH121">
        <f t="shared" si="12"/>
        <v>112.1</v>
      </c>
      <c r="AI121" s="6">
        <f t="shared" si="13"/>
        <v>125.6</v>
      </c>
      <c r="AJ121" s="352">
        <f t="shared" si="14"/>
        <v>123.2</v>
      </c>
      <c r="AK121">
        <f t="shared" si="15"/>
        <v>127.7</v>
      </c>
      <c r="AL121">
        <f t="shared" si="16"/>
        <v>389.20000000000005</v>
      </c>
      <c r="AM121">
        <f t="shared" si="17"/>
        <v>621.80000000000007</v>
      </c>
    </row>
    <row r="122" spans="1:39"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f t="shared" si="9"/>
        <v>125.75</v>
      </c>
      <c r="V122" t="s">
        <v>32</v>
      </c>
      <c r="W122">
        <v>127.4</v>
      </c>
      <c r="X122">
        <v>128.5</v>
      </c>
      <c r="Y122">
        <v>125.8</v>
      </c>
      <c r="Z122">
        <v>115.1</v>
      </c>
      <c r="AA122">
        <v>123.6</v>
      </c>
      <c r="AB122">
        <v>129.1</v>
      </c>
      <c r="AC122">
        <v>119.7</v>
      </c>
      <c r="AD122">
        <v>122.5</v>
      </c>
      <c r="AE122">
        <v>130.30000000000001</v>
      </c>
      <c r="AF122">
        <f t="shared" si="10"/>
        <v>1723.6999999999998</v>
      </c>
      <c r="AG122">
        <f t="shared" si="11"/>
        <v>127.4</v>
      </c>
      <c r="AH122">
        <f t="shared" si="12"/>
        <v>115.1</v>
      </c>
      <c r="AI122" s="6">
        <f t="shared" si="13"/>
        <v>125.75</v>
      </c>
      <c r="AJ122" s="352">
        <f t="shared" si="14"/>
        <v>125.8</v>
      </c>
      <c r="AK122">
        <f t="shared" si="15"/>
        <v>129.1</v>
      </c>
      <c r="AL122">
        <f t="shared" si="16"/>
        <v>401.3</v>
      </c>
      <c r="AM122">
        <f t="shared" si="17"/>
        <v>630.29999999999995</v>
      </c>
    </row>
    <row r="123" spans="1:39"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f t="shared" si="9"/>
        <v>126</v>
      </c>
      <c r="V123">
        <v>126</v>
      </c>
      <c r="W123">
        <v>115</v>
      </c>
      <c r="X123">
        <v>123.2</v>
      </c>
      <c r="Y123">
        <v>120.3</v>
      </c>
      <c r="Z123">
        <v>110.7</v>
      </c>
      <c r="AA123">
        <v>119.8</v>
      </c>
      <c r="AB123">
        <v>128</v>
      </c>
      <c r="AC123">
        <v>118.5</v>
      </c>
      <c r="AD123">
        <v>118.7</v>
      </c>
      <c r="AE123">
        <v>126.6</v>
      </c>
      <c r="AF123">
        <f t="shared" si="10"/>
        <v>1746.7999999999997</v>
      </c>
      <c r="AG123">
        <f t="shared" si="11"/>
        <v>115</v>
      </c>
      <c r="AH123">
        <f t="shared" si="12"/>
        <v>110.7</v>
      </c>
      <c r="AI123" s="6">
        <f t="shared" si="13"/>
        <v>126</v>
      </c>
      <c r="AJ123" s="352">
        <f t="shared" si="14"/>
        <v>120.3</v>
      </c>
      <c r="AK123">
        <f t="shared" si="15"/>
        <v>128</v>
      </c>
      <c r="AL123">
        <f t="shared" si="16"/>
        <v>374.1</v>
      </c>
      <c r="AM123">
        <f t="shared" si="17"/>
        <v>622.4</v>
      </c>
    </row>
    <row r="124" spans="1:39"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f t="shared" si="9"/>
        <v>126</v>
      </c>
      <c r="V124">
        <v>126</v>
      </c>
      <c r="W124">
        <v>122.7</v>
      </c>
      <c r="X124">
        <v>126</v>
      </c>
      <c r="Y124">
        <v>123.7</v>
      </c>
      <c r="Z124">
        <v>112.8</v>
      </c>
      <c r="AA124">
        <v>121.5</v>
      </c>
      <c r="AB124">
        <v>128.5</v>
      </c>
      <c r="AC124">
        <v>119.2</v>
      </c>
      <c r="AD124">
        <v>120.7</v>
      </c>
      <c r="AE124">
        <v>128.6</v>
      </c>
      <c r="AF124">
        <f t="shared" si="10"/>
        <v>1730.4</v>
      </c>
      <c r="AG124">
        <f t="shared" si="11"/>
        <v>122.7</v>
      </c>
      <c r="AH124">
        <f t="shared" si="12"/>
        <v>112.8</v>
      </c>
      <c r="AI124" s="6">
        <f t="shared" si="13"/>
        <v>126</v>
      </c>
      <c r="AJ124" s="352">
        <f t="shared" si="14"/>
        <v>123.7</v>
      </c>
      <c r="AK124">
        <f t="shared" si="15"/>
        <v>128.5</v>
      </c>
      <c r="AL124">
        <f t="shared" si="16"/>
        <v>390.4</v>
      </c>
      <c r="AM124">
        <f t="shared" si="17"/>
        <v>625.1</v>
      </c>
    </row>
    <row r="125" spans="1:39"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f t="shared" si="9"/>
        <v>125.94999999999999</v>
      </c>
      <c r="V125" t="s">
        <v>32</v>
      </c>
      <c r="W125">
        <v>128</v>
      </c>
      <c r="X125">
        <v>129.30000000000001</v>
      </c>
      <c r="Y125">
        <v>126.2</v>
      </c>
      <c r="Z125">
        <v>116.3</v>
      </c>
      <c r="AA125">
        <v>124.1</v>
      </c>
      <c r="AB125">
        <v>130.19999999999999</v>
      </c>
      <c r="AC125">
        <v>119.9</v>
      </c>
      <c r="AD125">
        <v>123.3</v>
      </c>
      <c r="AE125">
        <v>131.9</v>
      </c>
      <c r="AF125">
        <f t="shared" si="10"/>
        <v>1748.6</v>
      </c>
      <c r="AG125">
        <f t="shared" si="11"/>
        <v>128</v>
      </c>
      <c r="AH125">
        <f t="shared" si="12"/>
        <v>116.3</v>
      </c>
      <c r="AI125" s="6">
        <f t="shared" si="13"/>
        <v>125.94999999999999</v>
      </c>
      <c r="AJ125" s="352">
        <f t="shared" si="14"/>
        <v>126.2</v>
      </c>
      <c r="AK125">
        <f t="shared" si="15"/>
        <v>130.19999999999999</v>
      </c>
      <c r="AL125">
        <f t="shared" si="16"/>
        <v>403.5</v>
      </c>
      <c r="AM125">
        <f t="shared" si="17"/>
        <v>633.79999999999995</v>
      </c>
    </row>
    <row r="126" spans="1:39"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f t="shared" si="9"/>
        <v>125.5</v>
      </c>
      <c r="V126">
        <v>125.5</v>
      </c>
      <c r="W126">
        <v>115.5</v>
      </c>
      <c r="X126">
        <v>123.2</v>
      </c>
      <c r="Y126">
        <v>120.6</v>
      </c>
      <c r="Z126">
        <v>112.3</v>
      </c>
      <c r="AA126">
        <v>119.9</v>
      </c>
      <c r="AB126">
        <v>129.30000000000001</v>
      </c>
      <c r="AC126">
        <v>118.8</v>
      </c>
      <c r="AD126">
        <v>119.6</v>
      </c>
      <c r="AE126">
        <v>128.1</v>
      </c>
      <c r="AF126">
        <f t="shared" si="10"/>
        <v>1787.0000000000002</v>
      </c>
      <c r="AG126">
        <f t="shared" si="11"/>
        <v>115.5</v>
      </c>
      <c r="AH126">
        <f t="shared" si="12"/>
        <v>112.3</v>
      </c>
      <c r="AI126" s="6">
        <f t="shared" si="13"/>
        <v>125.5</v>
      </c>
      <c r="AJ126" s="352">
        <f t="shared" si="14"/>
        <v>120.6</v>
      </c>
      <c r="AK126">
        <f t="shared" si="15"/>
        <v>129.30000000000001</v>
      </c>
      <c r="AL126">
        <f t="shared" si="16"/>
        <v>375.29999999999995</v>
      </c>
      <c r="AM126">
        <f t="shared" si="17"/>
        <v>624.19999999999993</v>
      </c>
    </row>
    <row r="127" spans="1:39"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f t="shared" si="9"/>
        <v>125.5</v>
      </c>
      <c r="V127">
        <v>125.5</v>
      </c>
      <c r="W127">
        <v>123.3</v>
      </c>
      <c r="X127">
        <v>126.4</v>
      </c>
      <c r="Y127">
        <v>124.1</v>
      </c>
      <c r="Z127">
        <v>114.2</v>
      </c>
      <c r="AA127">
        <v>121.7</v>
      </c>
      <c r="AB127">
        <v>129.69999999999999</v>
      </c>
      <c r="AC127">
        <v>119.4</v>
      </c>
      <c r="AD127">
        <v>121.5</v>
      </c>
      <c r="AE127">
        <v>130.1</v>
      </c>
      <c r="AF127">
        <f t="shared" si="10"/>
        <v>1760.6</v>
      </c>
      <c r="AG127">
        <f t="shared" si="11"/>
        <v>123.3</v>
      </c>
      <c r="AH127">
        <f t="shared" si="12"/>
        <v>114.2</v>
      </c>
      <c r="AI127" s="6">
        <f t="shared" si="13"/>
        <v>125.5</v>
      </c>
      <c r="AJ127" s="352">
        <f t="shared" si="14"/>
        <v>124.1</v>
      </c>
      <c r="AK127">
        <f t="shared" si="15"/>
        <v>129.69999999999999</v>
      </c>
      <c r="AL127">
        <f t="shared" si="16"/>
        <v>392.1</v>
      </c>
      <c r="AM127">
        <f t="shared" si="17"/>
        <v>627.70000000000005</v>
      </c>
    </row>
    <row r="128" spans="1:39"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f t="shared" si="9"/>
        <v>126.85000000000001</v>
      </c>
      <c r="V128" t="s">
        <v>32</v>
      </c>
      <c r="W128">
        <v>128.19999999999999</v>
      </c>
      <c r="X128">
        <v>130</v>
      </c>
      <c r="Y128">
        <v>126.7</v>
      </c>
      <c r="Z128">
        <v>116.4</v>
      </c>
      <c r="AA128">
        <v>125.2</v>
      </c>
      <c r="AB128">
        <v>130.80000000000001</v>
      </c>
      <c r="AC128">
        <v>120.9</v>
      </c>
      <c r="AD128">
        <v>123.8</v>
      </c>
      <c r="AE128">
        <v>133</v>
      </c>
      <c r="AF128">
        <f t="shared" si="10"/>
        <v>1770.2999999999997</v>
      </c>
      <c r="AG128">
        <f t="shared" si="11"/>
        <v>128.19999999999999</v>
      </c>
      <c r="AH128">
        <f t="shared" si="12"/>
        <v>116.4</v>
      </c>
      <c r="AI128" s="6">
        <f t="shared" si="13"/>
        <v>126.85000000000001</v>
      </c>
      <c r="AJ128" s="352">
        <f t="shared" si="14"/>
        <v>126.7</v>
      </c>
      <c r="AK128">
        <f t="shared" si="15"/>
        <v>130.80000000000001</v>
      </c>
      <c r="AL128">
        <f t="shared" si="16"/>
        <v>405.9</v>
      </c>
      <c r="AM128">
        <f t="shared" si="17"/>
        <v>637.9</v>
      </c>
    </row>
    <row r="129" spans="1:39"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f t="shared" si="9"/>
        <v>126.4</v>
      </c>
      <c r="V129">
        <v>126.4</v>
      </c>
      <c r="W129">
        <v>115.5</v>
      </c>
      <c r="X129">
        <v>123.5</v>
      </c>
      <c r="Y129">
        <v>120.9</v>
      </c>
      <c r="Z129">
        <v>111.7</v>
      </c>
      <c r="AA129">
        <v>120.3</v>
      </c>
      <c r="AB129">
        <v>130.80000000000001</v>
      </c>
      <c r="AC129">
        <v>120</v>
      </c>
      <c r="AD129">
        <v>119.9</v>
      </c>
      <c r="AE129">
        <v>129</v>
      </c>
      <c r="AF129">
        <f t="shared" si="10"/>
        <v>1811.5000000000002</v>
      </c>
      <c r="AG129">
        <f t="shared" si="11"/>
        <v>115.5</v>
      </c>
      <c r="AH129">
        <f t="shared" si="12"/>
        <v>111.7</v>
      </c>
      <c r="AI129" s="6">
        <f t="shared" si="13"/>
        <v>126.4</v>
      </c>
      <c r="AJ129" s="352">
        <f t="shared" si="14"/>
        <v>120.9</v>
      </c>
      <c r="AK129">
        <f t="shared" si="15"/>
        <v>130.80000000000001</v>
      </c>
      <c r="AL129">
        <f t="shared" si="16"/>
        <v>375.9</v>
      </c>
      <c r="AM129">
        <f t="shared" si="17"/>
        <v>626.6</v>
      </c>
    </row>
    <row r="130" spans="1:39"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f t="shared" si="9"/>
        <v>126.4</v>
      </c>
      <c r="V130">
        <v>126.4</v>
      </c>
      <c r="W130">
        <v>123.4</v>
      </c>
      <c r="X130">
        <v>126.9</v>
      </c>
      <c r="Y130">
        <v>124.5</v>
      </c>
      <c r="Z130">
        <v>113.9</v>
      </c>
      <c r="AA130">
        <v>122.4</v>
      </c>
      <c r="AB130">
        <v>130.80000000000001</v>
      </c>
      <c r="AC130">
        <v>120.5</v>
      </c>
      <c r="AD130">
        <v>121.9</v>
      </c>
      <c r="AE130">
        <v>131.1</v>
      </c>
      <c r="AF130">
        <f t="shared" si="10"/>
        <v>1783.5</v>
      </c>
      <c r="AG130">
        <f t="shared" si="11"/>
        <v>123.4</v>
      </c>
      <c r="AH130">
        <f t="shared" si="12"/>
        <v>113.9</v>
      </c>
      <c r="AI130" s="6">
        <f t="shared" si="13"/>
        <v>126.4</v>
      </c>
      <c r="AJ130" s="352">
        <f t="shared" si="14"/>
        <v>124.5</v>
      </c>
      <c r="AK130">
        <f t="shared" si="15"/>
        <v>130.80000000000001</v>
      </c>
      <c r="AL130">
        <f t="shared" si="16"/>
        <v>393.8</v>
      </c>
      <c r="AM130">
        <f t="shared" si="17"/>
        <v>631</v>
      </c>
    </row>
    <row r="131" spans="1:39"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f t="shared" ref="U131:U194" si="18">IF(V131="NA",AVERAGE(V132:V136),V131)</f>
        <v>127.6</v>
      </c>
      <c r="V131" t="s">
        <v>32</v>
      </c>
      <c r="W131">
        <v>129.1</v>
      </c>
      <c r="X131">
        <v>130.6</v>
      </c>
      <c r="Y131">
        <v>127</v>
      </c>
      <c r="Z131">
        <v>116</v>
      </c>
      <c r="AA131">
        <v>125.5</v>
      </c>
      <c r="AB131">
        <v>131.9</v>
      </c>
      <c r="AC131">
        <v>122</v>
      </c>
      <c r="AD131">
        <v>124.2</v>
      </c>
      <c r="AE131">
        <v>133.5</v>
      </c>
      <c r="AF131">
        <f t="shared" ref="AF131:AF194" si="19">D131+E131+F131+G131++H131+I131+J131+K131+L131+M131+N131+O131+P131</f>
        <v>1777.4999999999998</v>
      </c>
      <c r="AG131">
        <f t="shared" ref="AG131:AG194" si="20">W131</f>
        <v>129.1</v>
      </c>
      <c r="AH131">
        <f t="shared" ref="AH131:AH194" si="21">Z131</f>
        <v>116</v>
      </c>
      <c r="AI131" s="6">
        <f t="shared" ref="AI131:AI194" si="22">U131</f>
        <v>127.6</v>
      </c>
      <c r="AJ131" s="352">
        <f t="shared" ref="AJ131:AJ194" si="23">Y131</f>
        <v>127</v>
      </c>
      <c r="AK131">
        <f t="shared" ref="AK131:AK194" si="24">AB131</f>
        <v>131.9</v>
      </c>
      <c r="AL131">
        <f t="shared" ref="AL131:AL194" si="25">R131+S131+T131</f>
        <v>407.9</v>
      </c>
      <c r="AM131">
        <f t="shared" ref="AM131:AM194" si="26">Q131+X131+AA131+AC131+AD131</f>
        <v>641.20000000000005</v>
      </c>
    </row>
    <row r="132" spans="1:39"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f t="shared" si="18"/>
        <v>127.3</v>
      </c>
      <c r="V132">
        <v>127.3</v>
      </c>
      <c r="W132">
        <v>114.7</v>
      </c>
      <c r="X132">
        <v>123.9</v>
      </c>
      <c r="Y132">
        <v>121.2</v>
      </c>
      <c r="Z132">
        <v>110.4</v>
      </c>
      <c r="AA132">
        <v>120.6</v>
      </c>
      <c r="AB132">
        <v>131.5</v>
      </c>
      <c r="AC132">
        <v>120.9</v>
      </c>
      <c r="AD132">
        <v>119.9</v>
      </c>
      <c r="AE132">
        <v>128.4</v>
      </c>
      <c r="AF132">
        <f t="shared" si="19"/>
        <v>1783.9999999999995</v>
      </c>
      <c r="AG132">
        <f t="shared" si="20"/>
        <v>114.7</v>
      </c>
      <c r="AH132">
        <f t="shared" si="21"/>
        <v>110.4</v>
      </c>
      <c r="AI132" s="6">
        <f t="shared" si="22"/>
        <v>127.3</v>
      </c>
      <c r="AJ132" s="352">
        <f t="shared" si="23"/>
        <v>121.2</v>
      </c>
      <c r="AK132">
        <f t="shared" si="24"/>
        <v>131.5</v>
      </c>
      <c r="AL132">
        <f t="shared" si="25"/>
        <v>377</v>
      </c>
      <c r="AM132">
        <f t="shared" si="26"/>
        <v>628.9</v>
      </c>
    </row>
    <row r="133" spans="1:39"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f t="shared" si="18"/>
        <v>127.3</v>
      </c>
      <c r="V133">
        <v>127.3</v>
      </c>
      <c r="W133">
        <v>123.6</v>
      </c>
      <c r="X133">
        <v>127.4</v>
      </c>
      <c r="Y133">
        <v>124.8</v>
      </c>
      <c r="Z133">
        <v>113.1</v>
      </c>
      <c r="AA133">
        <v>122.7</v>
      </c>
      <c r="AB133">
        <v>131.69999999999999</v>
      </c>
      <c r="AC133">
        <v>121.5</v>
      </c>
      <c r="AD133">
        <v>122.1</v>
      </c>
      <c r="AE133">
        <v>131.1</v>
      </c>
      <c r="AF133">
        <f t="shared" si="19"/>
        <v>1777.9</v>
      </c>
      <c r="AG133">
        <f t="shared" si="20"/>
        <v>123.6</v>
      </c>
      <c r="AH133">
        <f t="shared" si="21"/>
        <v>113.1</v>
      </c>
      <c r="AI133" s="6">
        <f t="shared" si="22"/>
        <v>127.3</v>
      </c>
      <c r="AJ133" s="352">
        <f t="shared" si="23"/>
        <v>124.8</v>
      </c>
      <c r="AK133">
        <f t="shared" si="24"/>
        <v>131.69999999999999</v>
      </c>
      <c r="AL133">
        <f t="shared" si="25"/>
        <v>395.49999999999994</v>
      </c>
      <c r="AM133">
        <f t="shared" si="26"/>
        <v>633.9</v>
      </c>
    </row>
    <row r="134" spans="1:39"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f t="shared" si="18"/>
        <v>128.30000000000001</v>
      </c>
      <c r="V134" t="s">
        <v>32</v>
      </c>
      <c r="W134">
        <v>129.69999999999999</v>
      </c>
      <c r="X134">
        <v>131.1</v>
      </c>
      <c r="Y134">
        <v>127.8</v>
      </c>
      <c r="Z134">
        <v>117</v>
      </c>
      <c r="AA134">
        <v>125.7</v>
      </c>
      <c r="AB134">
        <v>132.19999999999999</v>
      </c>
      <c r="AC134">
        <v>122.8</v>
      </c>
      <c r="AD134">
        <v>124.9</v>
      </c>
      <c r="AE134">
        <v>133.4</v>
      </c>
      <c r="AF134">
        <f t="shared" si="19"/>
        <v>1770.7</v>
      </c>
      <c r="AG134">
        <f t="shared" si="20"/>
        <v>129.69999999999999</v>
      </c>
      <c r="AH134">
        <f t="shared" si="21"/>
        <v>117</v>
      </c>
      <c r="AI134" s="6">
        <f t="shared" si="22"/>
        <v>128.30000000000001</v>
      </c>
      <c r="AJ134" s="352">
        <f t="shared" si="23"/>
        <v>127.8</v>
      </c>
      <c r="AK134">
        <f t="shared" si="24"/>
        <v>132.19999999999999</v>
      </c>
      <c r="AL134">
        <f t="shared" si="25"/>
        <v>409.8</v>
      </c>
      <c r="AM134">
        <f t="shared" si="26"/>
        <v>644.4</v>
      </c>
    </row>
    <row r="135" spans="1:39"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f t="shared" si="18"/>
        <v>127.9</v>
      </c>
      <c r="V135">
        <v>127.9</v>
      </c>
      <c r="W135">
        <v>114.8</v>
      </c>
      <c r="X135">
        <v>124.3</v>
      </c>
      <c r="Y135">
        <v>121.4</v>
      </c>
      <c r="Z135">
        <v>111.8</v>
      </c>
      <c r="AA135">
        <v>120.8</v>
      </c>
      <c r="AB135">
        <v>131.6</v>
      </c>
      <c r="AC135">
        <v>121.2</v>
      </c>
      <c r="AD135">
        <v>120.5</v>
      </c>
      <c r="AE135">
        <v>128</v>
      </c>
      <c r="AF135">
        <f t="shared" si="19"/>
        <v>1756.3999999999996</v>
      </c>
      <c r="AG135">
        <f t="shared" si="20"/>
        <v>114.8</v>
      </c>
      <c r="AH135">
        <f t="shared" si="21"/>
        <v>111.8</v>
      </c>
      <c r="AI135" s="6">
        <f t="shared" si="22"/>
        <v>127.9</v>
      </c>
      <c r="AJ135" s="352">
        <f t="shared" si="23"/>
        <v>121.4</v>
      </c>
      <c r="AK135">
        <f t="shared" si="24"/>
        <v>131.6</v>
      </c>
      <c r="AL135">
        <f t="shared" si="25"/>
        <v>378</v>
      </c>
      <c r="AM135">
        <f t="shared" si="26"/>
        <v>630.70000000000005</v>
      </c>
    </row>
    <row r="136" spans="1:39"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f t="shared" si="18"/>
        <v>127.9</v>
      </c>
      <c r="V136">
        <v>127.9</v>
      </c>
      <c r="W136">
        <v>124.1</v>
      </c>
      <c r="X136">
        <v>127.9</v>
      </c>
      <c r="Y136">
        <v>125.4</v>
      </c>
      <c r="Z136">
        <v>114.3</v>
      </c>
      <c r="AA136">
        <v>122.9</v>
      </c>
      <c r="AB136">
        <v>131.80000000000001</v>
      </c>
      <c r="AC136">
        <v>122.1</v>
      </c>
      <c r="AD136">
        <v>122.8</v>
      </c>
      <c r="AE136">
        <v>130.9</v>
      </c>
      <c r="AF136">
        <f t="shared" si="19"/>
        <v>1763.6999999999998</v>
      </c>
      <c r="AG136">
        <f t="shared" si="20"/>
        <v>124.1</v>
      </c>
      <c r="AH136">
        <f t="shared" si="21"/>
        <v>114.3</v>
      </c>
      <c r="AI136" s="6">
        <f t="shared" si="22"/>
        <v>127.9</v>
      </c>
      <c r="AJ136" s="352">
        <f t="shared" si="23"/>
        <v>125.4</v>
      </c>
      <c r="AK136">
        <f t="shared" si="24"/>
        <v>131.80000000000001</v>
      </c>
      <c r="AL136">
        <f t="shared" si="25"/>
        <v>397</v>
      </c>
      <c r="AM136">
        <f t="shared" si="26"/>
        <v>636.69999999999993</v>
      </c>
    </row>
    <row r="137" spans="1:39"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f t="shared" si="18"/>
        <v>128.9</v>
      </c>
      <c r="V137" t="s">
        <v>32</v>
      </c>
      <c r="W137">
        <v>129.80000000000001</v>
      </c>
      <c r="X137">
        <v>131.80000000000001</v>
      </c>
      <c r="Y137">
        <v>128.69999999999999</v>
      </c>
      <c r="Z137">
        <v>117.8</v>
      </c>
      <c r="AA137">
        <v>126.5</v>
      </c>
      <c r="AB137">
        <v>133</v>
      </c>
      <c r="AC137">
        <v>123</v>
      </c>
      <c r="AD137">
        <v>125.7</v>
      </c>
      <c r="AE137">
        <v>133.80000000000001</v>
      </c>
      <c r="AF137">
        <f t="shared" si="19"/>
        <v>1771.8000000000002</v>
      </c>
      <c r="AG137">
        <f t="shared" si="20"/>
        <v>129.80000000000001</v>
      </c>
      <c r="AH137">
        <f t="shared" si="21"/>
        <v>117.8</v>
      </c>
      <c r="AI137" s="6">
        <f t="shared" si="22"/>
        <v>128.9</v>
      </c>
      <c r="AJ137" s="352">
        <f t="shared" si="23"/>
        <v>128.69999999999999</v>
      </c>
      <c r="AK137">
        <f t="shared" si="24"/>
        <v>133</v>
      </c>
      <c r="AL137">
        <f t="shared" si="25"/>
        <v>412.7</v>
      </c>
      <c r="AM137">
        <f t="shared" si="26"/>
        <v>647.90000000000009</v>
      </c>
    </row>
    <row r="138" spans="1:39"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f t="shared" si="18"/>
        <v>128.69999999999999</v>
      </c>
      <c r="V138">
        <v>128.69999999999999</v>
      </c>
      <c r="W138">
        <v>115.2</v>
      </c>
      <c r="X138">
        <v>124.5</v>
      </c>
      <c r="Y138">
        <v>121.8</v>
      </c>
      <c r="Z138">
        <v>112.8</v>
      </c>
      <c r="AA138">
        <v>121.2</v>
      </c>
      <c r="AB138">
        <v>131.9</v>
      </c>
      <c r="AC138">
        <v>120.8</v>
      </c>
      <c r="AD138">
        <v>120.9</v>
      </c>
      <c r="AE138">
        <v>128.6</v>
      </c>
      <c r="AF138">
        <f t="shared" si="19"/>
        <v>1762.8999999999999</v>
      </c>
      <c r="AG138">
        <f t="shared" si="20"/>
        <v>115.2</v>
      </c>
      <c r="AH138">
        <f t="shared" si="21"/>
        <v>112.8</v>
      </c>
      <c r="AI138" s="6">
        <f t="shared" si="22"/>
        <v>128.69999999999999</v>
      </c>
      <c r="AJ138" s="352">
        <f t="shared" si="23"/>
        <v>121.8</v>
      </c>
      <c r="AK138">
        <f t="shared" si="24"/>
        <v>131.9</v>
      </c>
      <c r="AL138">
        <f t="shared" si="25"/>
        <v>379</v>
      </c>
      <c r="AM138">
        <f t="shared" si="26"/>
        <v>631.70000000000005</v>
      </c>
    </row>
    <row r="139" spans="1:39"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f t="shared" si="18"/>
        <v>128.69999999999999</v>
      </c>
      <c r="V139">
        <v>128.69999999999999</v>
      </c>
      <c r="W139">
        <v>124.3</v>
      </c>
      <c r="X139">
        <v>128.4</v>
      </c>
      <c r="Y139">
        <v>126.1</v>
      </c>
      <c r="Z139">
        <v>115.2</v>
      </c>
      <c r="AA139">
        <v>123.5</v>
      </c>
      <c r="AB139">
        <v>132.4</v>
      </c>
      <c r="AC139">
        <v>122.1</v>
      </c>
      <c r="AD139">
        <v>123.4</v>
      </c>
      <c r="AE139">
        <v>131.4</v>
      </c>
      <c r="AF139">
        <f t="shared" si="19"/>
        <v>1766.7999999999995</v>
      </c>
      <c r="AG139">
        <f t="shared" si="20"/>
        <v>124.3</v>
      </c>
      <c r="AH139">
        <f t="shared" si="21"/>
        <v>115.2</v>
      </c>
      <c r="AI139" s="6">
        <f t="shared" si="22"/>
        <v>128.69999999999999</v>
      </c>
      <c r="AJ139" s="352">
        <f t="shared" si="23"/>
        <v>126.1</v>
      </c>
      <c r="AK139">
        <f t="shared" si="24"/>
        <v>132.4</v>
      </c>
      <c r="AL139">
        <f t="shared" si="25"/>
        <v>399.1</v>
      </c>
      <c r="AM139">
        <f t="shared" si="26"/>
        <v>639.20000000000005</v>
      </c>
    </row>
    <row r="140" spans="1:39"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f t="shared" si="18"/>
        <v>128.80000000000001</v>
      </c>
      <c r="V140" t="s">
        <v>32</v>
      </c>
      <c r="W140">
        <v>130.30000000000001</v>
      </c>
      <c r="X140">
        <v>132.1</v>
      </c>
      <c r="Y140">
        <v>129.1</v>
      </c>
      <c r="Z140">
        <v>118.2</v>
      </c>
      <c r="AA140">
        <v>126.9</v>
      </c>
      <c r="AB140">
        <v>133.69999999999999</v>
      </c>
      <c r="AC140">
        <v>123.5</v>
      </c>
      <c r="AD140">
        <v>126.1</v>
      </c>
      <c r="AE140">
        <v>133.6</v>
      </c>
      <c r="AF140">
        <f t="shared" si="19"/>
        <v>1764.6</v>
      </c>
      <c r="AG140">
        <f t="shared" si="20"/>
        <v>130.30000000000001</v>
      </c>
      <c r="AH140">
        <f t="shared" si="21"/>
        <v>118.2</v>
      </c>
      <c r="AI140" s="6">
        <f t="shared" si="22"/>
        <v>128.80000000000001</v>
      </c>
      <c r="AJ140" s="352">
        <f t="shared" si="23"/>
        <v>129.1</v>
      </c>
      <c r="AK140">
        <f t="shared" si="24"/>
        <v>133.69999999999999</v>
      </c>
      <c r="AL140">
        <f t="shared" si="25"/>
        <v>413.59999999999997</v>
      </c>
      <c r="AM140">
        <f t="shared" si="26"/>
        <v>649.79999999999995</v>
      </c>
    </row>
    <row r="141" spans="1:39"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f t="shared" si="18"/>
        <v>129.1</v>
      </c>
      <c r="V141">
        <v>129.1</v>
      </c>
      <c r="W141">
        <v>116.2</v>
      </c>
      <c r="X141">
        <v>124.7</v>
      </c>
      <c r="Y141">
        <v>122.1</v>
      </c>
      <c r="Z141">
        <v>113.4</v>
      </c>
      <c r="AA141">
        <v>121.7</v>
      </c>
      <c r="AB141">
        <v>132.1</v>
      </c>
      <c r="AC141">
        <v>121.3</v>
      </c>
      <c r="AD141">
        <v>121.3</v>
      </c>
      <c r="AE141">
        <v>128.5</v>
      </c>
      <c r="AF141">
        <f t="shared" si="19"/>
        <v>1755.2</v>
      </c>
      <c r="AG141">
        <f t="shared" si="20"/>
        <v>116.2</v>
      </c>
      <c r="AH141">
        <f t="shared" si="21"/>
        <v>113.4</v>
      </c>
      <c r="AI141" s="6">
        <f t="shared" si="22"/>
        <v>129.1</v>
      </c>
      <c r="AJ141" s="352">
        <f t="shared" si="23"/>
        <v>122.1</v>
      </c>
      <c r="AK141">
        <f t="shared" si="24"/>
        <v>132.1</v>
      </c>
      <c r="AL141">
        <f t="shared" si="25"/>
        <v>380.2</v>
      </c>
      <c r="AM141">
        <f t="shared" si="26"/>
        <v>633.29999999999995</v>
      </c>
    </row>
    <row r="142" spans="1:39"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f t="shared" si="18"/>
        <v>129.1</v>
      </c>
      <c r="V142">
        <v>129.1</v>
      </c>
      <c r="W142">
        <v>125</v>
      </c>
      <c r="X142">
        <v>128.6</v>
      </c>
      <c r="Y142">
        <v>126.4</v>
      </c>
      <c r="Z142">
        <v>115.7</v>
      </c>
      <c r="AA142">
        <v>124</v>
      </c>
      <c r="AB142">
        <v>132.80000000000001</v>
      </c>
      <c r="AC142">
        <v>122.6</v>
      </c>
      <c r="AD142">
        <v>123.8</v>
      </c>
      <c r="AE142">
        <v>131.19999999999999</v>
      </c>
      <c r="AF142">
        <f t="shared" si="19"/>
        <v>1759.8</v>
      </c>
      <c r="AG142">
        <f t="shared" si="20"/>
        <v>125</v>
      </c>
      <c r="AH142">
        <f t="shared" si="21"/>
        <v>115.7</v>
      </c>
      <c r="AI142" s="6">
        <f t="shared" si="22"/>
        <v>129.1</v>
      </c>
      <c r="AJ142" s="352">
        <f t="shared" si="23"/>
        <v>126.4</v>
      </c>
      <c r="AK142">
        <f t="shared" si="24"/>
        <v>132.80000000000001</v>
      </c>
      <c r="AL142">
        <f t="shared" si="25"/>
        <v>400.1</v>
      </c>
      <c r="AM142">
        <f t="shared" si="26"/>
        <v>641</v>
      </c>
    </row>
    <row r="143" spans="1:39"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f t="shared" si="18"/>
        <v>129.05000000000001</v>
      </c>
      <c r="V143" t="s">
        <v>32</v>
      </c>
      <c r="W143">
        <v>132</v>
      </c>
      <c r="X143">
        <v>132.9</v>
      </c>
      <c r="Y143">
        <v>129.69999999999999</v>
      </c>
      <c r="Z143">
        <v>118.6</v>
      </c>
      <c r="AA143">
        <v>127.3</v>
      </c>
      <c r="AB143">
        <v>134.19999999999999</v>
      </c>
      <c r="AC143">
        <v>121.9</v>
      </c>
      <c r="AD143">
        <v>126.3</v>
      </c>
      <c r="AE143">
        <v>132.80000000000001</v>
      </c>
      <c r="AF143">
        <f t="shared" si="19"/>
        <v>1749.1</v>
      </c>
      <c r="AG143">
        <f t="shared" si="20"/>
        <v>132</v>
      </c>
      <c r="AH143">
        <f t="shared" si="21"/>
        <v>118.6</v>
      </c>
      <c r="AI143" s="6">
        <f t="shared" si="22"/>
        <v>129.05000000000001</v>
      </c>
      <c r="AJ143" s="352">
        <f t="shared" si="23"/>
        <v>129.69999999999999</v>
      </c>
      <c r="AK143">
        <f t="shared" si="24"/>
        <v>134.19999999999999</v>
      </c>
      <c r="AL143">
        <f t="shared" si="25"/>
        <v>415.3</v>
      </c>
      <c r="AM143">
        <f t="shared" si="26"/>
        <v>650.79999999999995</v>
      </c>
    </row>
    <row r="144" spans="1:39"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f t="shared" si="18"/>
        <v>128.5</v>
      </c>
      <c r="V144">
        <v>128.5</v>
      </c>
      <c r="W144">
        <v>117.8</v>
      </c>
      <c r="X144">
        <v>125</v>
      </c>
      <c r="Y144">
        <v>122.3</v>
      </c>
      <c r="Z144">
        <v>113.7</v>
      </c>
      <c r="AA144">
        <v>121.8</v>
      </c>
      <c r="AB144">
        <v>132.30000000000001</v>
      </c>
      <c r="AC144">
        <v>119.9</v>
      </c>
      <c r="AD144">
        <v>121.4</v>
      </c>
      <c r="AE144">
        <v>127.6</v>
      </c>
      <c r="AF144">
        <f t="shared" si="19"/>
        <v>1729.8</v>
      </c>
      <c r="AG144">
        <f t="shared" si="20"/>
        <v>117.8</v>
      </c>
      <c r="AH144">
        <f t="shared" si="21"/>
        <v>113.7</v>
      </c>
      <c r="AI144" s="6">
        <f t="shared" si="22"/>
        <v>128.5</v>
      </c>
      <c r="AJ144" s="352">
        <f t="shared" si="23"/>
        <v>122.3</v>
      </c>
      <c r="AK144">
        <f t="shared" si="24"/>
        <v>132.30000000000001</v>
      </c>
      <c r="AL144">
        <f t="shared" si="25"/>
        <v>381</v>
      </c>
      <c r="AM144">
        <f t="shared" si="26"/>
        <v>633.1</v>
      </c>
    </row>
    <row r="145" spans="1:39"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f t="shared" si="18"/>
        <v>128.5</v>
      </c>
      <c r="V145">
        <v>128.5</v>
      </c>
      <c r="W145">
        <v>126.6</v>
      </c>
      <c r="X145">
        <v>129.19999999999999</v>
      </c>
      <c r="Y145">
        <v>126.9</v>
      </c>
      <c r="Z145">
        <v>116</v>
      </c>
      <c r="AA145">
        <v>124.2</v>
      </c>
      <c r="AB145">
        <v>133.1</v>
      </c>
      <c r="AC145">
        <v>121.1</v>
      </c>
      <c r="AD145">
        <v>123.9</v>
      </c>
      <c r="AE145">
        <v>130.4</v>
      </c>
      <c r="AF145">
        <f t="shared" si="19"/>
        <v>1740.7</v>
      </c>
      <c r="AG145">
        <f t="shared" si="20"/>
        <v>126.6</v>
      </c>
      <c r="AH145">
        <f t="shared" si="21"/>
        <v>116</v>
      </c>
      <c r="AI145" s="6">
        <f t="shared" si="22"/>
        <v>128.5</v>
      </c>
      <c r="AJ145" s="352">
        <f t="shared" si="23"/>
        <v>126.9</v>
      </c>
      <c r="AK145">
        <f t="shared" si="24"/>
        <v>133.1</v>
      </c>
      <c r="AL145">
        <f t="shared" si="25"/>
        <v>401.5</v>
      </c>
      <c r="AM145">
        <f t="shared" si="26"/>
        <v>641.49999999999989</v>
      </c>
    </row>
    <row r="146" spans="1:39"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f t="shared" si="18"/>
        <v>130.05000000000001</v>
      </c>
      <c r="V146" t="s">
        <v>32</v>
      </c>
      <c r="W146">
        <v>132.1</v>
      </c>
      <c r="X146">
        <v>133.19999999999999</v>
      </c>
      <c r="Y146">
        <v>129.9</v>
      </c>
      <c r="Z146">
        <v>119.1</v>
      </c>
      <c r="AA146">
        <v>127</v>
      </c>
      <c r="AB146">
        <v>134.6</v>
      </c>
      <c r="AC146">
        <v>122.3</v>
      </c>
      <c r="AD146">
        <v>126.6</v>
      </c>
      <c r="AE146">
        <v>132.4</v>
      </c>
      <c r="AF146">
        <f t="shared" si="19"/>
        <v>1737.3000000000002</v>
      </c>
      <c r="AG146">
        <f t="shared" si="20"/>
        <v>132.1</v>
      </c>
      <c r="AH146">
        <f t="shared" si="21"/>
        <v>119.1</v>
      </c>
      <c r="AI146" s="6">
        <f t="shared" si="22"/>
        <v>130.05000000000001</v>
      </c>
      <c r="AJ146" s="352">
        <f t="shared" si="23"/>
        <v>129.9</v>
      </c>
      <c r="AK146">
        <f t="shared" si="24"/>
        <v>134.6</v>
      </c>
      <c r="AL146">
        <f t="shared" si="25"/>
        <v>416.5</v>
      </c>
      <c r="AM146">
        <f t="shared" si="26"/>
        <v>652.19999999999993</v>
      </c>
    </row>
    <row r="147" spans="1:39"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f t="shared" si="18"/>
        <v>129.6</v>
      </c>
      <c r="V147">
        <v>129.6</v>
      </c>
      <c r="W147">
        <v>118</v>
      </c>
      <c r="X147">
        <v>125.1</v>
      </c>
      <c r="Y147">
        <v>122.6</v>
      </c>
      <c r="Z147">
        <v>115.2</v>
      </c>
      <c r="AA147">
        <v>122</v>
      </c>
      <c r="AB147">
        <v>132.4</v>
      </c>
      <c r="AC147">
        <v>120.9</v>
      </c>
      <c r="AD147">
        <v>122.1</v>
      </c>
      <c r="AE147">
        <v>127.8</v>
      </c>
      <c r="AF147">
        <f t="shared" si="19"/>
        <v>1713.2</v>
      </c>
      <c r="AG147">
        <f t="shared" si="20"/>
        <v>118</v>
      </c>
      <c r="AH147">
        <f t="shared" si="21"/>
        <v>115.2</v>
      </c>
      <c r="AI147" s="6">
        <f t="shared" si="22"/>
        <v>129.6</v>
      </c>
      <c r="AJ147" s="352">
        <f t="shared" si="23"/>
        <v>122.6</v>
      </c>
      <c r="AK147">
        <f t="shared" si="24"/>
        <v>132.4</v>
      </c>
      <c r="AL147">
        <f t="shared" si="25"/>
        <v>381.5</v>
      </c>
      <c r="AM147">
        <f t="shared" si="26"/>
        <v>635.70000000000005</v>
      </c>
    </row>
    <row r="148" spans="1:39"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f t="shared" si="18"/>
        <v>129.6</v>
      </c>
      <c r="V148">
        <v>129.6</v>
      </c>
      <c r="W148">
        <v>126.8</v>
      </c>
      <c r="X148">
        <v>129.4</v>
      </c>
      <c r="Y148">
        <v>127.1</v>
      </c>
      <c r="Z148">
        <v>117</v>
      </c>
      <c r="AA148">
        <v>124.2</v>
      </c>
      <c r="AB148">
        <v>133.30000000000001</v>
      </c>
      <c r="AC148">
        <v>121.7</v>
      </c>
      <c r="AD148">
        <v>124.4</v>
      </c>
      <c r="AE148">
        <v>130.30000000000001</v>
      </c>
      <c r="AF148">
        <f t="shared" si="19"/>
        <v>1727.2999999999995</v>
      </c>
      <c r="AG148">
        <f t="shared" si="20"/>
        <v>126.8</v>
      </c>
      <c r="AH148">
        <f t="shared" si="21"/>
        <v>117</v>
      </c>
      <c r="AI148" s="6">
        <f t="shared" si="22"/>
        <v>129.6</v>
      </c>
      <c r="AJ148" s="352">
        <f t="shared" si="23"/>
        <v>127.1</v>
      </c>
      <c r="AK148">
        <f t="shared" si="24"/>
        <v>133.30000000000001</v>
      </c>
      <c r="AL148">
        <f t="shared" si="25"/>
        <v>402.4</v>
      </c>
      <c r="AM148">
        <f t="shared" si="26"/>
        <v>643.5</v>
      </c>
    </row>
    <row r="149" spans="1:39"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f t="shared" si="18"/>
        <v>130.80000000000001</v>
      </c>
      <c r="V149" t="s">
        <v>32</v>
      </c>
      <c r="W149">
        <v>133.19999999999999</v>
      </c>
      <c r="X149">
        <v>133.6</v>
      </c>
      <c r="Y149">
        <v>130.1</v>
      </c>
      <c r="Z149">
        <v>119.5</v>
      </c>
      <c r="AA149">
        <v>127.7</v>
      </c>
      <c r="AB149">
        <v>134.9</v>
      </c>
      <c r="AC149">
        <v>123.2</v>
      </c>
      <c r="AD149">
        <v>127</v>
      </c>
      <c r="AE149">
        <v>132.6</v>
      </c>
      <c r="AF149">
        <f t="shared" si="19"/>
        <v>1734.5000000000002</v>
      </c>
      <c r="AG149">
        <f t="shared" si="20"/>
        <v>133.19999999999999</v>
      </c>
      <c r="AH149">
        <f t="shared" si="21"/>
        <v>119.5</v>
      </c>
      <c r="AI149" s="6">
        <f t="shared" si="22"/>
        <v>130.80000000000001</v>
      </c>
      <c r="AJ149" s="352">
        <f t="shared" si="23"/>
        <v>130.1</v>
      </c>
      <c r="AK149">
        <f t="shared" si="24"/>
        <v>134.9</v>
      </c>
      <c r="AL149">
        <f t="shared" si="25"/>
        <v>416.90000000000003</v>
      </c>
      <c r="AM149">
        <f t="shared" si="26"/>
        <v>655.19999999999993</v>
      </c>
    </row>
    <row r="150" spans="1:39"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f t="shared" si="18"/>
        <v>130.5</v>
      </c>
      <c r="V150">
        <v>130.5</v>
      </c>
      <c r="W150">
        <v>119.2</v>
      </c>
      <c r="X150">
        <v>125.3</v>
      </c>
      <c r="Y150">
        <v>122.9</v>
      </c>
      <c r="Z150">
        <v>115.5</v>
      </c>
      <c r="AA150">
        <v>122.2</v>
      </c>
      <c r="AB150">
        <v>132.4</v>
      </c>
      <c r="AC150">
        <v>121.7</v>
      </c>
      <c r="AD150">
        <v>122.4</v>
      </c>
      <c r="AE150">
        <v>128.19999999999999</v>
      </c>
      <c r="AF150">
        <f t="shared" si="19"/>
        <v>1705.3000000000002</v>
      </c>
      <c r="AG150">
        <f t="shared" si="20"/>
        <v>119.2</v>
      </c>
      <c r="AH150">
        <f t="shared" si="21"/>
        <v>115.5</v>
      </c>
      <c r="AI150" s="6">
        <f t="shared" si="22"/>
        <v>130.5</v>
      </c>
      <c r="AJ150" s="352">
        <f t="shared" si="23"/>
        <v>122.9</v>
      </c>
      <c r="AK150">
        <f t="shared" si="24"/>
        <v>132.4</v>
      </c>
      <c r="AL150">
        <f t="shared" si="25"/>
        <v>382.3</v>
      </c>
      <c r="AM150">
        <f t="shared" si="26"/>
        <v>637.9</v>
      </c>
    </row>
    <row r="151" spans="1:39"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f t="shared" si="18"/>
        <v>130.5</v>
      </c>
      <c r="V151">
        <v>130.5</v>
      </c>
      <c r="W151">
        <v>127.9</v>
      </c>
      <c r="X151">
        <v>129.69999999999999</v>
      </c>
      <c r="Y151">
        <v>127.4</v>
      </c>
      <c r="Z151">
        <v>117.4</v>
      </c>
      <c r="AA151">
        <v>124.6</v>
      </c>
      <c r="AB151">
        <v>133.4</v>
      </c>
      <c r="AC151">
        <v>122.6</v>
      </c>
      <c r="AD151">
        <v>124.8</v>
      </c>
      <c r="AE151">
        <v>130.6</v>
      </c>
      <c r="AF151">
        <f t="shared" si="19"/>
        <v>1722.3000000000002</v>
      </c>
      <c r="AG151">
        <f t="shared" si="20"/>
        <v>127.9</v>
      </c>
      <c r="AH151">
        <f t="shared" si="21"/>
        <v>117.4</v>
      </c>
      <c r="AI151" s="6">
        <f t="shared" si="22"/>
        <v>130.5</v>
      </c>
      <c r="AJ151" s="352">
        <f t="shared" si="23"/>
        <v>127.4</v>
      </c>
      <c r="AK151">
        <f t="shared" si="24"/>
        <v>133.4</v>
      </c>
      <c r="AL151">
        <f t="shared" si="25"/>
        <v>403</v>
      </c>
      <c r="AM151">
        <f t="shared" si="26"/>
        <v>646.1</v>
      </c>
    </row>
    <row r="152" spans="1:39"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f t="shared" si="18"/>
        <v>131.39999999999998</v>
      </c>
      <c r="V152" t="s">
        <v>32</v>
      </c>
      <c r="W152">
        <v>134.19999999999999</v>
      </c>
      <c r="X152">
        <v>134.1</v>
      </c>
      <c r="Y152">
        <v>130.6</v>
      </c>
      <c r="Z152">
        <v>119.8</v>
      </c>
      <c r="AA152">
        <v>128.30000000000001</v>
      </c>
      <c r="AB152">
        <v>135.19999999999999</v>
      </c>
      <c r="AC152">
        <v>123.3</v>
      </c>
      <c r="AD152">
        <v>127.4</v>
      </c>
      <c r="AE152">
        <v>132.80000000000001</v>
      </c>
      <c r="AF152">
        <f t="shared" si="19"/>
        <v>1728.5000000000002</v>
      </c>
      <c r="AG152">
        <f t="shared" si="20"/>
        <v>134.19999999999999</v>
      </c>
      <c r="AH152">
        <f t="shared" si="21"/>
        <v>119.8</v>
      </c>
      <c r="AI152" s="6">
        <f t="shared" si="22"/>
        <v>131.39999999999998</v>
      </c>
      <c r="AJ152" s="352">
        <f t="shared" si="23"/>
        <v>130.6</v>
      </c>
      <c r="AK152">
        <f t="shared" si="24"/>
        <v>135.19999999999999</v>
      </c>
      <c r="AL152">
        <f t="shared" si="25"/>
        <v>418.59999999999997</v>
      </c>
      <c r="AM152">
        <f t="shared" si="26"/>
        <v>657.3</v>
      </c>
    </row>
    <row r="153" spans="1:39"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f t="shared" si="18"/>
        <v>131.1</v>
      </c>
      <c r="V153">
        <v>131.1</v>
      </c>
      <c r="W153">
        <v>120.8</v>
      </c>
      <c r="X153">
        <v>125.6</v>
      </c>
      <c r="Y153">
        <v>123.1</v>
      </c>
      <c r="Z153">
        <v>115.6</v>
      </c>
      <c r="AA153">
        <v>122.4</v>
      </c>
      <c r="AB153">
        <v>132.80000000000001</v>
      </c>
      <c r="AC153">
        <v>121.7</v>
      </c>
      <c r="AD153">
        <v>122.6</v>
      </c>
      <c r="AE153">
        <v>128.69999999999999</v>
      </c>
      <c r="AF153">
        <f t="shared" si="19"/>
        <v>1705.6999999999998</v>
      </c>
      <c r="AG153">
        <f t="shared" si="20"/>
        <v>120.8</v>
      </c>
      <c r="AH153">
        <f t="shared" si="21"/>
        <v>115.6</v>
      </c>
      <c r="AI153" s="6">
        <f t="shared" si="22"/>
        <v>131.1</v>
      </c>
      <c r="AJ153" s="352">
        <f t="shared" si="23"/>
        <v>123.1</v>
      </c>
      <c r="AK153">
        <f t="shared" si="24"/>
        <v>132.80000000000001</v>
      </c>
      <c r="AL153">
        <f t="shared" si="25"/>
        <v>383.20000000000005</v>
      </c>
      <c r="AM153">
        <f t="shared" si="26"/>
        <v>639.80000000000007</v>
      </c>
    </row>
    <row r="154" spans="1:39"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f t="shared" si="18"/>
        <v>131.1</v>
      </c>
      <c r="V154">
        <v>131.1</v>
      </c>
      <c r="W154">
        <v>129.1</v>
      </c>
      <c r="X154">
        <v>130.1</v>
      </c>
      <c r="Y154">
        <v>127.8</v>
      </c>
      <c r="Z154">
        <v>117.6</v>
      </c>
      <c r="AA154">
        <v>125</v>
      </c>
      <c r="AB154">
        <v>133.80000000000001</v>
      </c>
      <c r="AC154">
        <v>122.6</v>
      </c>
      <c r="AD154">
        <v>125.1</v>
      </c>
      <c r="AE154">
        <v>130.9</v>
      </c>
      <c r="AF154">
        <f t="shared" si="19"/>
        <v>1718.9</v>
      </c>
      <c r="AG154">
        <f t="shared" si="20"/>
        <v>129.1</v>
      </c>
      <c r="AH154">
        <f t="shared" si="21"/>
        <v>117.6</v>
      </c>
      <c r="AI154" s="6">
        <f t="shared" si="22"/>
        <v>131.1</v>
      </c>
      <c r="AJ154" s="352">
        <f t="shared" si="23"/>
        <v>127.8</v>
      </c>
      <c r="AK154">
        <f t="shared" si="24"/>
        <v>133.80000000000001</v>
      </c>
      <c r="AL154">
        <f t="shared" si="25"/>
        <v>404.29999999999995</v>
      </c>
      <c r="AM154">
        <f t="shared" si="26"/>
        <v>647.9</v>
      </c>
    </row>
    <row r="155" spans="1:39"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f t="shared" si="18"/>
        <v>131.9</v>
      </c>
      <c r="V155" t="s">
        <v>32</v>
      </c>
      <c r="W155">
        <v>135</v>
      </c>
      <c r="X155">
        <v>134.30000000000001</v>
      </c>
      <c r="Y155">
        <v>131</v>
      </c>
      <c r="Z155">
        <v>119.2</v>
      </c>
      <c r="AA155">
        <v>128.30000000000001</v>
      </c>
      <c r="AB155">
        <v>135.69999999999999</v>
      </c>
      <c r="AC155">
        <v>123.7</v>
      </c>
      <c r="AD155">
        <v>127.5</v>
      </c>
      <c r="AE155">
        <v>132.9</v>
      </c>
      <c r="AF155">
        <f t="shared" si="19"/>
        <v>1726.3</v>
      </c>
      <c r="AG155">
        <f t="shared" si="20"/>
        <v>135</v>
      </c>
      <c r="AH155">
        <f t="shared" si="21"/>
        <v>119.2</v>
      </c>
      <c r="AI155" s="6">
        <f t="shared" si="22"/>
        <v>131.9</v>
      </c>
      <c r="AJ155" s="352">
        <f t="shared" si="23"/>
        <v>131</v>
      </c>
      <c r="AK155">
        <f t="shared" si="24"/>
        <v>135.69999999999999</v>
      </c>
      <c r="AL155">
        <f t="shared" si="25"/>
        <v>420.80000000000007</v>
      </c>
      <c r="AM155">
        <f t="shared" si="26"/>
        <v>658.2</v>
      </c>
    </row>
    <row r="156" spans="1:39"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f t="shared" si="18"/>
        <v>131.69999999999999</v>
      </c>
      <c r="V156">
        <v>131.69999999999999</v>
      </c>
      <c r="W156">
        <v>121.4</v>
      </c>
      <c r="X156">
        <v>126</v>
      </c>
      <c r="Y156">
        <v>123.4</v>
      </c>
      <c r="Z156">
        <v>114.3</v>
      </c>
      <c r="AA156">
        <v>122.6</v>
      </c>
      <c r="AB156">
        <v>133.6</v>
      </c>
      <c r="AC156">
        <v>122.2</v>
      </c>
      <c r="AD156">
        <v>122.5</v>
      </c>
      <c r="AE156">
        <v>129.1</v>
      </c>
      <c r="AF156">
        <f t="shared" si="19"/>
        <v>1708.1</v>
      </c>
      <c r="AG156">
        <f t="shared" si="20"/>
        <v>121.4</v>
      </c>
      <c r="AH156">
        <f t="shared" si="21"/>
        <v>114.3</v>
      </c>
      <c r="AI156" s="6">
        <f t="shared" si="22"/>
        <v>131.69999999999999</v>
      </c>
      <c r="AJ156" s="352">
        <f t="shared" si="23"/>
        <v>123.4</v>
      </c>
      <c r="AK156">
        <f t="shared" si="24"/>
        <v>133.6</v>
      </c>
      <c r="AL156">
        <f t="shared" si="25"/>
        <v>384.2</v>
      </c>
      <c r="AM156">
        <f t="shared" si="26"/>
        <v>641.30000000000007</v>
      </c>
    </row>
    <row r="157" spans="1:39"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f t="shared" si="18"/>
        <v>131.69999999999999</v>
      </c>
      <c r="V157">
        <v>131.69999999999999</v>
      </c>
      <c r="W157">
        <v>129.80000000000001</v>
      </c>
      <c r="X157">
        <v>130.4</v>
      </c>
      <c r="Y157">
        <v>128.1</v>
      </c>
      <c r="Z157">
        <v>116.6</v>
      </c>
      <c r="AA157">
        <v>125.1</v>
      </c>
      <c r="AB157">
        <v>134.5</v>
      </c>
      <c r="AC157">
        <v>123.1</v>
      </c>
      <c r="AD157">
        <v>125.1</v>
      </c>
      <c r="AE157">
        <v>131.1</v>
      </c>
      <c r="AF157">
        <f t="shared" si="19"/>
        <v>1718.4</v>
      </c>
      <c r="AG157">
        <f t="shared" si="20"/>
        <v>129.80000000000001</v>
      </c>
      <c r="AH157">
        <f t="shared" si="21"/>
        <v>116.6</v>
      </c>
      <c r="AI157" s="6">
        <f t="shared" si="22"/>
        <v>131.69999999999999</v>
      </c>
      <c r="AJ157" s="352">
        <f t="shared" si="23"/>
        <v>128.1</v>
      </c>
      <c r="AK157">
        <f t="shared" si="24"/>
        <v>134.5</v>
      </c>
      <c r="AL157">
        <f t="shared" si="25"/>
        <v>406.1</v>
      </c>
      <c r="AM157">
        <f t="shared" si="26"/>
        <v>649.1</v>
      </c>
    </row>
    <row r="158" spans="1:39"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f t="shared" si="18"/>
        <v>131.75</v>
      </c>
      <c r="V158" t="s">
        <v>32</v>
      </c>
      <c r="W158">
        <v>135</v>
      </c>
      <c r="X158">
        <v>134.9</v>
      </c>
      <c r="Y158">
        <v>131.4</v>
      </c>
      <c r="Z158">
        <v>119.4</v>
      </c>
      <c r="AA158">
        <v>129.4</v>
      </c>
      <c r="AB158">
        <v>136.30000000000001</v>
      </c>
      <c r="AC158">
        <v>123.7</v>
      </c>
      <c r="AD158">
        <v>127.9</v>
      </c>
      <c r="AE158">
        <v>133.30000000000001</v>
      </c>
      <c r="AF158">
        <f t="shared" si="19"/>
        <v>1727.4999999999995</v>
      </c>
      <c r="AG158">
        <f t="shared" si="20"/>
        <v>135</v>
      </c>
      <c r="AH158">
        <f t="shared" si="21"/>
        <v>119.4</v>
      </c>
      <c r="AI158" s="6">
        <f t="shared" si="22"/>
        <v>131.75</v>
      </c>
      <c r="AJ158" s="352">
        <f t="shared" si="23"/>
        <v>131.4</v>
      </c>
      <c r="AK158">
        <f t="shared" si="24"/>
        <v>136.30000000000001</v>
      </c>
      <c r="AL158">
        <f t="shared" si="25"/>
        <v>421.6</v>
      </c>
      <c r="AM158">
        <f t="shared" si="26"/>
        <v>661.4</v>
      </c>
    </row>
    <row r="159" spans="1:39"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f t="shared" si="18"/>
        <v>132.1</v>
      </c>
      <c r="V159">
        <v>132.1</v>
      </c>
      <c r="W159">
        <v>120.1</v>
      </c>
      <c r="X159">
        <v>126.5</v>
      </c>
      <c r="Y159">
        <v>123.6</v>
      </c>
      <c r="Z159">
        <v>114.3</v>
      </c>
      <c r="AA159">
        <v>122.8</v>
      </c>
      <c r="AB159">
        <v>133.80000000000001</v>
      </c>
      <c r="AC159">
        <v>122</v>
      </c>
      <c r="AD159">
        <v>122.6</v>
      </c>
      <c r="AE159">
        <v>129.30000000000001</v>
      </c>
      <c r="AF159">
        <f t="shared" si="19"/>
        <v>1709.6</v>
      </c>
      <c r="AG159">
        <f t="shared" si="20"/>
        <v>120.1</v>
      </c>
      <c r="AH159">
        <f t="shared" si="21"/>
        <v>114.3</v>
      </c>
      <c r="AI159" s="6">
        <f t="shared" si="22"/>
        <v>132.1</v>
      </c>
      <c r="AJ159" s="352">
        <f t="shared" si="23"/>
        <v>123.6</v>
      </c>
      <c r="AK159">
        <f t="shared" si="24"/>
        <v>133.80000000000001</v>
      </c>
      <c r="AL159">
        <f t="shared" si="25"/>
        <v>384.9</v>
      </c>
      <c r="AM159">
        <f t="shared" si="26"/>
        <v>642.20000000000005</v>
      </c>
    </row>
    <row r="160" spans="1:39"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f t="shared" si="18"/>
        <v>132.1</v>
      </c>
      <c r="V160">
        <v>132.1</v>
      </c>
      <c r="W160">
        <v>129.4</v>
      </c>
      <c r="X160">
        <v>130.9</v>
      </c>
      <c r="Y160">
        <v>128.4</v>
      </c>
      <c r="Z160">
        <v>116.7</v>
      </c>
      <c r="AA160">
        <v>125.7</v>
      </c>
      <c r="AB160">
        <v>134.80000000000001</v>
      </c>
      <c r="AC160">
        <v>123</v>
      </c>
      <c r="AD160">
        <v>125.3</v>
      </c>
      <c r="AE160">
        <v>131.4</v>
      </c>
      <c r="AF160">
        <f t="shared" si="19"/>
        <v>1719.6000000000001</v>
      </c>
      <c r="AG160">
        <f t="shared" si="20"/>
        <v>129.4</v>
      </c>
      <c r="AH160">
        <f t="shared" si="21"/>
        <v>116.7</v>
      </c>
      <c r="AI160" s="6">
        <f t="shared" si="22"/>
        <v>132.1</v>
      </c>
      <c r="AJ160" s="352">
        <f t="shared" si="23"/>
        <v>128.4</v>
      </c>
      <c r="AK160">
        <f t="shared" si="24"/>
        <v>134.80000000000001</v>
      </c>
      <c r="AL160">
        <f t="shared" si="25"/>
        <v>406.8</v>
      </c>
      <c r="AM160">
        <f t="shared" si="26"/>
        <v>651.09999999999991</v>
      </c>
    </row>
    <row r="161" spans="1:39"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f t="shared" si="18"/>
        <v>132</v>
      </c>
      <c r="V161" t="s">
        <v>32</v>
      </c>
      <c r="W161">
        <v>134.80000000000001</v>
      </c>
      <c r="X161">
        <v>135.19999999999999</v>
      </c>
      <c r="Y161">
        <v>131.30000000000001</v>
      </c>
      <c r="Z161">
        <v>119.4</v>
      </c>
      <c r="AA161">
        <v>129.80000000000001</v>
      </c>
      <c r="AB161">
        <v>136.9</v>
      </c>
      <c r="AC161">
        <v>124.1</v>
      </c>
      <c r="AD161">
        <v>128.1</v>
      </c>
      <c r="AE161">
        <v>133.9</v>
      </c>
      <c r="AF161">
        <f t="shared" si="19"/>
        <v>1738.8000000000002</v>
      </c>
      <c r="AG161">
        <f t="shared" si="20"/>
        <v>134.80000000000001</v>
      </c>
      <c r="AH161">
        <f t="shared" si="21"/>
        <v>119.4</v>
      </c>
      <c r="AI161" s="6">
        <f t="shared" si="22"/>
        <v>132</v>
      </c>
      <c r="AJ161" s="352">
        <f t="shared" si="23"/>
        <v>131.30000000000001</v>
      </c>
      <c r="AK161">
        <f t="shared" si="24"/>
        <v>136.9</v>
      </c>
      <c r="AL161">
        <f t="shared" si="25"/>
        <v>423.09999999999997</v>
      </c>
      <c r="AM161">
        <f t="shared" si="26"/>
        <v>663</v>
      </c>
    </row>
    <row r="162" spans="1:39"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f t="shared" si="18"/>
        <v>131.4</v>
      </c>
      <c r="V162">
        <v>131.4</v>
      </c>
      <c r="W162">
        <v>119</v>
      </c>
      <c r="X162">
        <v>126.8</v>
      </c>
      <c r="Y162">
        <v>123.8</v>
      </c>
      <c r="Z162">
        <v>113.9</v>
      </c>
      <c r="AA162">
        <v>122.9</v>
      </c>
      <c r="AB162">
        <v>134.30000000000001</v>
      </c>
      <c r="AC162">
        <v>122.5</v>
      </c>
      <c r="AD162">
        <v>122.7</v>
      </c>
      <c r="AE162">
        <v>129.9</v>
      </c>
      <c r="AF162">
        <f t="shared" si="19"/>
        <v>1731.0000000000002</v>
      </c>
      <c r="AG162">
        <f t="shared" si="20"/>
        <v>119</v>
      </c>
      <c r="AH162">
        <f t="shared" si="21"/>
        <v>113.9</v>
      </c>
      <c r="AI162" s="6">
        <f t="shared" si="22"/>
        <v>131.4</v>
      </c>
      <c r="AJ162" s="352">
        <f t="shared" si="23"/>
        <v>123.8</v>
      </c>
      <c r="AK162">
        <f t="shared" si="24"/>
        <v>134.30000000000001</v>
      </c>
      <c r="AL162">
        <f t="shared" si="25"/>
        <v>384.9</v>
      </c>
      <c r="AM162">
        <f t="shared" si="26"/>
        <v>643.5</v>
      </c>
    </row>
    <row r="163" spans="1:39"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f t="shared" si="18"/>
        <v>131.4</v>
      </c>
      <c r="V163">
        <v>131.4</v>
      </c>
      <c r="W163">
        <v>128.80000000000001</v>
      </c>
      <c r="X163">
        <v>131.19999999999999</v>
      </c>
      <c r="Y163">
        <v>128.5</v>
      </c>
      <c r="Z163">
        <v>116.5</v>
      </c>
      <c r="AA163">
        <v>125.9</v>
      </c>
      <c r="AB163">
        <v>135.4</v>
      </c>
      <c r="AC163">
        <v>123.4</v>
      </c>
      <c r="AD163">
        <v>125.5</v>
      </c>
      <c r="AE163">
        <v>132</v>
      </c>
      <c r="AF163">
        <f t="shared" si="19"/>
        <v>1734.7</v>
      </c>
      <c r="AG163">
        <f t="shared" si="20"/>
        <v>128.80000000000001</v>
      </c>
      <c r="AH163">
        <f t="shared" si="21"/>
        <v>116.5</v>
      </c>
      <c r="AI163" s="6">
        <f t="shared" si="22"/>
        <v>131.4</v>
      </c>
      <c r="AJ163" s="352">
        <f t="shared" si="23"/>
        <v>128.5</v>
      </c>
      <c r="AK163">
        <f t="shared" si="24"/>
        <v>135.4</v>
      </c>
      <c r="AL163">
        <f t="shared" si="25"/>
        <v>407.7</v>
      </c>
      <c r="AM163">
        <f t="shared" si="26"/>
        <v>652.5</v>
      </c>
    </row>
    <row r="164" spans="1:39"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f t="shared" si="18"/>
        <v>133.5</v>
      </c>
      <c r="V164" t="s">
        <v>32</v>
      </c>
      <c r="W164">
        <v>135.30000000000001</v>
      </c>
      <c r="X164">
        <v>136.1</v>
      </c>
      <c r="Y164">
        <v>132.1</v>
      </c>
      <c r="Z164">
        <v>119.1</v>
      </c>
      <c r="AA164">
        <v>130.6</v>
      </c>
      <c r="AB164">
        <v>138.6</v>
      </c>
      <c r="AC164">
        <v>124.4</v>
      </c>
      <c r="AD164">
        <v>128.6</v>
      </c>
      <c r="AE164">
        <v>136.19999999999999</v>
      </c>
      <c r="AF164">
        <f t="shared" si="19"/>
        <v>1772.9</v>
      </c>
      <c r="AG164">
        <f t="shared" si="20"/>
        <v>135.30000000000001</v>
      </c>
      <c r="AH164">
        <f t="shared" si="21"/>
        <v>119.1</v>
      </c>
      <c r="AI164" s="6">
        <f t="shared" si="22"/>
        <v>133.5</v>
      </c>
      <c r="AJ164" s="352">
        <f t="shared" si="23"/>
        <v>132.1</v>
      </c>
      <c r="AK164">
        <f t="shared" si="24"/>
        <v>138.6</v>
      </c>
      <c r="AL164">
        <f t="shared" si="25"/>
        <v>425.9</v>
      </c>
      <c r="AM164">
        <f t="shared" si="26"/>
        <v>667.1</v>
      </c>
    </row>
    <row r="165" spans="1:39"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f t="shared" si="18"/>
        <v>132.6</v>
      </c>
      <c r="V165">
        <v>132.6</v>
      </c>
      <c r="W165">
        <v>119.7</v>
      </c>
      <c r="X165">
        <v>127.2</v>
      </c>
      <c r="Y165">
        <v>125</v>
      </c>
      <c r="Z165">
        <v>113.2</v>
      </c>
      <c r="AA165">
        <v>123.5</v>
      </c>
      <c r="AB165">
        <v>135.5</v>
      </c>
      <c r="AC165">
        <v>122.4</v>
      </c>
      <c r="AD165">
        <v>123</v>
      </c>
      <c r="AE165">
        <v>131.80000000000001</v>
      </c>
      <c r="AF165">
        <f t="shared" si="19"/>
        <v>1768.1</v>
      </c>
      <c r="AG165">
        <f t="shared" si="20"/>
        <v>119.7</v>
      </c>
      <c r="AH165">
        <f t="shared" si="21"/>
        <v>113.2</v>
      </c>
      <c r="AI165" s="6">
        <f t="shared" si="22"/>
        <v>132.6</v>
      </c>
      <c r="AJ165" s="352">
        <f t="shared" si="23"/>
        <v>125</v>
      </c>
      <c r="AK165">
        <f t="shared" si="24"/>
        <v>135.5</v>
      </c>
      <c r="AL165">
        <f t="shared" si="25"/>
        <v>385.70000000000005</v>
      </c>
      <c r="AM165">
        <f t="shared" si="26"/>
        <v>646.6</v>
      </c>
    </row>
    <row r="166" spans="1:39"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f t="shared" si="18"/>
        <v>132.6</v>
      </c>
      <c r="V166">
        <v>132.6</v>
      </c>
      <c r="W166">
        <v>129.4</v>
      </c>
      <c r="X166">
        <v>131.9</v>
      </c>
      <c r="Y166">
        <v>129.4</v>
      </c>
      <c r="Z166">
        <v>116</v>
      </c>
      <c r="AA166">
        <v>126.6</v>
      </c>
      <c r="AB166">
        <v>136.80000000000001</v>
      </c>
      <c r="AC166">
        <v>123.6</v>
      </c>
      <c r="AD166">
        <v>125.9</v>
      </c>
      <c r="AE166">
        <v>134.19999999999999</v>
      </c>
      <c r="AF166">
        <f t="shared" si="19"/>
        <v>1769.3999999999999</v>
      </c>
      <c r="AG166">
        <f t="shared" si="20"/>
        <v>129.4</v>
      </c>
      <c r="AH166">
        <f t="shared" si="21"/>
        <v>116</v>
      </c>
      <c r="AI166" s="6">
        <f t="shared" si="22"/>
        <v>132.6</v>
      </c>
      <c r="AJ166" s="352">
        <f t="shared" si="23"/>
        <v>129.4</v>
      </c>
      <c r="AK166">
        <f t="shared" si="24"/>
        <v>136.80000000000001</v>
      </c>
      <c r="AL166">
        <f t="shared" si="25"/>
        <v>409.7</v>
      </c>
      <c r="AM166">
        <f t="shared" si="26"/>
        <v>656.2</v>
      </c>
    </row>
    <row r="167" spans="1:39"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f t="shared" si="18"/>
        <v>135.05000000000001</v>
      </c>
      <c r="V167" t="s">
        <v>32</v>
      </c>
      <c r="W167">
        <v>136.4</v>
      </c>
      <c r="X167">
        <v>137.30000000000001</v>
      </c>
      <c r="Y167">
        <v>133</v>
      </c>
      <c r="Z167">
        <v>120.3</v>
      </c>
      <c r="AA167">
        <v>131.5</v>
      </c>
      <c r="AB167">
        <v>140.19999999999999</v>
      </c>
      <c r="AC167">
        <v>125.4</v>
      </c>
      <c r="AD167">
        <v>129.69999999999999</v>
      </c>
      <c r="AE167">
        <v>137.80000000000001</v>
      </c>
      <c r="AF167">
        <f t="shared" si="19"/>
        <v>1792.4999999999998</v>
      </c>
      <c r="AG167">
        <f t="shared" si="20"/>
        <v>136.4</v>
      </c>
      <c r="AH167">
        <f t="shared" si="21"/>
        <v>120.3</v>
      </c>
      <c r="AI167" s="6">
        <f t="shared" si="22"/>
        <v>135.05000000000001</v>
      </c>
      <c r="AJ167" s="352">
        <f t="shared" si="23"/>
        <v>133</v>
      </c>
      <c r="AK167">
        <f t="shared" si="24"/>
        <v>140.19999999999999</v>
      </c>
      <c r="AL167">
        <f t="shared" si="25"/>
        <v>429</v>
      </c>
      <c r="AM167">
        <f t="shared" si="26"/>
        <v>672.90000000000009</v>
      </c>
    </row>
    <row r="168" spans="1:39"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f t="shared" si="18"/>
        <v>134.4</v>
      </c>
      <c r="V168">
        <v>134.4</v>
      </c>
      <c r="W168">
        <v>118.9</v>
      </c>
      <c r="X168">
        <v>127.7</v>
      </c>
      <c r="Y168">
        <v>125.7</v>
      </c>
      <c r="Z168">
        <v>114.6</v>
      </c>
      <c r="AA168">
        <v>124.1</v>
      </c>
      <c r="AB168">
        <v>135.69999999999999</v>
      </c>
      <c r="AC168">
        <v>123.3</v>
      </c>
      <c r="AD168">
        <v>123.8</v>
      </c>
      <c r="AE168">
        <v>132.69999999999999</v>
      </c>
      <c r="AF168">
        <f t="shared" si="19"/>
        <v>1772.9999999999998</v>
      </c>
      <c r="AG168">
        <f t="shared" si="20"/>
        <v>118.9</v>
      </c>
      <c r="AH168">
        <f t="shared" si="21"/>
        <v>114.6</v>
      </c>
      <c r="AI168" s="6">
        <f t="shared" si="22"/>
        <v>134.4</v>
      </c>
      <c r="AJ168" s="352">
        <f t="shared" si="23"/>
        <v>125.7</v>
      </c>
      <c r="AK168">
        <f t="shared" si="24"/>
        <v>135.69999999999999</v>
      </c>
      <c r="AL168">
        <f t="shared" si="25"/>
        <v>388.4</v>
      </c>
      <c r="AM168">
        <f t="shared" si="26"/>
        <v>650.99999999999989</v>
      </c>
    </row>
    <row r="169" spans="1:39"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f t="shared" si="18"/>
        <v>134.4</v>
      </c>
      <c r="V169">
        <v>134.4</v>
      </c>
      <c r="W169">
        <v>129.80000000000001</v>
      </c>
      <c r="X169">
        <v>132.80000000000001</v>
      </c>
      <c r="Y169">
        <v>130.19999999999999</v>
      </c>
      <c r="Z169">
        <v>117.3</v>
      </c>
      <c r="AA169">
        <v>127.3</v>
      </c>
      <c r="AB169">
        <v>137.6</v>
      </c>
      <c r="AC169">
        <v>124.5</v>
      </c>
      <c r="AD169">
        <v>126.8</v>
      </c>
      <c r="AE169">
        <v>135.4</v>
      </c>
      <c r="AF169">
        <f t="shared" si="19"/>
        <v>1783.8</v>
      </c>
      <c r="AG169">
        <f t="shared" si="20"/>
        <v>129.80000000000001</v>
      </c>
      <c r="AH169">
        <f t="shared" si="21"/>
        <v>117.3</v>
      </c>
      <c r="AI169" s="6">
        <f t="shared" si="22"/>
        <v>134.4</v>
      </c>
      <c r="AJ169" s="352">
        <f t="shared" si="23"/>
        <v>130.19999999999999</v>
      </c>
      <c r="AK169">
        <f t="shared" si="24"/>
        <v>137.6</v>
      </c>
      <c r="AL169">
        <f t="shared" si="25"/>
        <v>412.6</v>
      </c>
      <c r="AM169">
        <f t="shared" si="26"/>
        <v>661.2</v>
      </c>
    </row>
    <row r="170" spans="1:39"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f t="shared" si="18"/>
        <v>136.5</v>
      </c>
      <c r="V170" t="s">
        <v>32</v>
      </c>
      <c r="W170">
        <v>137.4</v>
      </c>
      <c r="X170">
        <v>137.9</v>
      </c>
      <c r="Y170">
        <v>133.4</v>
      </c>
      <c r="Z170">
        <v>121.2</v>
      </c>
      <c r="AA170">
        <v>132.30000000000001</v>
      </c>
      <c r="AB170">
        <v>139.6</v>
      </c>
      <c r="AC170">
        <v>126.7</v>
      </c>
      <c r="AD170">
        <v>130.30000000000001</v>
      </c>
      <c r="AE170">
        <v>137.6</v>
      </c>
      <c r="AF170">
        <f t="shared" si="19"/>
        <v>1784.3</v>
      </c>
      <c r="AG170">
        <f t="shared" si="20"/>
        <v>137.4</v>
      </c>
      <c r="AH170">
        <f t="shared" si="21"/>
        <v>121.2</v>
      </c>
      <c r="AI170" s="6">
        <f t="shared" si="22"/>
        <v>136.5</v>
      </c>
      <c r="AJ170" s="352">
        <f t="shared" si="23"/>
        <v>133.4</v>
      </c>
      <c r="AK170">
        <f t="shared" si="24"/>
        <v>139.6</v>
      </c>
      <c r="AL170">
        <f t="shared" si="25"/>
        <v>430.99999999999994</v>
      </c>
      <c r="AM170">
        <f t="shared" si="26"/>
        <v>677</v>
      </c>
    </row>
    <row r="171" spans="1:39"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f t="shared" si="18"/>
        <v>135.69999999999999</v>
      </c>
      <c r="V171">
        <v>135.69999999999999</v>
      </c>
      <c r="W171">
        <v>120.6</v>
      </c>
      <c r="X171">
        <v>128.1</v>
      </c>
      <c r="Y171">
        <v>126.1</v>
      </c>
      <c r="Z171">
        <v>115.7</v>
      </c>
      <c r="AA171">
        <v>124.5</v>
      </c>
      <c r="AB171">
        <v>135.9</v>
      </c>
      <c r="AC171">
        <v>124.4</v>
      </c>
      <c r="AD171">
        <v>124.5</v>
      </c>
      <c r="AE171">
        <v>132.4</v>
      </c>
      <c r="AF171">
        <f t="shared" si="19"/>
        <v>1749.7</v>
      </c>
      <c r="AG171">
        <f t="shared" si="20"/>
        <v>120.6</v>
      </c>
      <c r="AH171">
        <f t="shared" si="21"/>
        <v>115.7</v>
      </c>
      <c r="AI171" s="6">
        <f t="shared" si="22"/>
        <v>135.69999999999999</v>
      </c>
      <c r="AJ171" s="352">
        <f t="shared" si="23"/>
        <v>126.1</v>
      </c>
      <c r="AK171">
        <f t="shared" si="24"/>
        <v>135.9</v>
      </c>
      <c r="AL171">
        <f t="shared" si="25"/>
        <v>389.9</v>
      </c>
      <c r="AM171">
        <f t="shared" si="26"/>
        <v>655.1</v>
      </c>
    </row>
    <row r="172" spans="1:39"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f t="shared" si="18"/>
        <v>135.69999999999999</v>
      </c>
      <c r="V172">
        <v>135.69999999999999</v>
      </c>
      <c r="W172">
        <v>131</v>
      </c>
      <c r="X172">
        <v>133.30000000000001</v>
      </c>
      <c r="Y172">
        <v>130.6</v>
      </c>
      <c r="Z172">
        <v>118.3</v>
      </c>
      <c r="AA172">
        <v>127.9</v>
      </c>
      <c r="AB172">
        <v>137.4</v>
      </c>
      <c r="AC172">
        <v>125.7</v>
      </c>
      <c r="AD172">
        <v>127.5</v>
      </c>
      <c r="AE172">
        <v>135.19999999999999</v>
      </c>
      <c r="AF172">
        <f t="shared" si="19"/>
        <v>1769.9999999999998</v>
      </c>
      <c r="AG172">
        <f t="shared" si="20"/>
        <v>131</v>
      </c>
      <c r="AH172">
        <f t="shared" si="21"/>
        <v>118.3</v>
      </c>
      <c r="AI172" s="6">
        <f t="shared" si="22"/>
        <v>135.69999999999999</v>
      </c>
      <c r="AJ172" s="352">
        <f t="shared" si="23"/>
        <v>130.6</v>
      </c>
      <c r="AK172">
        <f t="shared" si="24"/>
        <v>137.4</v>
      </c>
      <c r="AL172">
        <f t="shared" si="25"/>
        <v>414.5</v>
      </c>
      <c r="AM172">
        <f t="shared" si="26"/>
        <v>665.2</v>
      </c>
    </row>
    <row r="173" spans="1:39"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f t="shared" si="18"/>
        <v>137.95000000000002</v>
      </c>
      <c r="V173" t="s">
        <v>32</v>
      </c>
      <c r="W173">
        <v>138.1</v>
      </c>
      <c r="X173">
        <v>138.4</v>
      </c>
      <c r="Y173">
        <v>134.19999999999999</v>
      </c>
      <c r="Z173">
        <v>121</v>
      </c>
      <c r="AA173">
        <v>133</v>
      </c>
      <c r="AB173">
        <v>140.1</v>
      </c>
      <c r="AC173">
        <v>127.4</v>
      </c>
      <c r="AD173">
        <v>130.69999999999999</v>
      </c>
      <c r="AE173">
        <v>138.30000000000001</v>
      </c>
      <c r="AF173">
        <f t="shared" si="19"/>
        <v>1790.8999999999999</v>
      </c>
      <c r="AG173">
        <f t="shared" si="20"/>
        <v>138.1</v>
      </c>
      <c r="AH173">
        <f t="shared" si="21"/>
        <v>121</v>
      </c>
      <c r="AI173" s="6">
        <f t="shared" si="22"/>
        <v>137.95000000000002</v>
      </c>
      <c r="AJ173" s="352">
        <f t="shared" si="23"/>
        <v>134.19999999999999</v>
      </c>
      <c r="AK173">
        <f t="shared" si="24"/>
        <v>140.1</v>
      </c>
      <c r="AL173">
        <f t="shared" si="25"/>
        <v>433.99999999999994</v>
      </c>
      <c r="AM173">
        <f t="shared" si="26"/>
        <v>680</v>
      </c>
    </row>
    <row r="174" spans="1:39"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f t="shared" si="18"/>
        <v>137.30000000000001</v>
      </c>
      <c r="V174">
        <v>137.30000000000001</v>
      </c>
      <c r="W174">
        <v>122.6</v>
      </c>
      <c r="X174">
        <v>128.30000000000001</v>
      </c>
      <c r="Y174">
        <v>126.6</v>
      </c>
      <c r="Z174">
        <v>115</v>
      </c>
      <c r="AA174">
        <v>124.8</v>
      </c>
      <c r="AB174">
        <v>136.30000000000001</v>
      </c>
      <c r="AC174">
        <v>124.6</v>
      </c>
      <c r="AD174">
        <v>124.5</v>
      </c>
      <c r="AE174">
        <v>133.5</v>
      </c>
      <c r="AF174">
        <f t="shared" si="19"/>
        <v>1765.6999999999998</v>
      </c>
      <c r="AG174">
        <f t="shared" si="20"/>
        <v>122.6</v>
      </c>
      <c r="AH174">
        <f t="shared" si="21"/>
        <v>115</v>
      </c>
      <c r="AI174" s="6">
        <f t="shared" si="22"/>
        <v>137.30000000000001</v>
      </c>
      <c r="AJ174" s="352">
        <f t="shared" si="23"/>
        <v>126.6</v>
      </c>
      <c r="AK174">
        <f t="shared" si="24"/>
        <v>136.30000000000001</v>
      </c>
      <c r="AL174">
        <f t="shared" si="25"/>
        <v>391.5</v>
      </c>
      <c r="AM174">
        <f t="shared" si="26"/>
        <v>656.8</v>
      </c>
    </row>
    <row r="175" spans="1:39"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f t="shared" si="18"/>
        <v>137.30000000000001</v>
      </c>
      <c r="V175">
        <v>137.30000000000001</v>
      </c>
      <c r="W175">
        <v>132.19999999999999</v>
      </c>
      <c r="X175">
        <v>133.6</v>
      </c>
      <c r="Y175">
        <v>131.30000000000001</v>
      </c>
      <c r="Z175">
        <v>117.8</v>
      </c>
      <c r="AA175">
        <v>128.4</v>
      </c>
      <c r="AB175">
        <v>137.9</v>
      </c>
      <c r="AC175">
        <v>126.2</v>
      </c>
      <c r="AD175">
        <v>127.7</v>
      </c>
      <c r="AE175">
        <v>136.1</v>
      </c>
      <c r="AF175">
        <f t="shared" si="19"/>
        <v>1779.6999999999998</v>
      </c>
      <c r="AG175">
        <f t="shared" si="20"/>
        <v>132.19999999999999</v>
      </c>
      <c r="AH175">
        <f t="shared" si="21"/>
        <v>117.8</v>
      </c>
      <c r="AI175" s="6">
        <f t="shared" si="22"/>
        <v>137.30000000000001</v>
      </c>
      <c r="AJ175" s="352">
        <f t="shared" si="23"/>
        <v>131.30000000000001</v>
      </c>
      <c r="AK175">
        <f t="shared" si="24"/>
        <v>137.9</v>
      </c>
      <c r="AL175">
        <f t="shared" si="25"/>
        <v>416.90000000000003</v>
      </c>
      <c r="AM175">
        <f t="shared" si="26"/>
        <v>667.50000000000011</v>
      </c>
    </row>
    <row r="176" spans="1:39"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f t="shared" si="18"/>
        <v>138.85</v>
      </c>
      <c r="V176" t="s">
        <v>32</v>
      </c>
      <c r="W176">
        <v>141.1</v>
      </c>
      <c r="X176">
        <v>139.4</v>
      </c>
      <c r="Y176">
        <v>135.80000000000001</v>
      </c>
      <c r="Z176">
        <v>121.6</v>
      </c>
      <c r="AA176">
        <v>133.69999999999999</v>
      </c>
      <c r="AB176">
        <v>141.5</v>
      </c>
      <c r="AC176">
        <v>128.1</v>
      </c>
      <c r="AD176">
        <v>131.69999999999999</v>
      </c>
      <c r="AE176">
        <v>140</v>
      </c>
      <c r="AF176">
        <f t="shared" si="19"/>
        <v>1817.7000000000003</v>
      </c>
      <c r="AG176">
        <f t="shared" si="20"/>
        <v>141.1</v>
      </c>
      <c r="AH176">
        <f t="shared" si="21"/>
        <v>121.6</v>
      </c>
      <c r="AI176" s="6">
        <f t="shared" si="22"/>
        <v>138.85</v>
      </c>
      <c r="AJ176" s="352">
        <f t="shared" si="23"/>
        <v>135.80000000000001</v>
      </c>
      <c r="AK176">
        <f t="shared" si="24"/>
        <v>141.5</v>
      </c>
      <c r="AL176">
        <f t="shared" si="25"/>
        <v>437</v>
      </c>
      <c r="AM176">
        <f t="shared" si="26"/>
        <v>685</v>
      </c>
    </row>
    <row r="177" spans="1:39"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f t="shared" si="18"/>
        <v>138.6</v>
      </c>
      <c r="V177">
        <v>138.6</v>
      </c>
      <c r="W177">
        <v>125.7</v>
      </c>
      <c r="X177">
        <v>128.80000000000001</v>
      </c>
      <c r="Y177">
        <v>127.4</v>
      </c>
      <c r="Z177">
        <v>115.3</v>
      </c>
      <c r="AA177">
        <v>125.1</v>
      </c>
      <c r="AB177">
        <v>136.6</v>
      </c>
      <c r="AC177">
        <v>124.9</v>
      </c>
      <c r="AD177">
        <v>124.9</v>
      </c>
      <c r="AE177">
        <v>134.80000000000001</v>
      </c>
      <c r="AF177">
        <f t="shared" si="19"/>
        <v>1796.7</v>
      </c>
      <c r="AG177">
        <f t="shared" si="20"/>
        <v>125.7</v>
      </c>
      <c r="AH177">
        <f t="shared" si="21"/>
        <v>115.3</v>
      </c>
      <c r="AI177" s="6">
        <f t="shared" si="22"/>
        <v>138.6</v>
      </c>
      <c r="AJ177" s="352">
        <f t="shared" si="23"/>
        <v>127.4</v>
      </c>
      <c r="AK177">
        <f t="shared" si="24"/>
        <v>136.6</v>
      </c>
      <c r="AL177">
        <f t="shared" si="25"/>
        <v>393.9</v>
      </c>
      <c r="AM177">
        <f t="shared" si="26"/>
        <v>659.9</v>
      </c>
    </row>
    <row r="178" spans="1:39"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f t="shared" si="18"/>
        <v>138.6</v>
      </c>
      <c r="V178">
        <v>138.6</v>
      </c>
      <c r="W178">
        <v>135.30000000000001</v>
      </c>
      <c r="X178">
        <v>134.4</v>
      </c>
      <c r="Y178">
        <v>132.6</v>
      </c>
      <c r="Z178">
        <v>118.3</v>
      </c>
      <c r="AA178">
        <v>128.9</v>
      </c>
      <c r="AB178">
        <v>138.6</v>
      </c>
      <c r="AC178">
        <v>126.8</v>
      </c>
      <c r="AD178">
        <v>128.4</v>
      </c>
      <c r="AE178">
        <v>137.6</v>
      </c>
      <c r="AF178">
        <f t="shared" si="19"/>
        <v>1808.2</v>
      </c>
      <c r="AG178">
        <f t="shared" si="20"/>
        <v>135.30000000000001</v>
      </c>
      <c r="AH178">
        <f t="shared" si="21"/>
        <v>118.3</v>
      </c>
      <c r="AI178" s="6">
        <f t="shared" si="22"/>
        <v>138.6</v>
      </c>
      <c r="AJ178" s="352">
        <f t="shared" si="23"/>
        <v>132.6</v>
      </c>
      <c r="AK178">
        <f t="shared" si="24"/>
        <v>138.6</v>
      </c>
      <c r="AL178">
        <f t="shared" si="25"/>
        <v>419.6</v>
      </c>
      <c r="AM178">
        <f t="shared" si="26"/>
        <v>671.69999999999993</v>
      </c>
    </row>
    <row r="179" spans="1:39"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f t="shared" si="18"/>
        <v>139.75</v>
      </c>
      <c r="V179" t="s">
        <v>32</v>
      </c>
      <c r="W179">
        <v>142.6</v>
      </c>
      <c r="X179">
        <v>139.5</v>
      </c>
      <c r="Y179">
        <v>136.1</v>
      </c>
      <c r="Z179">
        <v>122</v>
      </c>
      <c r="AA179">
        <v>133.4</v>
      </c>
      <c r="AB179">
        <v>141.1</v>
      </c>
      <c r="AC179">
        <v>127.8</v>
      </c>
      <c r="AD179">
        <v>131.9</v>
      </c>
      <c r="AE179">
        <v>139.80000000000001</v>
      </c>
      <c r="AF179">
        <f t="shared" si="19"/>
        <v>1813.6000000000001</v>
      </c>
      <c r="AG179">
        <f t="shared" si="20"/>
        <v>142.6</v>
      </c>
      <c r="AH179">
        <f t="shared" si="21"/>
        <v>122</v>
      </c>
      <c r="AI179" s="6">
        <f t="shared" si="22"/>
        <v>139.75</v>
      </c>
      <c r="AJ179" s="352">
        <f t="shared" si="23"/>
        <v>136.1</v>
      </c>
      <c r="AK179">
        <f t="shared" si="24"/>
        <v>141.1</v>
      </c>
      <c r="AL179">
        <f t="shared" si="25"/>
        <v>437.09999999999997</v>
      </c>
      <c r="AM179">
        <f t="shared" si="26"/>
        <v>685.8</v>
      </c>
    </row>
    <row r="180" spans="1:39"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f t="shared" si="18"/>
        <v>139.1</v>
      </c>
      <c r="V180">
        <v>139.1</v>
      </c>
      <c r="W180">
        <v>126.8</v>
      </c>
      <c r="X180">
        <v>129.30000000000001</v>
      </c>
      <c r="Y180">
        <v>128.19999999999999</v>
      </c>
      <c r="Z180">
        <v>115.3</v>
      </c>
      <c r="AA180">
        <v>125.6</v>
      </c>
      <c r="AB180">
        <v>136.69999999999999</v>
      </c>
      <c r="AC180">
        <v>124.6</v>
      </c>
      <c r="AD180">
        <v>125.1</v>
      </c>
      <c r="AE180">
        <v>134.1</v>
      </c>
      <c r="AF180">
        <f t="shared" si="19"/>
        <v>1767.5</v>
      </c>
      <c r="AG180">
        <f t="shared" si="20"/>
        <v>126.8</v>
      </c>
      <c r="AH180">
        <f t="shared" si="21"/>
        <v>115.3</v>
      </c>
      <c r="AI180" s="6">
        <f t="shared" si="22"/>
        <v>139.1</v>
      </c>
      <c r="AJ180" s="352">
        <f t="shared" si="23"/>
        <v>128.19999999999999</v>
      </c>
      <c r="AK180">
        <f t="shared" si="24"/>
        <v>136.69999999999999</v>
      </c>
      <c r="AL180">
        <f t="shared" si="25"/>
        <v>395.2</v>
      </c>
      <c r="AM180">
        <f t="shared" si="26"/>
        <v>661.6</v>
      </c>
    </row>
    <row r="181" spans="1:39"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f t="shared" si="18"/>
        <v>139.1</v>
      </c>
      <c r="V181">
        <v>139.1</v>
      </c>
      <c r="W181">
        <v>136.6</v>
      </c>
      <c r="X181">
        <v>134.69999999999999</v>
      </c>
      <c r="Y181">
        <v>133.1</v>
      </c>
      <c r="Z181">
        <v>118.5</v>
      </c>
      <c r="AA181">
        <v>129</v>
      </c>
      <c r="AB181">
        <v>138.5</v>
      </c>
      <c r="AC181">
        <v>126.5</v>
      </c>
      <c r="AD181">
        <v>128.6</v>
      </c>
      <c r="AE181">
        <v>137.19999999999999</v>
      </c>
      <c r="AF181">
        <f t="shared" si="19"/>
        <v>1794.9999999999998</v>
      </c>
      <c r="AG181">
        <f t="shared" si="20"/>
        <v>136.6</v>
      </c>
      <c r="AH181">
        <f t="shared" si="21"/>
        <v>118.5</v>
      </c>
      <c r="AI181" s="6">
        <f t="shared" si="22"/>
        <v>139.1</v>
      </c>
      <c r="AJ181" s="352">
        <f t="shared" si="23"/>
        <v>133.1</v>
      </c>
      <c r="AK181">
        <f t="shared" si="24"/>
        <v>138.5</v>
      </c>
      <c r="AL181">
        <f t="shared" si="25"/>
        <v>420.2</v>
      </c>
      <c r="AM181">
        <f t="shared" si="26"/>
        <v>673</v>
      </c>
    </row>
    <row r="182" spans="1:39"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f t="shared" si="18"/>
        <v>140.85000000000002</v>
      </c>
      <c r="V182" t="s">
        <v>32</v>
      </c>
      <c r="W182">
        <v>142.30000000000001</v>
      </c>
      <c r="X182">
        <v>139.80000000000001</v>
      </c>
      <c r="Y182">
        <v>136</v>
      </c>
      <c r="Z182">
        <v>122.7</v>
      </c>
      <c r="AA182">
        <v>134.30000000000001</v>
      </c>
      <c r="AB182">
        <v>141.6</v>
      </c>
      <c r="AC182">
        <v>128.6</v>
      </c>
      <c r="AD182">
        <v>132.30000000000001</v>
      </c>
      <c r="AE182">
        <v>139.30000000000001</v>
      </c>
      <c r="AF182">
        <f t="shared" si="19"/>
        <v>1800.7</v>
      </c>
      <c r="AG182">
        <f t="shared" si="20"/>
        <v>142.30000000000001</v>
      </c>
      <c r="AH182">
        <f t="shared" si="21"/>
        <v>122.7</v>
      </c>
      <c r="AI182" s="6">
        <f t="shared" si="22"/>
        <v>140.85000000000002</v>
      </c>
      <c r="AJ182" s="352">
        <f t="shared" si="23"/>
        <v>136</v>
      </c>
      <c r="AK182">
        <f t="shared" si="24"/>
        <v>141.6</v>
      </c>
      <c r="AL182">
        <f t="shared" si="25"/>
        <v>438.1</v>
      </c>
      <c r="AM182">
        <f t="shared" si="26"/>
        <v>688.59999999999991</v>
      </c>
    </row>
    <row r="183" spans="1:39"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f t="shared" si="18"/>
        <v>140.4</v>
      </c>
      <c r="V183">
        <v>140.4</v>
      </c>
      <c r="W183">
        <v>127.3</v>
      </c>
      <c r="X183">
        <v>129.5</v>
      </c>
      <c r="Y183">
        <v>129</v>
      </c>
      <c r="Z183">
        <v>116.3</v>
      </c>
      <c r="AA183">
        <v>126.2</v>
      </c>
      <c r="AB183">
        <v>137.1</v>
      </c>
      <c r="AC183">
        <v>125.5</v>
      </c>
      <c r="AD183">
        <v>125.8</v>
      </c>
      <c r="AE183">
        <v>134.1</v>
      </c>
      <c r="AF183">
        <f t="shared" si="19"/>
        <v>1748.3000000000002</v>
      </c>
      <c r="AG183">
        <f t="shared" si="20"/>
        <v>127.3</v>
      </c>
      <c r="AH183">
        <f t="shared" si="21"/>
        <v>116.3</v>
      </c>
      <c r="AI183" s="6">
        <f t="shared" si="22"/>
        <v>140.4</v>
      </c>
      <c r="AJ183" s="352">
        <f t="shared" si="23"/>
        <v>129</v>
      </c>
      <c r="AK183">
        <f t="shared" si="24"/>
        <v>137.1</v>
      </c>
      <c r="AL183">
        <f t="shared" si="25"/>
        <v>396.29999999999995</v>
      </c>
      <c r="AM183">
        <f t="shared" si="26"/>
        <v>664.69999999999993</v>
      </c>
    </row>
    <row r="184" spans="1:39"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f t="shared" si="18"/>
        <v>140.4</v>
      </c>
      <c r="V184">
        <v>140.4</v>
      </c>
      <c r="W184">
        <v>136.6</v>
      </c>
      <c r="X184">
        <v>134.9</v>
      </c>
      <c r="Y184">
        <v>133.30000000000001</v>
      </c>
      <c r="Z184">
        <v>119.3</v>
      </c>
      <c r="AA184">
        <v>129.69999999999999</v>
      </c>
      <c r="AB184">
        <v>139</v>
      </c>
      <c r="AC184">
        <v>127.3</v>
      </c>
      <c r="AD184">
        <v>129.1</v>
      </c>
      <c r="AE184">
        <v>136.9</v>
      </c>
      <c r="AF184">
        <f t="shared" si="19"/>
        <v>1779.9</v>
      </c>
      <c r="AG184">
        <f t="shared" si="20"/>
        <v>136.6</v>
      </c>
      <c r="AH184">
        <f t="shared" si="21"/>
        <v>119.3</v>
      </c>
      <c r="AI184" s="6">
        <f t="shared" si="22"/>
        <v>140.4</v>
      </c>
      <c r="AJ184" s="352">
        <f t="shared" si="23"/>
        <v>133.30000000000001</v>
      </c>
      <c r="AK184">
        <f t="shared" si="24"/>
        <v>139</v>
      </c>
      <c r="AL184">
        <f t="shared" si="25"/>
        <v>421.3</v>
      </c>
      <c r="AM184">
        <f t="shared" si="26"/>
        <v>675.7</v>
      </c>
    </row>
    <row r="185" spans="1:39"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f t="shared" si="18"/>
        <v>141.65</v>
      </c>
      <c r="V185" t="s">
        <v>32</v>
      </c>
      <c r="W185">
        <v>142.4</v>
      </c>
      <c r="X185">
        <v>139.9</v>
      </c>
      <c r="Y185">
        <v>136.19999999999999</v>
      </c>
      <c r="Z185">
        <v>123.3</v>
      </c>
      <c r="AA185">
        <v>134.30000000000001</v>
      </c>
      <c r="AB185">
        <v>141.5</v>
      </c>
      <c r="AC185">
        <v>128.80000000000001</v>
      </c>
      <c r="AD185">
        <v>132.5</v>
      </c>
      <c r="AE185">
        <v>138.5</v>
      </c>
      <c r="AF185">
        <f t="shared" si="19"/>
        <v>1781.5</v>
      </c>
      <c r="AG185">
        <f t="shared" si="20"/>
        <v>142.4</v>
      </c>
      <c r="AH185">
        <f t="shared" si="21"/>
        <v>123.3</v>
      </c>
      <c r="AI185" s="6">
        <f t="shared" si="22"/>
        <v>141.65</v>
      </c>
      <c r="AJ185" s="352">
        <f t="shared" si="23"/>
        <v>136.19999999999999</v>
      </c>
      <c r="AK185">
        <f t="shared" si="24"/>
        <v>141.5</v>
      </c>
      <c r="AL185">
        <f t="shared" si="25"/>
        <v>438.90000000000003</v>
      </c>
      <c r="AM185">
        <f t="shared" si="26"/>
        <v>688.80000000000007</v>
      </c>
    </row>
    <row r="186" spans="1:39"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f t="shared" si="18"/>
        <v>141.30000000000001</v>
      </c>
      <c r="V186">
        <v>141.30000000000001</v>
      </c>
      <c r="W186">
        <v>127.3</v>
      </c>
      <c r="X186">
        <v>129.9</v>
      </c>
      <c r="Y186">
        <v>129.80000000000001</v>
      </c>
      <c r="Z186">
        <v>117.4</v>
      </c>
      <c r="AA186">
        <v>126.5</v>
      </c>
      <c r="AB186">
        <v>137.19999999999999</v>
      </c>
      <c r="AC186">
        <v>126.2</v>
      </c>
      <c r="AD186">
        <v>126.5</v>
      </c>
      <c r="AE186">
        <v>134</v>
      </c>
      <c r="AF186">
        <f t="shared" si="19"/>
        <v>1727.9</v>
      </c>
      <c r="AG186">
        <f t="shared" si="20"/>
        <v>127.3</v>
      </c>
      <c r="AH186">
        <f t="shared" si="21"/>
        <v>117.4</v>
      </c>
      <c r="AI186" s="6">
        <f t="shared" si="22"/>
        <v>141.30000000000001</v>
      </c>
      <c r="AJ186" s="352">
        <f t="shared" si="23"/>
        <v>129.80000000000001</v>
      </c>
      <c r="AK186">
        <f t="shared" si="24"/>
        <v>137.19999999999999</v>
      </c>
      <c r="AL186">
        <f t="shared" si="25"/>
        <v>397.09999999999997</v>
      </c>
      <c r="AM186">
        <f t="shared" si="26"/>
        <v>668.40000000000009</v>
      </c>
    </row>
    <row r="187" spans="1:39"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f t="shared" si="18"/>
        <v>141.30000000000001</v>
      </c>
      <c r="V187">
        <v>141.30000000000001</v>
      </c>
      <c r="W187">
        <v>136.69999999999999</v>
      </c>
      <c r="X187">
        <v>135.19999999999999</v>
      </c>
      <c r="Y187">
        <v>133.80000000000001</v>
      </c>
      <c r="Z187">
        <v>120.2</v>
      </c>
      <c r="AA187">
        <v>129.9</v>
      </c>
      <c r="AB187">
        <v>139</v>
      </c>
      <c r="AC187">
        <v>127.7</v>
      </c>
      <c r="AD187">
        <v>129.6</v>
      </c>
      <c r="AE187">
        <v>136.4</v>
      </c>
      <c r="AF187">
        <f t="shared" si="19"/>
        <v>1760.3999999999996</v>
      </c>
      <c r="AG187">
        <f t="shared" si="20"/>
        <v>136.69999999999999</v>
      </c>
      <c r="AH187">
        <f t="shared" si="21"/>
        <v>120.2</v>
      </c>
      <c r="AI187" s="6">
        <f t="shared" si="22"/>
        <v>141.30000000000001</v>
      </c>
      <c r="AJ187" s="352">
        <f t="shared" si="23"/>
        <v>133.80000000000001</v>
      </c>
      <c r="AK187">
        <f t="shared" si="24"/>
        <v>139</v>
      </c>
      <c r="AL187">
        <f t="shared" si="25"/>
        <v>422</v>
      </c>
      <c r="AM187">
        <f t="shared" si="26"/>
        <v>677.30000000000007</v>
      </c>
    </row>
    <row r="188" spans="1:39"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f t="shared" si="18"/>
        <v>142.44999999999999</v>
      </c>
      <c r="V188" t="s">
        <v>32</v>
      </c>
      <c r="W188">
        <v>142.6</v>
      </c>
      <c r="X188">
        <v>139.9</v>
      </c>
      <c r="Y188">
        <v>136.69999999999999</v>
      </c>
      <c r="Z188">
        <v>124.6</v>
      </c>
      <c r="AA188">
        <v>135.1</v>
      </c>
      <c r="AB188">
        <v>142.69999999999999</v>
      </c>
      <c r="AC188">
        <v>129.30000000000001</v>
      </c>
      <c r="AD188">
        <v>133.30000000000001</v>
      </c>
      <c r="AE188">
        <v>138.69999999999999</v>
      </c>
      <c r="AF188">
        <f t="shared" si="19"/>
        <v>1781.9999999999998</v>
      </c>
      <c r="AG188">
        <f t="shared" si="20"/>
        <v>142.6</v>
      </c>
      <c r="AH188">
        <f t="shared" si="21"/>
        <v>124.6</v>
      </c>
      <c r="AI188" s="6">
        <f t="shared" si="22"/>
        <v>142.44999999999999</v>
      </c>
      <c r="AJ188" s="352">
        <f t="shared" si="23"/>
        <v>136.69999999999999</v>
      </c>
      <c r="AK188">
        <f t="shared" si="24"/>
        <v>142.69999999999999</v>
      </c>
      <c r="AL188">
        <f t="shared" si="25"/>
        <v>440.5</v>
      </c>
      <c r="AM188">
        <f t="shared" si="26"/>
        <v>692.7</v>
      </c>
    </row>
    <row r="189" spans="1:39"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f t="shared" si="18"/>
        <v>142</v>
      </c>
      <c r="V189">
        <v>142</v>
      </c>
      <c r="W189">
        <v>126.4</v>
      </c>
      <c r="X189">
        <v>130.80000000000001</v>
      </c>
      <c r="Y189">
        <v>130.5</v>
      </c>
      <c r="Z189">
        <v>117.8</v>
      </c>
      <c r="AA189">
        <v>126.8</v>
      </c>
      <c r="AB189">
        <v>137.80000000000001</v>
      </c>
      <c r="AC189">
        <v>126.7</v>
      </c>
      <c r="AD189">
        <v>127.1</v>
      </c>
      <c r="AE189">
        <v>134</v>
      </c>
      <c r="AF189">
        <f t="shared" si="19"/>
        <v>1715.5</v>
      </c>
      <c r="AG189">
        <f t="shared" si="20"/>
        <v>126.4</v>
      </c>
      <c r="AH189">
        <f t="shared" si="21"/>
        <v>117.8</v>
      </c>
      <c r="AI189" s="6">
        <f t="shared" si="22"/>
        <v>142</v>
      </c>
      <c r="AJ189" s="352">
        <f t="shared" si="23"/>
        <v>130.5</v>
      </c>
      <c r="AK189">
        <f t="shared" si="24"/>
        <v>137.80000000000001</v>
      </c>
      <c r="AL189">
        <f t="shared" si="25"/>
        <v>398.59999999999997</v>
      </c>
      <c r="AM189">
        <f t="shared" si="26"/>
        <v>671.1</v>
      </c>
    </row>
    <row r="190" spans="1:39"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f t="shared" si="18"/>
        <v>142</v>
      </c>
      <c r="V190">
        <v>142</v>
      </c>
      <c r="W190">
        <v>136.5</v>
      </c>
      <c r="X190">
        <v>135.6</v>
      </c>
      <c r="Y190">
        <v>134.30000000000001</v>
      </c>
      <c r="Z190">
        <v>121</v>
      </c>
      <c r="AA190">
        <v>130.4</v>
      </c>
      <c r="AB190">
        <v>139.80000000000001</v>
      </c>
      <c r="AC190">
        <v>128.19999999999999</v>
      </c>
      <c r="AD190">
        <v>130.30000000000001</v>
      </c>
      <c r="AE190">
        <v>136.5</v>
      </c>
      <c r="AF190">
        <f t="shared" si="19"/>
        <v>1756</v>
      </c>
      <c r="AG190">
        <f t="shared" si="20"/>
        <v>136.5</v>
      </c>
      <c r="AH190">
        <f t="shared" si="21"/>
        <v>121</v>
      </c>
      <c r="AI190" s="6">
        <f t="shared" si="22"/>
        <v>142</v>
      </c>
      <c r="AJ190" s="352">
        <f t="shared" si="23"/>
        <v>134.30000000000001</v>
      </c>
      <c r="AK190">
        <f t="shared" si="24"/>
        <v>139.80000000000001</v>
      </c>
      <c r="AL190">
        <f t="shared" si="25"/>
        <v>423.6</v>
      </c>
      <c r="AM190">
        <f t="shared" si="26"/>
        <v>680.8</v>
      </c>
    </row>
    <row r="191" spans="1:39"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f t="shared" si="18"/>
        <v>143.05000000000001</v>
      </c>
      <c r="V191" t="s">
        <v>32</v>
      </c>
      <c r="W191">
        <v>143.80000000000001</v>
      </c>
      <c r="X191">
        <v>140.9</v>
      </c>
      <c r="Y191">
        <v>137.6</v>
      </c>
      <c r="Z191">
        <v>125.3</v>
      </c>
      <c r="AA191">
        <v>136</v>
      </c>
      <c r="AB191">
        <v>143.69999999999999</v>
      </c>
      <c r="AC191">
        <v>130.4</v>
      </c>
      <c r="AD191">
        <v>134.19999999999999</v>
      </c>
      <c r="AE191">
        <v>139.1</v>
      </c>
      <c r="AF191">
        <f t="shared" si="19"/>
        <v>1780</v>
      </c>
      <c r="AG191">
        <f t="shared" si="20"/>
        <v>143.80000000000001</v>
      </c>
      <c r="AH191">
        <f t="shared" si="21"/>
        <v>125.3</v>
      </c>
      <c r="AI191" s="6">
        <f t="shared" si="22"/>
        <v>143.05000000000001</v>
      </c>
      <c r="AJ191" s="352">
        <f t="shared" si="23"/>
        <v>137.6</v>
      </c>
      <c r="AK191">
        <f t="shared" si="24"/>
        <v>143.69999999999999</v>
      </c>
      <c r="AL191">
        <f t="shared" si="25"/>
        <v>442.5</v>
      </c>
      <c r="AM191">
        <f t="shared" si="26"/>
        <v>697.59999999999991</v>
      </c>
    </row>
    <row r="192" spans="1:39"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f t="shared" si="18"/>
        <v>142.9</v>
      </c>
      <c r="V192">
        <v>142.9</v>
      </c>
      <c r="W192">
        <v>124.6</v>
      </c>
      <c r="X192">
        <v>131.80000000000001</v>
      </c>
      <c r="Y192">
        <v>131.30000000000001</v>
      </c>
      <c r="Z192">
        <v>118.9</v>
      </c>
      <c r="AA192">
        <v>127.6</v>
      </c>
      <c r="AB192">
        <v>139.69999999999999</v>
      </c>
      <c r="AC192">
        <v>127.6</v>
      </c>
      <c r="AD192">
        <v>128.19999999999999</v>
      </c>
      <c r="AE192">
        <v>134.80000000000001</v>
      </c>
      <c r="AF192">
        <f t="shared" si="19"/>
        <v>1720.0000000000002</v>
      </c>
      <c r="AG192">
        <f t="shared" si="20"/>
        <v>124.6</v>
      </c>
      <c r="AH192">
        <f t="shared" si="21"/>
        <v>118.9</v>
      </c>
      <c r="AI192" s="6">
        <f t="shared" si="22"/>
        <v>142.9</v>
      </c>
      <c r="AJ192" s="352">
        <f t="shared" si="23"/>
        <v>131.30000000000001</v>
      </c>
      <c r="AK192">
        <f t="shared" si="24"/>
        <v>139.69999999999999</v>
      </c>
      <c r="AL192">
        <f t="shared" si="25"/>
        <v>401.40000000000003</v>
      </c>
      <c r="AM192">
        <f t="shared" si="26"/>
        <v>674.40000000000009</v>
      </c>
    </row>
    <row r="193" spans="1:39"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f t="shared" si="18"/>
        <v>142.9</v>
      </c>
      <c r="V193">
        <v>142.9</v>
      </c>
      <c r="W193">
        <v>136.5</v>
      </c>
      <c r="X193">
        <v>136.6</v>
      </c>
      <c r="Y193">
        <v>135.19999999999999</v>
      </c>
      <c r="Z193">
        <v>121.9</v>
      </c>
      <c r="AA193">
        <v>131.30000000000001</v>
      </c>
      <c r="AB193">
        <v>141.4</v>
      </c>
      <c r="AC193">
        <v>129.19999999999999</v>
      </c>
      <c r="AD193">
        <v>131.30000000000001</v>
      </c>
      <c r="AE193">
        <v>137.1</v>
      </c>
      <c r="AF193">
        <f t="shared" si="19"/>
        <v>1757.1000000000001</v>
      </c>
      <c r="AG193">
        <f t="shared" si="20"/>
        <v>136.5</v>
      </c>
      <c r="AH193">
        <f t="shared" si="21"/>
        <v>121.9</v>
      </c>
      <c r="AI193" s="6">
        <f t="shared" si="22"/>
        <v>142.9</v>
      </c>
      <c r="AJ193" s="352">
        <f t="shared" si="23"/>
        <v>135.19999999999999</v>
      </c>
      <c r="AK193">
        <f t="shared" si="24"/>
        <v>141.4</v>
      </c>
      <c r="AL193">
        <f t="shared" si="25"/>
        <v>426</v>
      </c>
      <c r="AM193">
        <f t="shared" si="26"/>
        <v>685.3</v>
      </c>
    </row>
    <row r="194" spans="1:39"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f t="shared" si="18"/>
        <v>142.85</v>
      </c>
      <c r="V194" t="s">
        <v>32</v>
      </c>
      <c r="W194">
        <v>144.30000000000001</v>
      </c>
      <c r="X194">
        <v>141.80000000000001</v>
      </c>
      <c r="Y194">
        <v>138.4</v>
      </c>
      <c r="Z194">
        <v>126.4</v>
      </c>
      <c r="AA194">
        <v>136.80000000000001</v>
      </c>
      <c r="AB194">
        <v>144.4</v>
      </c>
      <c r="AC194">
        <v>131.19999999999999</v>
      </c>
      <c r="AD194">
        <v>135.1</v>
      </c>
      <c r="AE194">
        <v>139.80000000000001</v>
      </c>
      <c r="AF194">
        <f t="shared" si="19"/>
        <v>1782.4</v>
      </c>
      <c r="AG194">
        <f t="shared" si="20"/>
        <v>144.30000000000001</v>
      </c>
      <c r="AH194">
        <f t="shared" si="21"/>
        <v>126.4</v>
      </c>
      <c r="AI194" s="6">
        <f t="shared" si="22"/>
        <v>142.85</v>
      </c>
      <c r="AJ194" s="352">
        <f t="shared" si="23"/>
        <v>138.4</v>
      </c>
      <c r="AK194">
        <f t="shared" si="24"/>
        <v>144.4</v>
      </c>
      <c r="AL194">
        <f t="shared" si="25"/>
        <v>444.7</v>
      </c>
      <c r="AM194">
        <f t="shared" si="26"/>
        <v>701.9</v>
      </c>
    </row>
    <row r="195" spans="1:39"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f t="shared" ref="U195:U261" si="27">IF(V195="NA",AVERAGE(V196:V200),V195)</f>
        <v>143.19999999999999</v>
      </c>
      <c r="V195">
        <v>143.19999999999999</v>
      </c>
      <c r="W195">
        <v>124.7</v>
      </c>
      <c r="X195">
        <v>132.5</v>
      </c>
      <c r="Y195">
        <v>132</v>
      </c>
      <c r="Z195">
        <v>119.8</v>
      </c>
      <c r="AA195">
        <v>128</v>
      </c>
      <c r="AB195">
        <v>140.4</v>
      </c>
      <c r="AC195">
        <v>128.1</v>
      </c>
      <c r="AD195">
        <v>128.9</v>
      </c>
      <c r="AE195">
        <v>135.4</v>
      </c>
      <c r="AF195">
        <f t="shared" ref="AF195:AF226" si="28">D195+E195+F195+G195++H195+I195+J195+K195+L195+M195+N195+O195+P195</f>
        <v>1722.8999999999999</v>
      </c>
      <c r="AG195">
        <f t="shared" ref="AG195:AG226" si="29">W195</f>
        <v>124.7</v>
      </c>
      <c r="AH195">
        <f t="shared" ref="AH195:AH226" si="30">Z195</f>
        <v>119.8</v>
      </c>
      <c r="AI195" s="6">
        <f t="shared" ref="AI195:AI226" si="31">U195</f>
        <v>143.19999999999999</v>
      </c>
      <c r="AJ195" s="352">
        <f t="shared" ref="AJ195:AJ226" si="32">Y195</f>
        <v>132</v>
      </c>
      <c r="AK195">
        <f t="shared" ref="AK195:AK226" si="33">AB195</f>
        <v>140.4</v>
      </c>
      <c r="AL195">
        <f t="shared" ref="AL195:AL226" si="34">R195+S195+T195</f>
        <v>403.5</v>
      </c>
      <c r="AM195">
        <f t="shared" ref="AM195:AM226" si="35">Q195+X195+AA195+AC195+AD195</f>
        <v>677.8</v>
      </c>
    </row>
    <row r="196" spans="1:39"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f t="shared" si="27"/>
        <v>143.19999999999999</v>
      </c>
      <c r="V196">
        <v>143.19999999999999</v>
      </c>
      <c r="W196">
        <v>136.9</v>
      </c>
      <c r="X196">
        <v>137.4</v>
      </c>
      <c r="Y196">
        <v>136</v>
      </c>
      <c r="Z196">
        <v>122.9</v>
      </c>
      <c r="AA196">
        <v>131.80000000000001</v>
      </c>
      <c r="AB196">
        <v>142.1</v>
      </c>
      <c r="AC196">
        <v>129.9</v>
      </c>
      <c r="AD196">
        <v>132.1</v>
      </c>
      <c r="AE196">
        <v>137.80000000000001</v>
      </c>
      <c r="AF196">
        <f t="shared" si="28"/>
        <v>1759.8</v>
      </c>
      <c r="AG196">
        <f t="shared" si="29"/>
        <v>136.9</v>
      </c>
      <c r="AH196">
        <f t="shared" si="30"/>
        <v>122.9</v>
      </c>
      <c r="AI196" s="6">
        <f t="shared" si="31"/>
        <v>143.19999999999999</v>
      </c>
      <c r="AJ196" s="352">
        <f t="shared" si="32"/>
        <v>136</v>
      </c>
      <c r="AK196">
        <f t="shared" si="33"/>
        <v>142.1</v>
      </c>
      <c r="AL196">
        <f t="shared" si="34"/>
        <v>428.09999999999997</v>
      </c>
      <c r="AM196">
        <f t="shared" si="35"/>
        <v>689.1</v>
      </c>
    </row>
    <row r="197" spans="1:39"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f t="shared" si="27"/>
        <v>143.05000000000001</v>
      </c>
      <c r="V197" t="s">
        <v>32</v>
      </c>
      <c r="W197">
        <v>145.1</v>
      </c>
      <c r="X197">
        <v>142.19999999999999</v>
      </c>
      <c r="Y197">
        <v>138.4</v>
      </c>
      <c r="Z197">
        <v>127.4</v>
      </c>
      <c r="AA197">
        <v>137.80000000000001</v>
      </c>
      <c r="AB197">
        <v>145.1</v>
      </c>
      <c r="AC197">
        <v>131.4</v>
      </c>
      <c r="AD197">
        <v>135.6</v>
      </c>
      <c r="AE197">
        <v>140.5</v>
      </c>
      <c r="AF197">
        <f t="shared" si="28"/>
        <v>1790.2999999999997</v>
      </c>
      <c r="AG197">
        <f t="shared" si="29"/>
        <v>145.1</v>
      </c>
      <c r="AH197">
        <f t="shared" si="30"/>
        <v>127.4</v>
      </c>
      <c r="AI197" s="6">
        <f t="shared" si="31"/>
        <v>143.05000000000001</v>
      </c>
      <c r="AJ197" s="352">
        <f t="shared" si="32"/>
        <v>138.4</v>
      </c>
      <c r="AK197">
        <f t="shared" si="33"/>
        <v>145.1</v>
      </c>
      <c r="AL197">
        <f t="shared" si="34"/>
        <v>446.3</v>
      </c>
      <c r="AM197">
        <f t="shared" si="35"/>
        <v>704.30000000000007</v>
      </c>
    </row>
    <row r="198" spans="1:39"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f t="shared" si="27"/>
        <v>142.5</v>
      </c>
      <c r="V198">
        <v>142.5</v>
      </c>
      <c r="W198">
        <v>126.5</v>
      </c>
      <c r="X198">
        <v>133.1</v>
      </c>
      <c r="Y198">
        <v>132.6</v>
      </c>
      <c r="Z198">
        <v>120.4</v>
      </c>
      <c r="AA198">
        <v>128.5</v>
      </c>
      <c r="AB198">
        <v>141.19999999999999</v>
      </c>
      <c r="AC198">
        <v>128.19999999999999</v>
      </c>
      <c r="AD198">
        <v>129.5</v>
      </c>
      <c r="AE198">
        <v>136.19999999999999</v>
      </c>
      <c r="AF198">
        <f t="shared" si="28"/>
        <v>1747.3000000000002</v>
      </c>
      <c r="AG198">
        <f t="shared" si="29"/>
        <v>126.5</v>
      </c>
      <c r="AH198">
        <f t="shared" si="30"/>
        <v>120.4</v>
      </c>
      <c r="AI198" s="6">
        <f t="shared" si="31"/>
        <v>142.5</v>
      </c>
      <c r="AJ198" s="352">
        <f t="shared" si="32"/>
        <v>132.6</v>
      </c>
      <c r="AK198">
        <f t="shared" si="33"/>
        <v>141.19999999999999</v>
      </c>
      <c r="AL198">
        <f t="shared" si="34"/>
        <v>405</v>
      </c>
      <c r="AM198">
        <f t="shared" si="35"/>
        <v>680.3</v>
      </c>
    </row>
    <row r="199" spans="1:39"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f t="shared" si="27"/>
        <v>142.5</v>
      </c>
      <c r="V199">
        <v>142.5</v>
      </c>
      <c r="W199">
        <v>138.1</v>
      </c>
      <c r="X199">
        <v>137.9</v>
      </c>
      <c r="Y199">
        <v>136.19999999999999</v>
      </c>
      <c r="Z199">
        <v>123.7</v>
      </c>
      <c r="AA199">
        <v>132.6</v>
      </c>
      <c r="AB199">
        <v>142.80000000000001</v>
      </c>
      <c r="AC199">
        <v>130.1</v>
      </c>
      <c r="AD199">
        <v>132.6</v>
      </c>
      <c r="AE199">
        <v>138.5</v>
      </c>
      <c r="AF199">
        <f t="shared" si="28"/>
        <v>1774.1000000000001</v>
      </c>
      <c r="AG199">
        <f t="shared" si="29"/>
        <v>138.1</v>
      </c>
      <c r="AH199">
        <f t="shared" si="30"/>
        <v>123.7</v>
      </c>
      <c r="AI199" s="6">
        <f t="shared" si="31"/>
        <v>142.5</v>
      </c>
      <c r="AJ199" s="352">
        <f t="shared" si="32"/>
        <v>136.19999999999999</v>
      </c>
      <c r="AK199">
        <f t="shared" si="33"/>
        <v>142.80000000000001</v>
      </c>
      <c r="AL199">
        <f t="shared" si="34"/>
        <v>429.7</v>
      </c>
      <c r="AM199">
        <f t="shared" si="35"/>
        <v>691.50000000000011</v>
      </c>
    </row>
    <row r="200" spans="1:39"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f t="shared" si="27"/>
        <v>144.1</v>
      </c>
      <c r="V200" t="s">
        <v>32</v>
      </c>
      <c r="W200">
        <v>146.80000000000001</v>
      </c>
      <c r="X200">
        <v>143.1</v>
      </c>
      <c r="Y200">
        <v>139</v>
      </c>
      <c r="Z200">
        <v>127.5</v>
      </c>
      <c r="AA200">
        <v>138.4</v>
      </c>
      <c r="AB200">
        <v>145.80000000000001</v>
      </c>
      <c r="AC200">
        <v>131.4</v>
      </c>
      <c r="AD200">
        <v>136</v>
      </c>
      <c r="AE200">
        <v>141.80000000000001</v>
      </c>
      <c r="AF200">
        <f t="shared" si="28"/>
        <v>1810.5000000000002</v>
      </c>
      <c r="AG200">
        <f t="shared" si="29"/>
        <v>146.80000000000001</v>
      </c>
      <c r="AH200">
        <f t="shared" si="30"/>
        <v>127.5</v>
      </c>
      <c r="AI200" s="6">
        <f t="shared" si="31"/>
        <v>144.1</v>
      </c>
      <c r="AJ200" s="352">
        <f t="shared" si="32"/>
        <v>139</v>
      </c>
      <c r="AK200">
        <f t="shared" si="33"/>
        <v>145.80000000000001</v>
      </c>
      <c r="AL200">
        <f t="shared" si="34"/>
        <v>447.20000000000005</v>
      </c>
      <c r="AM200">
        <f t="shared" si="35"/>
        <v>705</v>
      </c>
    </row>
    <row r="201" spans="1:39"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f t="shared" si="27"/>
        <v>143.6</v>
      </c>
      <c r="V201">
        <v>143.6</v>
      </c>
      <c r="W201">
        <v>128.1</v>
      </c>
      <c r="X201">
        <v>133.6</v>
      </c>
      <c r="Y201">
        <v>133.6</v>
      </c>
      <c r="Z201">
        <v>120.1</v>
      </c>
      <c r="AA201">
        <v>129</v>
      </c>
      <c r="AB201">
        <v>144</v>
      </c>
      <c r="AC201">
        <v>128.19999999999999</v>
      </c>
      <c r="AD201">
        <v>130.19999999999999</v>
      </c>
      <c r="AE201">
        <v>137.5</v>
      </c>
      <c r="AF201">
        <f t="shared" si="28"/>
        <v>1771.1</v>
      </c>
      <c r="AG201">
        <f t="shared" si="29"/>
        <v>128.1</v>
      </c>
      <c r="AH201">
        <f t="shared" si="30"/>
        <v>120.1</v>
      </c>
      <c r="AI201" s="6">
        <f t="shared" si="31"/>
        <v>143.6</v>
      </c>
      <c r="AJ201" s="352">
        <f t="shared" si="32"/>
        <v>133.6</v>
      </c>
      <c r="AK201">
        <f t="shared" si="33"/>
        <v>144</v>
      </c>
      <c r="AL201">
        <f t="shared" si="34"/>
        <v>406.4</v>
      </c>
      <c r="AM201">
        <f t="shared" si="35"/>
        <v>682.40000000000009</v>
      </c>
    </row>
    <row r="202" spans="1:39"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f t="shared" si="27"/>
        <v>143.6</v>
      </c>
      <c r="V202">
        <v>143.6</v>
      </c>
      <c r="W202">
        <v>139.69999999999999</v>
      </c>
      <c r="X202">
        <v>138.6</v>
      </c>
      <c r="Y202">
        <v>137</v>
      </c>
      <c r="Z202">
        <v>123.6</v>
      </c>
      <c r="AA202">
        <v>133.1</v>
      </c>
      <c r="AB202">
        <v>144.69999999999999</v>
      </c>
      <c r="AC202">
        <v>130.1</v>
      </c>
      <c r="AD202">
        <v>133.19999999999999</v>
      </c>
      <c r="AE202">
        <v>139.80000000000001</v>
      </c>
      <c r="AF202">
        <f t="shared" si="28"/>
        <v>1795.3</v>
      </c>
      <c r="AG202">
        <f t="shared" si="29"/>
        <v>139.69999999999999</v>
      </c>
      <c r="AH202">
        <f t="shared" si="30"/>
        <v>123.6</v>
      </c>
      <c r="AI202" s="6">
        <f t="shared" si="31"/>
        <v>143.6</v>
      </c>
      <c r="AJ202" s="352">
        <f t="shared" si="32"/>
        <v>137</v>
      </c>
      <c r="AK202">
        <f t="shared" si="33"/>
        <v>144.69999999999999</v>
      </c>
      <c r="AL202">
        <f t="shared" si="34"/>
        <v>430.80000000000007</v>
      </c>
      <c r="AM202">
        <f t="shared" si="35"/>
        <v>692.5</v>
      </c>
    </row>
    <row r="203" spans="1:39"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f t="shared" si="27"/>
        <v>144.94999999999999</v>
      </c>
      <c r="V203" t="s">
        <v>32</v>
      </c>
      <c r="W203">
        <v>147.69999999999999</v>
      </c>
      <c r="X203">
        <v>143.80000000000001</v>
      </c>
      <c r="Y203">
        <v>139.4</v>
      </c>
      <c r="Z203">
        <v>128.30000000000001</v>
      </c>
      <c r="AA203">
        <v>138.6</v>
      </c>
      <c r="AB203">
        <v>146.9</v>
      </c>
      <c r="AC203">
        <v>131.30000000000001</v>
      </c>
      <c r="AD203">
        <v>136.6</v>
      </c>
      <c r="AE203">
        <v>142.5</v>
      </c>
      <c r="AF203">
        <f t="shared" si="28"/>
        <v>1818.8</v>
      </c>
      <c r="AG203">
        <f t="shared" si="29"/>
        <v>147.69999999999999</v>
      </c>
      <c r="AH203">
        <f t="shared" si="30"/>
        <v>128.30000000000001</v>
      </c>
      <c r="AI203" s="6">
        <f t="shared" si="31"/>
        <v>144.94999999999999</v>
      </c>
      <c r="AJ203" s="352">
        <f t="shared" si="32"/>
        <v>139.4</v>
      </c>
      <c r="AK203">
        <f t="shared" si="33"/>
        <v>146.9</v>
      </c>
      <c r="AL203">
        <f t="shared" si="34"/>
        <v>449.2</v>
      </c>
      <c r="AM203">
        <f t="shared" si="35"/>
        <v>706.70000000000016</v>
      </c>
    </row>
    <row r="204" spans="1:39"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f t="shared" si="27"/>
        <v>144.6</v>
      </c>
      <c r="V204">
        <v>144.6</v>
      </c>
      <c r="W204">
        <v>129.80000000000001</v>
      </c>
      <c r="X204">
        <v>134.4</v>
      </c>
      <c r="Y204">
        <v>134.9</v>
      </c>
      <c r="Z204">
        <v>120.7</v>
      </c>
      <c r="AA204">
        <v>129.80000000000001</v>
      </c>
      <c r="AB204">
        <v>145.30000000000001</v>
      </c>
      <c r="AC204">
        <v>128.30000000000001</v>
      </c>
      <c r="AD204">
        <v>131</v>
      </c>
      <c r="AE204">
        <v>138</v>
      </c>
      <c r="AF204">
        <f t="shared" si="28"/>
        <v>1767.6</v>
      </c>
      <c r="AG204">
        <f t="shared" si="29"/>
        <v>129.80000000000001</v>
      </c>
      <c r="AH204">
        <f t="shared" si="30"/>
        <v>120.7</v>
      </c>
      <c r="AI204" s="6">
        <f t="shared" si="31"/>
        <v>144.6</v>
      </c>
      <c r="AJ204" s="352">
        <f t="shared" si="32"/>
        <v>134.9</v>
      </c>
      <c r="AK204">
        <f t="shared" si="33"/>
        <v>145.30000000000001</v>
      </c>
      <c r="AL204">
        <f t="shared" si="34"/>
        <v>407.3</v>
      </c>
      <c r="AM204">
        <f t="shared" si="35"/>
        <v>685.6</v>
      </c>
    </row>
    <row r="205" spans="1:39"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f t="shared" si="27"/>
        <v>144.6</v>
      </c>
      <c r="V205">
        <v>144.6</v>
      </c>
      <c r="W205">
        <v>140.9</v>
      </c>
      <c r="X205">
        <v>139.4</v>
      </c>
      <c r="Y205">
        <v>137.69999999999999</v>
      </c>
      <c r="Z205">
        <v>124.3</v>
      </c>
      <c r="AA205">
        <v>133.6</v>
      </c>
      <c r="AB205">
        <v>146</v>
      </c>
      <c r="AC205">
        <v>130.1</v>
      </c>
      <c r="AD205">
        <v>133.9</v>
      </c>
      <c r="AE205">
        <v>140.4</v>
      </c>
      <c r="AF205">
        <f t="shared" si="28"/>
        <v>1798.7000000000003</v>
      </c>
      <c r="AG205">
        <f t="shared" si="29"/>
        <v>140.9</v>
      </c>
      <c r="AH205">
        <f t="shared" si="30"/>
        <v>124.3</v>
      </c>
      <c r="AI205" s="6">
        <f t="shared" si="31"/>
        <v>144.6</v>
      </c>
      <c r="AJ205" s="352">
        <f t="shared" si="32"/>
        <v>137.69999999999999</v>
      </c>
      <c r="AK205">
        <f t="shared" si="33"/>
        <v>146</v>
      </c>
      <c r="AL205">
        <f t="shared" si="34"/>
        <v>432.20000000000005</v>
      </c>
      <c r="AM205">
        <f t="shared" si="35"/>
        <v>694.9</v>
      </c>
    </row>
    <row r="206" spans="1:39"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f t="shared" si="27"/>
        <v>145.95000000000002</v>
      </c>
      <c r="V206" t="s">
        <v>32</v>
      </c>
      <c r="W206">
        <v>149</v>
      </c>
      <c r="X206">
        <v>144</v>
      </c>
      <c r="Y206">
        <v>140</v>
      </c>
      <c r="Z206">
        <v>129.9</v>
      </c>
      <c r="AA206">
        <v>140</v>
      </c>
      <c r="AB206">
        <v>147.6</v>
      </c>
      <c r="AC206">
        <v>132</v>
      </c>
      <c r="AD206">
        <v>137.4</v>
      </c>
      <c r="AE206">
        <v>142.1</v>
      </c>
      <c r="AF206">
        <f t="shared" si="28"/>
        <v>1799.8000000000002</v>
      </c>
      <c r="AG206">
        <f t="shared" si="29"/>
        <v>149</v>
      </c>
      <c r="AH206">
        <f t="shared" si="30"/>
        <v>129.9</v>
      </c>
      <c r="AI206" s="6">
        <f t="shared" si="31"/>
        <v>145.95000000000002</v>
      </c>
      <c r="AJ206" s="352">
        <f t="shared" si="32"/>
        <v>140</v>
      </c>
      <c r="AK206">
        <f t="shared" si="33"/>
        <v>147.6</v>
      </c>
      <c r="AL206">
        <f t="shared" si="34"/>
        <v>449.5</v>
      </c>
      <c r="AM206">
        <f t="shared" si="35"/>
        <v>711.1</v>
      </c>
    </row>
    <row r="207" spans="1:39"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f t="shared" si="27"/>
        <v>145.30000000000001</v>
      </c>
      <c r="V207">
        <v>145.30000000000001</v>
      </c>
      <c r="W207">
        <v>131.19999999999999</v>
      </c>
      <c r="X207">
        <v>134.9</v>
      </c>
      <c r="Y207">
        <v>135.69999999999999</v>
      </c>
      <c r="Z207">
        <v>122.5</v>
      </c>
      <c r="AA207">
        <v>130.19999999999999</v>
      </c>
      <c r="AB207">
        <v>145.19999999999999</v>
      </c>
      <c r="AC207">
        <v>129.30000000000001</v>
      </c>
      <c r="AD207">
        <v>131.9</v>
      </c>
      <c r="AE207">
        <v>138.1</v>
      </c>
      <c r="AF207">
        <f t="shared" si="28"/>
        <v>1748.4</v>
      </c>
      <c r="AG207">
        <f t="shared" si="29"/>
        <v>131.19999999999999</v>
      </c>
      <c r="AH207">
        <f t="shared" si="30"/>
        <v>122.5</v>
      </c>
      <c r="AI207" s="6">
        <f t="shared" si="31"/>
        <v>145.30000000000001</v>
      </c>
      <c r="AJ207" s="352">
        <f t="shared" si="32"/>
        <v>135.69999999999999</v>
      </c>
      <c r="AK207">
        <f t="shared" si="33"/>
        <v>145.19999999999999</v>
      </c>
      <c r="AL207">
        <f t="shared" si="34"/>
        <v>409.20000000000005</v>
      </c>
      <c r="AM207">
        <f t="shared" si="35"/>
        <v>689.6</v>
      </c>
    </row>
    <row r="208" spans="1:39"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f t="shared" si="27"/>
        <v>145.30000000000001</v>
      </c>
      <c r="V208">
        <v>145.30000000000001</v>
      </c>
      <c r="W208">
        <v>142.30000000000001</v>
      </c>
      <c r="X208">
        <v>139.69999999999999</v>
      </c>
      <c r="Y208">
        <v>138.4</v>
      </c>
      <c r="Z208">
        <v>126</v>
      </c>
      <c r="AA208">
        <v>134.5</v>
      </c>
      <c r="AB208">
        <v>146.19999999999999</v>
      </c>
      <c r="AC208">
        <v>130.9</v>
      </c>
      <c r="AD208">
        <v>134.69999999999999</v>
      </c>
      <c r="AE208">
        <v>140.19999999999999</v>
      </c>
      <c r="AF208">
        <f t="shared" si="28"/>
        <v>1779.5</v>
      </c>
      <c r="AG208">
        <f t="shared" si="29"/>
        <v>142.30000000000001</v>
      </c>
      <c r="AH208">
        <f t="shared" si="30"/>
        <v>126</v>
      </c>
      <c r="AI208" s="6">
        <f t="shared" si="31"/>
        <v>145.30000000000001</v>
      </c>
      <c r="AJ208" s="352">
        <f t="shared" si="32"/>
        <v>138.4</v>
      </c>
      <c r="AK208">
        <f t="shared" si="33"/>
        <v>146.19999999999999</v>
      </c>
      <c r="AL208">
        <f t="shared" si="34"/>
        <v>433.29999999999995</v>
      </c>
      <c r="AM208">
        <f t="shared" si="35"/>
        <v>699</v>
      </c>
    </row>
    <row r="209" spans="1:39"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f t="shared" si="27"/>
        <v>146.75</v>
      </c>
      <c r="V209" t="s">
        <v>32</v>
      </c>
      <c r="W209">
        <v>149.69999999999999</v>
      </c>
      <c r="X209">
        <v>147.5</v>
      </c>
      <c r="Y209">
        <v>144.80000000000001</v>
      </c>
      <c r="Z209">
        <v>130.80000000000001</v>
      </c>
      <c r="AA209">
        <v>140.1</v>
      </c>
      <c r="AB209">
        <v>148</v>
      </c>
      <c r="AC209">
        <v>134.4</v>
      </c>
      <c r="AD209">
        <v>139.80000000000001</v>
      </c>
      <c r="AE209">
        <v>142.19999999999999</v>
      </c>
      <c r="AF209">
        <f t="shared" si="28"/>
        <v>1782.2</v>
      </c>
      <c r="AG209">
        <f t="shared" si="29"/>
        <v>149.69999999999999</v>
      </c>
      <c r="AH209">
        <f t="shared" si="30"/>
        <v>130.80000000000001</v>
      </c>
      <c r="AI209" s="6">
        <f t="shared" si="31"/>
        <v>146.75</v>
      </c>
      <c r="AJ209" s="352">
        <f t="shared" si="32"/>
        <v>144.80000000000001</v>
      </c>
      <c r="AK209">
        <f t="shared" si="33"/>
        <v>148</v>
      </c>
      <c r="AL209">
        <f t="shared" si="34"/>
        <v>445</v>
      </c>
      <c r="AM209">
        <f t="shared" si="35"/>
        <v>721.40000000000009</v>
      </c>
    </row>
    <row r="210" spans="1:39"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f t="shared" si="27"/>
        <v>146.30000000000001</v>
      </c>
      <c r="V210">
        <v>146.30000000000001</v>
      </c>
      <c r="W210">
        <v>133.4</v>
      </c>
      <c r="X210">
        <v>135.1</v>
      </c>
      <c r="Y210">
        <v>136.19999999999999</v>
      </c>
      <c r="Z210">
        <v>123.3</v>
      </c>
      <c r="AA210">
        <v>130.69999999999999</v>
      </c>
      <c r="AB210">
        <v>145.5</v>
      </c>
      <c r="AC210">
        <v>130.4</v>
      </c>
      <c r="AD210">
        <v>132.5</v>
      </c>
      <c r="AE210">
        <v>138.9</v>
      </c>
      <c r="AF210">
        <f t="shared" si="28"/>
        <v>1754.1</v>
      </c>
      <c r="AG210">
        <f t="shared" si="29"/>
        <v>133.4</v>
      </c>
      <c r="AH210">
        <f t="shared" si="30"/>
        <v>123.3</v>
      </c>
      <c r="AI210" s="6">
        <f t="shared" si="31"/>
        <v>146.30000000000001</v>
      </c>
      <c r="AJ210" s="352">
        <f t="shared" si="32"/>
        <v>136.19999999999999</v>
      </c>
      <c r="AK210">
        <f t="shared" si="33"/>
        <v>145.5</v>
      </c>
      <c r="AL210">
        <f t="shared" si="34"/>
        <v>411</v>
      </c>
      <c r="AM210">
        <f t="shared" si="35"/>
        <v>692.7</v>
      </c>
    </row>
    <row r="211" spans="1:39"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f t="shared" si="27"/>
        <v>146.9</v>
      </c>
      <c r="V211">
        <v>146.9</v>
      </c>
      <c r="W211">
        <v>145.30000000000001</v>
      </c>
      <c r="X211">
        <v>142.19999999999999</v>
      </c>
      <c r="Y211">
        <v>142.1</v>
      </c>
      <c r="Z211">
        <v>125.5</v>
      </c>
      <c r="AA211">
        <v>136.5</v>
      </c>
      <c r="AB211">
        <v>147.80000000000001</v>
      </c>
      <c r="AC211">
        <v>132</v>
      </c>
      <c r="AD211">
        <v>136.30000000000001</v>
      </c>
      <c r="AE211">
        <v>140.80000000000001</v>
      </c>
      <c r="AF211">
        <f t="shared" si="28"/>
        <v>1776.2</v>
      </c>
      <c r="AG211">
        <f t="shared" si="29"/>
        <v>145.30000000000001</v>
      </c>
      <c r="AH211">
        <f t="shared" si="30"/>
        <v>125.5</v>
      </c>
      <c r="AI211" s="6">
        <f t="shared" si="31"/>
        <v>146.9</v>
      </c>
      <c r="AJ211" s="352">
        <f t="shared" si="32"/>
        <v>142.1</v>
      </c>
      <c r="AK211">
        <f t="shared" si="33"/>
        <v>147.80000000000001</v>
      </c>
      <c r="AL211">
        <f t="shared" si="34"/>
        <v>434</v>
      </c>
      <c r="AM211">
        <f t="shared" si="35"/>
        <v>709.59999999999991</v>
      </c>
    </row>
    <row r="212" spans="1:39"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f t="shared" si="27"/>
        <v>146.69999999999999</v>
      </c>
      <c r="V212" t="s">
        <v>32</v>
      </c>
      <c r="W212">
        <v>150.30000000000001</v>
      </c>
      <c r="X212">
        <v>148</v>
      </c>
      <c r="Y212">
        <v>145.4</v>
      </c>
      <c r="Z212">
        <v>130.30000000000001</v>
      </c>
      <c r="AA212">
        <v>143.1</v>
      </c>
      <c r="AB212">
        <v>150.19999999999999</v>
      </c>
      <c r="AC212">
        <v>133.1</v>
      </c>
      <c r="AD212">
        <v>140.1</v>
      </c>
      <c r="AE212">
        <v>142.4</v>
      </c>
      <c r="AF212">
        <f t="shared" si="28"/>
        <v>1787.4999999999995</v>
      </c>
      <c r="AG212">
        <f t="shared" si="29"/>
        <v>150.30000000000001</v>
      </c>
      <c r="AH212">
        <f t="shared" si="30"/>
        <v>130.30000000000001</v>
      </c>
      <c r="AI212" s="6">
        <f t="shared" si="31"/>
        <v>146.69999999999999</v>
      </c>
      <c r="AJ212" s="352">
        <f t="shared" si="32"/>
        <v>145.4</v>
      </c>
      <c r="AK212">
        <f t="shared" si="33"/>
        <v>150.19999999999999</v>
      </c>
      <c r="AL212">
        <f t="shared" si="34"/>
        <v>448</v>
      </c>
      <c r="AM212">
        <f t="shared" si="35"/>
        <v>726.2</v>
      </c>
    </row>
    <row r="213" spans="1:39"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f t="shared" si="27"/>
        <v>146.9</v>
      </c>
      <c r="V213">
        <v>146.9</v>
      </c>
      <c r="W213">
        <v>136.69999999999999</v>
      </c>
      <c r="X213">
        <v>135.80000000000001</v>
      </c>
      <c r="Y213">
        <v>136.80000000000001</v>
      </c>
      <c r="Z213">
        <v>121.2</v>
      </c>
      <c r="AA213">
        <v>131.30000000000001</v>
      </c>
      <c r="AB213">
        <v>146.1</v>
      </c>
      <c r="AC213">
        <v>130.5</v>
      </c>
      <c r="AD213">
        <v>132.19999999999999</v>
      </c>
      <c r="AE213">
        <v>139</v>
      </c>
      <c r="AF213">
        <f t="shared" si="28"/>
        <v>1757.4999999999998</v>
      </c>
      <c r="AG213">
        <f t="shared" si="29"/>
        <v>136.69999999999999</v>
      </c>
      <c r="AH213">
        <f t="shared" si="30"/>
        <v>121.2</v>
      </c>
      <c r="AI213" s="6">
        <f t="shared" si="31"/>
        <v>146.9</v>
      </c>
      <c r="AJ213" s="352">
        <f t="shared" si="32"/>
        <v>136.80000000000001</v>
      </c>
      <c r="AK213">
        <f t="shared" si="33"/>
        <v>146.1</v>
      </c>
      <c r="AL213">
        <f t="shared" si="34"/>
        <v>413.1</v>
      </c>
      <c r="AM213">
        <f t="shared" si="35"/>
        <v>694.2</v>
      </c>
    </row>
    <row r="214" spans="1:39"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f t="shared" si="27"/>
        <v>146.9</v>
      </c>
      <c r="V214">
        <v>146.9</v>
      </c>
      <c r="W214">
        <v>145.1</v>
      </c>
      <c r="X214">
        <v>142.19999999999999</v>
      </c>
      <c r="Y214">
        <v>142.1</v>
      </c>
      <c r="Z214">
        <v>125.5</v>
      </c>
      <c r="AA214">
        <v>136.5</v>
      </c>
      <c r="AB214">
        <v>147.80000000000001</v>
      </c>
      <c r="AC214">
        <v>132</v>
      </c>
      <c r="AD214">
        <v>136.30000000000001</v>
      </c>
      <c r="AE214">
        <v>140.80000000000001</v>
      </c>
      <c r="AF214">
        <f t="shared" si="28"/>
        <v>1775.7000000000003</v>
      </c>
      <c r="AG214">
        <f t="shared" si="29"/>
        <v>145.1</v>
      </c>
      <c r="AH214">
        <f t="shared" si="30"/>
        <v>125.5</v>
      </c>
      <c r="AI214" s="6">
        <f t="shared" si="31"/>
        <v>146.9</v>
      </c>
      <c r="AJ214" s="352">
        <f t="shared" si="32"/>
        <v>142.1</v>
      </c>
      <c r="AK214">
        <f t="shared" si="33"/>
        <v>147.80000000000001</v>
      </c>
      <c r="AL214">
        <f t="shared" si="34"/>
        <v>433.8</v>
      </c>
      <c r="AM214">
        <f t="shared" si="35"/>
        <v>709.59999999999991</v>
      </c>
    </row>
    <row r="215" spans="1:39"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f t="shared" si="27"/>
        <v>147.1</v>
      </c>
      <c r="V215" t="s">
        <v>32</v>
      </c>
      <c r="W215">
        <v>149</v>
      </c>
      <c r="X215">
        <v>149.5</v>
      </c>
      <c r="Y215">
        <v>149.6</v>
      </c>
      <c r="Z215">
        <v>128.9</v>
      </c>
      <c r="AA215">
        <v>143.30000000000001</v>
      </c>
      <c r="AB215">
        <v>155.1</v>
      </c>
      <c r="AC215">
        <v>133.19999999999999</v>
      </c>
      <c r="AD215">
        <v>141.6</v>
      </c>
      <c r="AE215">
        <v>141.9</v>
      </c>
      <c r="AF215">
        <f t="shared" si="28"/>
        <v>1773.1000000000001</v>
      </c>
      <c r="AG215">
        <f t="shared" si="29"/>
        <v>149</v>
      </c>
      <c r="AH215">
        <f t="shared" si="30"/>
        <v>128.9</v>
      </c>
      <c r="AI215" s="6">
        <f t="shared" si="31"/>
        <v>147.1</v>
      </c>
      <c r="AJ215" s="352">
        <f t="shared" si="32"/>
        <v>149.6</v>
      </c>
      <c r="AK215">
        <f t="shared" si="33"/>
        <v>155.1</v>
      </c>
      <c r="AL215">
        <f t="shared" si="34"/>
        <v>448.3</v>
      </c>
      <c r="AM215">
        <f t="shared" si="35"/>
        <v>730</v>
      </c>
    </row>
    <row r="216" spans="1:39"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f t="shared" si="27"/>
        <v>146.5</v>
      </c>
      <c r="V216">
        <v>146.5</v>
      </c>
      <c r="W216">
        <v>132.4</v>
      </c>
      <c r="X216">
        <v>136.19999999999999</v>
      </c>
      <c r="Y216">
        <v>137.30000000000001</v>
      </c>
      <c r="Z216">
        <v>118.8</v>
      </c>
      <c r="AA216">
        <v>131.69999999999999</v>
      </c>
      <c r="AB216">
        <v>146.5</v>
      </c>
      <c r="AC216">
        <v>130.80000000000001</v>
      </c>
      <c r="AD216">
        <v>131.69999999999999</v>
      </c>
      <c r="AE216">
        <v>138</v>
      </c>
      <c r="AF216">
        <f t="shared" si="28"/>
        <v>1746.6</v>
      </c>
      <c r="AG216">
        <f t="shared" si="29"/>
        <v>132.4</v>
      </c>
      <c r="AH216">
        <f t="shared" si="30"/>
        <v>118.8</v>
      </c>
      <c r="AI216" s="6">
        <f t="shared" si="31"/>
        <v>146.5</v>
      </c>
      <c r="AJ216" s="352">
        <f t="shared" si="32"/>
        <v>137.30000000000001</v>
      </c>
      <c r="AK216">
        <f t="shared" si="33"/>
        <v>146.5</v>
      </c>
      <c r="AL216">
        <f t="shared" si="34"/>
        <v>413.8</v>
      </c>
      <c r="AM216">
        <f t="shared" si="35"/>
        <v>695</v>
      </c>
    </row>
    <row r="217" spans="1:39"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f t="shared" si="27"/>
        <v>146.5</v>
      </c>
      <c r="V217">
        <v>146.5</v>
      </c>
      <c r="W217">
        <v>142.69999999999999</v>
      </c>
      <c r="X217">
        <v>143.19999999999999</v>
      </c>
      <c r="Y217">
        <v>144.9</v>
      </c>
      <c r="Z217">
        <v>123.6</v>
      </c>
      <c r="AA217">
        <v>136.80000000000001</v>
      </c>
      <c r="AB217">
        <v>150.1</v>
      </c>
      <c r="AC217">
        <v>132.19999999999999</v>
      </c>
      <c r="AD217">
        <v>136.80000000000001</v>
      </c>
      <c r="AE217">
        <v>140.1</v>
      </c>
      <c r="AF217">
        <f t="shared" si="28"/>
        <v>1762.7999999999997</v>
      </c>
      <c r="AG217">
        <f t="shared" si="29"/>
        <v>142.69999999999999</v>
      </c>
      <c r="AH217">
        <f t="shared" si="30"/>
        <v>123.6</v>
      </c>
      <c r="AI217" s="6">
        <f t="shared" si="31"/>
        <v>146.5</v>
      </c>
      <c r="AJ217" s="352">
        <f t="shared" si="32"/>
        <v>144.9</v>
      </c>
      <c r="AK217">
        <f t="shared" si="33"/>
        <v>150.1</v>
      </c>
      <c r="AL217">
        <f t="shared" si="34"/>
        <v>434.3</v>
      </c>
      <c r="AM217">
        <f t="shared" si="35"/>
        <v>712</v>
      </c>
    </row>
    <row r="218" spans="1:39"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f t="shared" si="27"/>
        <v>148.1</v>
      </c>
      <c r="V218" t="s">
        <v>32</v>
      </c>
      <c r="W218">
        <v>146.19999999999999</v>
      </c>
      <c r="X218">
        <v>150.1</v>
      </c>
      <c r="Y218">
        <v>149.6</v>
      </c>
      <c r="Z218">
        <v>128.6</v>
      </c>
      <c r="AA218">
        <v>142.9</v>
      </c>
      <c r="AB218">
        <v>155.19999999999999</v>
      </c>
      <c r="AC218">
        <v>133.5</v>
      </c>
      <c r="AD218">
        <v>141.69999999999999</v>
      </c>
      <c r="AE218">
        <v>141</v>
      </c>
      <c r="AF218">
        <f t="shared" si="28"/>
        <v>1759.6000000000001</v>
      </c>
      <c r="AG218">
        <f t="shared" si="29"/>
        <v>146.19999999999999</v>
      </c>
      <c r="AH218">
        <f t="shared" si="30"/>
        <v>128.6</v>
      </c>
      <c r="AI218" s="6">
        <f t="shared" si="31"/>
        <v>148.1</v>
      </c>
      <c r="AJ218" s="352">
        <f t="shared" si="32"/>
        <v>149.6</v>
      </c>
      <c r="AK218">
        <f t="shared" si="33"/>
        <v>155.19999999999999</v>
      </c>
      <c r="AL218">
        <f t="shared" si="34"/>
        <v>445.6</v>
      </c>
      <c r="AM218">
        <f t="shared" si="35"/>
        <v>730.89999999999986</v>
      </c>
    </row>
    <row r="219" spans="1:39"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f t="shared" si="27"/>
        <v>147.69999999999999</v>
      </c>
      <c r="V219">
        <v>147.69999999999999</v>
      </c>
      <c r="W219">
        <v>128.6</v>
      </c>
      <c r="X219">
        <v>136.30000000000001</v>
      </c>
      <c r="Y219">
        <v>137.80000000000001</v>
      </c>
      <c r="Z219">
        <v>118.6</v>
      </c>
      <c r="AA219">
        <v>131.9</v>
      </c>
      <c r="AB219">
        <v>146.6</v>
      </c>
      <c r="AC219">
        <v>131.69999999999999</v>
      </c>
      <c r="AD219">
        <v>131.80000000000001</v>
      </c>
      <c r="AE219">
        <v>138</v>
      </c>
      <c r="AF219">
        <f t="shared" si="28"/>
        <v>1744.3000000000002</v>
      </c>
      <c r="AG219">
        <f t="shared" si="29"/>
        <v>128.6</v>
      </c>
      <c r="AH219">
        <f t="shared" si="30"/>
        <v>118.6</v>
      </c>
      <c r="AI219" s="6">
        <f t="shared" si="31"/>
        <v>147.69999999999999</v>
      </c>
      <c r="AJ219" s="352">
        <f t="shared" si="32"/>
        <v>137.80000000000001</v>
      </c>
      <c r="AK219">
        <f t="shared" si="33"/>
        <v>146.6</v>
      </c>
      <c r="AL219">
        <f t="shared" si="34"/>
        <v>414.5</v>
      </c>
      <c r="AM219">
        <f t="shared" si="35"/>
        <v>696.39999999999986</v>
      </c>
    </row>
    <row r="220" spans="1:39"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f t="shared" si="27"/>
        <v>147.69999999999999</v>
      </c>
      <c r="V220">
        <v>147.69999999999999</v>
      </c>
      <c r="W220">
        <v>139.5</v>
      </c>
      <c r="X220">
        <v>143.6</v>
      </c>
      <c r="Y220">
        <v>145.1</v>
      </c>
      <c r="Z220">
        <v>123.3</v>
      </c>
      <c r="AA220">
        <v>136.69999999999999</v>
      </c>
      <c r="AB220">
        <v>150.19999999999999</v>
      </c>
      <c r="AC220">
        <v>132.80000000000001</v>
      </c>
      <c r="AD220">
        <v>136.9</v>
      </c>
      <c r="AE220">
        <v>139.6</v>
      </c>
      <c r="AF220">
        <f t="shared" si="28"/>
        <v>1753.3999999999999</v>
      </c>
      <c r="AG220">
        <f t="shared" si="29"/>
        <v>139.5</v>
      </c>
      <c r="AH220">
        <f t="shared" si="30"/>
        <v>123.3</v>
      </c>
      <c r="AI220" s="6">
        <f t="shared" si="31"/>
        <v>147.69999999999999</v>
      </c>
      <c r="AJ220" s="352">
        <f t="shared" si="32"/>
        <v>145.1</v>
      </c>
      <c r="AK220">
        <f t="shared" si="33"/>
        <v>150.19999999999999</v>
      </c>
      <c r="AL220">
        <f t="shared" si="34"/>
        <v>433</v>
      </c>
      <c r="AM220">
        <f t="shared" si="35"/>
        <v>713.19999999999993</v>
      </c>
    </row>
    <row r="221" spans="1:39"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f t="shared" si="27"/>
        <v>148.75</v>
      </c>
      <c r="V221" t="s">
        <v>32</v>
      </c>
      <c r="W221">
        <v>145.30000000000001</v>
      </c>
      <c r="X221">
        <v>150.1</v>
      </c>
      <c r="Y221">
        <v>149.9</v>
      </c>
      <c r="Z221">
        <v>129.19999999999999</v>
      </c>
      <c r="AA221">
        <v>143.4</v>
      </c>
      <c r="AB221">
        <v>155.5</v>
      </c>
      <c r="AC221">
        <v>134.9</v>
      </c>
      <c r="AD221">
        <v>142.19999999999999</v>
      </c>
      <c r="AE221">
        <v>141</v>
      </c>
      <c r="AF221">
        <f t="shared" si="28"/>
        <v>1759.8000000000002</v>
      </c>
      <c r="AG221">
        <f t="shared" si="29"/>
        <v>145.30000000000001</v>
      </c>
      <c r="AH221">
        <f t="shared" si="30"/>
        <v>129.19999999999999</v>
      </c>
      <c r="AI221" s="6">
        <f t="shared" si="31"/>
        <v>148.75</v>
      </c>
      <c r="AJ221" s="352">
        <f t="shared" si="32"/>
        <v>149.9</v>
      </c>
      <c r="AK221">
        <f t="shared" si="33"/>
        <v>155.5</v>
      </c>
      <c r="AL221">
        <f t="shared" si="34"/>
        <v>446.5</v>
      </c>
      <c r="AM221">
        <f t="shared" si="35"/>
        <v>733.39999999999986</v>
      </c>
    </row>
    <row r="222" spans="1:39"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f>IF(V222="NA",AVERAGE(V223:V230),V222)</f>
        <v>148.5</v>
      </c>
      <c r="V222">
        <v>148.5</v>
      </c>
      <c r="W222">
        <v>127.1</v>
      </c>
      <c r="X222">
        <v>136.6</v>
      </c>
      <c r="Y222">
        <v>138.5</v>
      </c>
      <c r="Z222">
        <v>119.2</v>
      </c>
      <c r="AA222">
        <v>132.19999999999999</v>
      </c>
      <c r="AB222">
        <v>146.6</v>
      </c>
      <c r="AC222">
        <v>133</v>
      </c>
      <c r="AD222">
        <v>132.4</v>
      </c>
      <c r="AE222">
        <v>138.6</v>
      </c>
      <c r="AF222">
        <f t="shared" si="28"/>
        <v>1754.4</v>
      </c>
      <c r="AG222">
        <f t="shared" si="29"/>
        <v>127.1</v>
      </c>
      <c r="AH222">
        <f t="shared" si="30"/>
        <v>119.2</v>
      </c>
      <c r="AI222" s="6">
        <f t="shared" si="31"/>
        <v>148.5</v>
      </c>
      <c r="AJ222" s="352">
        <f t="shared" si="32"/>
        <v>138.5</v>
      </c>
      <c r="AK222">
        <f t="shared" si="33"/>
        <v>146.6</v>
      </c>
      <c r="AL222">
        <f t="shared" si="34"/>
        <v>415.5</v>
      </c>
      <c r="AM222">
        <f t="shared" si="35"/>
        <v>699.1</v>
      </c>
    </row>
    <row r="223" spans="1:39"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f>IF(V223="NA",AVERAGE(V224:V231),V223)</f>
        <v>148.5</v>
      </c>
      <c r="V223">
        <v>148.5</v>
      </c>
      <c r="W223">
        <v>138.4</v>
      </c>
      <c r="X223">
        <v>143.69999999999999</v>
      </c>
      <c r="Y223">
        <v>145.6</v>
      </c>
      <c r="Z223">
        <v>123.9</v>
      </c>
      <c r="AA223">
        <v>137.1</v>
      </c>
      <c r="AB223">
        <v>150.30000000000001</v>
      </c>
      <c r="AC223">
        <v>134.1</v>
      </c>
      <c r="AD223">
        <v>137.4</v>
      </c>
      <c r="AE223">
        <v>139.9</v>
      </c>
      <c r="AF223">
        <f t="shared" si="28"/>
        <v>1757.1</v>
      </c>
      <c r="AG223">
        <f t="shared" si="29"/>
        <v>138.4</v>
      </c>
      <c r="AH223">
        <f t="shared" si="30"/>
        <v>123.9</v>
      </c>
      <c r="AI223" s="6">
        <f t="shared" si="31"/>
        <v>148.5</v>
      </c>
      <c r="AJ223" s="352">
        <f t="shared" si="32"/>
        <v>145.6</v>
      </c>
      <c r="AK223">
        <f t="shared" si="33"/>
        <v>150.30000000000001</v>
      </c>
      <c r="AL223">
        <f t="shared" si="34"/>
        <v>433.9</v>
      </c>
      <c r="AM223">
        <f t="shared" si="35"/>
        <v>715.7</v>
      </c>
    </row>
    <row r="224" spans="1:39"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f>IF(V224="NA",AVERAGE(V225:V232),V224)</f>
        <v>149.95454546666667</v>
      </c>
      <c r="V224" t="s">
        <v>32</v>
      </c>
      <c r="W224">
        <v>146.4</v>
      </c>
      <c r="X224">
        <v>150</v>
      </c>
      <c r="Y224">
        <v>150.4</v>
      </c>
      <c r="Z224">
        <v>129.9</v>
      </c>
      <c r="AA224">
        <v>143.80000000000001</v>
      </c>
      <c r="AB224">
        <v>155.5</v>
      </c>
      <c r="AC224">
        <v>134</v>
      </c>
      <c r="AD224">
        <v>142.4</v>
      </c>
      <c r="AE224">
        <v>141.19999999999999</v>
      </c>
      <c r="AF224">
        <f t="shared" si="28"/>
        <v>1761.2000000000003</v>
      </c>
      <c r="AG224">
        <f t="shared" si="29"/>
        <v>146.4</v>
      </c>
      <c r="AH224">
        <f t="shared" si="30"/>
        <v>129.9</v>
      </c>
      <c r="AI224" s="6">
        <f t="shared" si="31"/>
        <v>149.95454546666667</v>
      </c>
      <c r="AJ224" s="352">
        <f t="shared" si="32"/>
        <v>150.4</v>
      </c>
      <c r="AK224">
        <f t="shared" si="33"/>
        <v>155.5</v>
      </c>
      <c r="AL224">
        <f t="shared" si="34"/>
        <v>447</v>
      </c>
      <c r="AM224">
        <f t="shared" si="35"/>
        <v>733.1</v>
      </c>
    </row>
    <row r="225" spans="1:39"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f>IF(V225="NA",AVERAGE(V226:V233),V225)</f>
        <v>149</v>
      </c>
      <c r="V225">
        <v>149</v>
      </c>
      <c r="W225">
        <v>128.80000000000001</v>
      </c>
      <c r="X225">
        <v>136.80000000000001</v>
      </c>
      <c r="Y225">
        <v>139.19999999999999</v>
      </c>
      <c r="Z225">
        <v>119.9</v>
      </c>
      <c r="AA225">
        <v>133</v>
      </c>
      <c r="AB225">
        <v>146.69999999999999</v>
      </c>
      <c r="AC225">
        <v>132.5</v>
      </c>
      <c r="AD225">
        <v>132.80000000000001</v>
      </c>
      <c r="AE225">
        <v>139.5</v>
      </c>
      <c r="AF225">
        <f t="shared" si="28"/>
        <v>1768.4</v>
      </c>
      <c r="AG225">
        <f t="shared" si="29"/>
        <v>128.80000000000001</v>
      </c>
      <c r="AH225">
        <f t="shared" si="30"/>
        <v>119.9</v>
      </c>
      <c r="AI225" s="6">
        <f t="shared" si="31"/>
        <v>149</v>
      </c>
      <c r="AJ225" s="352">
        <f t="shared" si="32"/>
        <v>139.19999999999999</v>
      </c>
      <c r="AK225">
        <f t="shared" si="33"/>
        <v>146.69999999999999</v>
      </c>
      <c r="AL225">
        <f t="shared" si="34"/>
        <v>416.29999999999995</v>
      </c>
      <c r="AM225">
        <f t="shared" si="35"/>
        <v>700.40000000000009</v>
      </c>
    </row>
    <row r="226" spans="1:39"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f>IF(V226="NA",AVERAGE(V230:V234),V226)</f>
        <v>149</v>
      </c>
      <c r="V226">
        <v>149</v>
      </c>
      <c r="W226">
        <v>139.69999999999999</v>
      </c>
      <c r="X226">
        <v>143.80000000000001</v>
      </c>
      <c r="Y226">
        <v>146.19999999999999</v>
      </c>
      <c r="Z226">
        <v>124.6</v>
      </c>
      <c r="AA226">
        <v>137.69999999999999</v>
      </c>
      <c r="AB226">
        <v>150.30000000000001</v>
      </c>
      <c r="AC226">
        <v>133.4</v>
      </c>
      <c r="AD226">
        <v>137.69999999999999</v>
      </c>
      <c r="AE226">
        <v>140.4</v>
      </c>
      <c r="AF226">
        <f t="shared" si="28"/>
        <v>1762.9</v>
      </c>
      <c r="AG226">
        <f t="shared" si="29"/>
        <v>139.69999999999999</v>
      </c>
      <c r="AH226">
        <f t="shared" si="30"/>
        <v>124.6</v>
      </c>
      <c r="AI226" s="6">
        <f t="shared" si="31"/>
        <v>149</v>
      </c>
      <c r="AJ226" s="352">
        <f t="shared" si="32"/>
        <v>146.19999999999999</v>
      </c>
      <c r="AK226">
        <f t="shared" si="33"/>
        <v>150.30000000000001</v>
      </c>
      <c r="AL226">
        <f t="shared" si="34"/>
        <v>434.5</v>
      </c>
      <c r="AM226">
        <f t="shared" si="35"/>
        <v>716.09999999999991</v>
      </c>
    </row>
    <row r="227" spans="1:39" x14ac:dyDescent="0.3">
      <c r="A227" t="s">
        <v>30</v>
      </c>
      <c r="B227">
        <v>2019</v>
      </c>
      <c r="C227" t="s">
        <v>39</v>
      </c>
      <c r="D227" s="7">
        <v>138.98181819999999</v>
      </c>
      <c r="E227" s="7">
        <v>160.0909091</v>
      </c>
      <c r="F227" s="7">
        <v>139.54545450000001</v>
      </c>
      <c r="G227" s="7">
        <v>144.51818180000001</v>
      </c>
      <c r="H227" s="7">
        <v>124.8818182</v>
      </c>
      <c r="I227" s="7">
        <v>142.39090909999999</v>
      </c>
      <c r="J227" s="7">
        <v>155.63636360000001</v>
      </c>
      <c r="K227" s="7">
        <v>129.20909090000001</v>
      </c>
      <c r="L227" s="7">
        <v>111.01818179999999</v>
      </c>
      <c r="M227" s="7">
        <v>142.4727273</v>
      </c>
      <c r="N227" s="7">
        <v>138.1454545</v>
      </c>
      <c r="O227" s="7">
        <v>156.87272730000001</v>
      </c>
      <c r="P227" s="7">
        <v>143.46363640000001</v>
      </c>
      <c r="Q227" s="7">
        <v>164.77272730000001</v>
      </c>
      <c r="R227" s="7">
        <v>151.48181819999999</v>
      </c>
      <c r="S227" s="7">
        <v>146.4727273</v>
      </c>
      <c r="T227" s="7">
        <v>150.79090909999999</v>
      </c>
      <c r="U227" s="6">
        <v>151.04545450000001</v>
      </c>
      <c r="W227" s="7">
        <v>147.15454550000001</v>
      </c>
      <c r="X227" s="7">
        <v>150.22727269999999</v>
      </c>
      <c r="Y227" s="7">
        <v>152.18181820000001</v>
      </c>
      <c r="Z227" s="7">
        <v>131.00909089999999</v>
      </c>
      <c r="AA227" s="7">
        <v>146.68181820000001</v>
      </c>
      <c r="AB227" s="7">
        <v>158.3818182</v>
      </c>
      <c r="AC227" s="7">
        <v>137.06363640000001</v>
      </c>
      <c r="AD227" s="7">
        <v>144.17272729999999</v>
      </c>
      <c r="AE227" s="7">
        <v>145.18181820000001</v>
      </c>
      <c r="AI227" s="6"/>
      <c r="AJ227" s="352"/>
    </row>
    <row r="228" spans="1:39" x14ac:dyDescent="0.3">
      <c r="A228" t="s">
        <v>33</v>
      </c>
      <c r="B228">
        <v>2019</v>
      </c>
      <c r="C228" t="s">
        <v>39</v>
      </c>
      <c r="D228" s="7">
        <v>141.56363640000001</v>
      </c>
      <c r="E228" s="7">
        <v>157.34545449999999</v>
      </c>
      <c r="F228" s="7">
        <v>143.82727270000001</v>
      </c>
      <c r="G228">
        <v>144</v>
      </c>
      <c r="H228" s="7">
        <v>119.7636364</v>
      </c>
      <c r="I228" s="7">
        <v>147.01818180000001</v>
      </c>
      <c r="J228" s="7">
        <v>177.3363636</v>
      </c>
      <c r="K228" s="7">
        <v>127.5090909</v>
      </c>
      <c r="L228" s="7">
        <v>112.4727273</v>
      </c>
      <c r="M228" s="7">
        <v>142.84545449999999</v>
      </c>
      <c r="N228" s="7">
        <v>129.41818180000001</v>
      </c>
      <c r="O228" s="7">
        <v>155.46363640000001</v>
      </c>
      <c r="P228" s="7">
        <v>146.58181819999999</v>
      </c>
      <c r="Q228" s="7">
        <v>167.37272730000001</v>
      </c>
      <c r="R228" s="7">
        <v>144.7363636</v>
      </c>
      <c r="S228" s="7">
        <v>131.8090909</v>
      </c>
      <c r="T228" s="7">
        <v>142.7636364</v>
      </c>
      <c r="U228" s="7">
        <v>150.7636364</v>
      </c>
      <c r="V228" s="7">
        <v>150.7636364</v>
      </c>
      <c r="W228" s="7">
        <v>128.9272727</v>
      </c>
      <c r="X228" s="7">
        <v>137.81818179999999</v>
      </c>
      <c r="Y228" s="7">
        <v>140.74545449999999</v>
      </c>
      <c r="Z228" s="7">
        <v>120.7636364</v>
      </c>
      <c r="AA228" s="7">
        <v>134.67272729999999</v>
      </c>
      <c r="AB228" s="7">
        <v>149.60909090000001</v>
      </c>
      <c r="AC228">
        <v>135.9</v>
      </c>
      <c r="AD228" s="7">
        <v>134.49090910000001</v>
      </c>
      <c r="AE228" s="7">
        <v>143.01818180000001</v>
      </c>
      <c r="AI228" s="6"/>
      <c r="AJ228" s="352"/>
    </row>
    <row r="229" spans="1:39" x14ac:dyDescent="0.3">
      <c r="A229" t="s">
        <v>35</v>
      </c>
      <c r="B229">
        <v>2019</v>
      </c>
      <c r="C229" t="s">
        <v>39</v>
      </c>
      <c r="D229" s="7">
        <v>139.7818182</v>
      </c>
      <c r="E229" s="7">
        <v>159.1181818</v>
      </c>
      <c r="F229">
        <v>141.19999999999999</v>
      </c>
      <c r="G229" s="7">
        <v>144.3363636</v>
      </c>
      <c r="H229" s="7">
        <v>122.98181820000001</v>
      </c>
      <c r="I229" s="7">
        <v>144.55454549999999</v>
      </c>
      <c r="J229">
        <v>163</v>
      </c>
      <c r="K229" s="7">
        <v>128.6636364</v>
      </c>
      <c r="L229">
        <v>111.5</v>
      </c>
      <c r="M229" s="7">
        <v>142.6</v>
      </c>
      <c r="N229" s="7">
        <v>134.50909089999999</v>
      </c>
      <c r="O229" s="7">
        <v>156.20909090000001</v>
      </c>
      <c r="P229" s="7">
        <v>144.60909090000001</v>
      </c>
      <c r="Q229" s="7">
        <v>165.46363640000001</v>
      </c>
      <c r="R229" s="7">
        <v>148.81818179999999</v>
      </c>
      <c r="S229" s="7">
        <v>140.3818182</v>
      </c>
      <c r="T229" s="7">
        <v>147.5909091</v>
      </c>
      <c r="U229" s="7">
        <v>150.7636364</v>
      </c>
      <c r="V229" s="7">
        <v>150.7636364</v>
      </c>
      <c r="W229" s="7">
        <v>140.24545449999999</v>
      </c>
      <c r="X229" s="7">
        <v>144.36363639999999</v>
      </c>
      <c r="Y229" s="7">
        <v>147.84545449999999</v>
      </c>
      <c r="Z229" s="7">
        <v>125.5909091</v>
      </c>
      <c r="AA229" s="7">
        <v>139.91818180000001</v>
      </c>
      <c r="AB229" s="7">
        <v>153.2363636</v>
      </c>
      <c r="AC229" s="7">
        <v>136.5909091</v>
      </c>
      <c r="AD229" s="6">
        <v>139.45454549999999</v>
      </c>
      <c r="AE229" s="7">
        <v>144.18181820000001</v>
      </c>
      <c r="AF229" s="7">
        <f t="shared" ref="AF229" si="36">D229+E229+F229+G229++H229+I229+J229+K229+L229+M229+N229+O229+P229</f>
        <v>1833.0636364</v>
      </c>
      <c r="AG229" s="7">
        <f t="shared" ref="AG229" si="37">W229</f>
        <v>140.24545449999999</v>
      </c>
      <c r="AH229" s="7">
        <f t="shared" ref="AH229" si="38">Z229</f>
        <v>125.5909091</v>
      </c>
      <c r="AI229" s="6">
        <f t="shared" ref="AI229" si="39">U229</f>
        <v>150.7636364</v>
      </c>
      <c r="AJ229" s="7">
        <f t="shared" ref="AJ229" si="40">Y229</f>
        <v>147.84545449999999</v>
      </c>
      <c r="AK229" s="7">
        <f t="shared" ref="AK229" si="41">AB229</f>
        <v>153.2363636</v>
      </c>
      <c r="AL229" s="7">
        <f t="shared" ref="AL229" si="42">R229+S229+T229</f>
        <v>436.79090910000002</v>
      </c>
      <c r="AM229" s="7">
        <f t="shared" ref="AM229" si="43">Q229+X229+AA229+AC229+AD229</f>
        <v>725.79090919999999</v>
      </c>
    </row>
    <row r="230" spans="1:39" x14ac:dyDescent="0.3">
      <c r="A230" t="s">
        <v>30</v>
      </c>
      <c r="B230">
        <v>2019</v>
      </c>
      <c r="C230" t="s">
        <v>41</v>
      </c>
      <c r="D230">
        <v>137.4</v>
      </c>
      <c r="E230">
        <v>159.5</v>
      </c>
      <c r="F230">
        <v>134.5</v>
      </c>
      <c r="G230">
        <v>142.6</v>
      </c>
      <c r="H230">
        <v>124</v>
      </c>
      <c r="I230">
        <v>143.69999999999999</v>
      </c>
      <c r="J230">
        <v>133.4</v>
      </c>
      <c r="K230">
        <v>125.1</v>
      </c>
      <c r="L230">
        <v>109.3</v>
      </c>
      <c r="M230">
        <v>139.30000000000001</v>
      </c>
      <c r="N230">
        <v>137.69999999999999</v>
      </c>
      <c r="O230">
        <v>156.4</v>
      </c>
      <c r="P230">
        <v>139.19999999999999</v>
      </c>
      <c r="Q230">
        <v>163.30000000000001</v>
      </c>
      <c r="R230">
        <v>151.30000000000001</v>
      </c>
      <c r="S230">
        <v>146.6</v>
      </c>
      <c r="T230">
        <v>150.69999999999999</v>
      </c>
      <c r="U230">
        <f t="shared" si="27"/>
        <v>149.75</v>
      </c>
      <c r="V230" t="s">
        <v>32</v>
      </c>
      <c r="W230">
        <v>146.9</v>
      </c>
      <c r="X230">
        <v>149.5</v>
      </c>
      <c r="Y230">
        <v>151.30000000000001</v>
      </c>
      <c r="Z230">
        <v>130.19999999999999</v>
      </c>
      <c r="AA230">
        <v>145.9</v>
      </c>
      <c r="AB230">
        <v>156.69999999999999</v>
      </c>
      <c r="AC230">
        <v>133.9</v>
      </c>
      <c r="AD230">
        <v>142.9</v>
      </c>
      <c r="AE230">
        <v>142.4</v>
      </c>
      <c r="AF230">
        <f t="shared" ref="AF195:AF261" si="44">D230+E230+F230+G230++H230+I230+J230+K230+L230+M230+N230+O230+P230</f>
        <v>1782.1000000000001</v>
      </c>
      <c r="AG230">
        <f t="shared" ref="AG195:AG261" si="45">W230</f>
        <v>146.9</v>
      </c>
      <c r="AH230">
        <f t="shared" ref="AH195:AH261" si="46">Z230</f>
        <v>130.19999999999999</v>
      </c>
      <c r="AI230" s="6">
        <f t="shared" ref="AI195:AI261" si="47">U230</f>
        <v>149.75</v>
      </c>
      <c r="AJ230" s="352">
        <f t="shared" ref="AJ195:AJ261" si="48">Y230</f>
        <v>151.30000000000001</v>
      </c>
      <c r="AK230">
        <f t="shared" ref="AK195:AK261" si="49">AB230</f>
        <v>156.69999999999999</v>
      </c>
      <c r="AL230">
        <f t="shared" ref="AL195:AL261" si="50">R230+S230+T230</f>
        <v>448.59999999999997</v>
      </c>
      <c r="AM230">
        <f t="shared" ref="AM195:AM261" si="51">Q230+X230+AA230+AC230+AD230</f>
        <v>735.5</v>
      </c>
    </row>
    <row r="231" spans="1:39" x14ac:dyDescent="0.3">
      <c r="A231" t="s">
        <v>33</v>
      </c>
      <c r="B231">
        <v>2019</v>
      </c>
      <c r="C231" t="s">
        <v>41</v>
      </c>
      <c r="D231">
        <v>140.4</v>
      </c>
      <c r="E231">
        <v>156.69999999999999</v>
      </c>
      <c r="F231">
        <v>138.30000000000001</v>
      </c>
      <c r="G231">
        <v>142.4</v>
      </c>
      <c r="H231">
        <v>118.6</v>
      </c>
      <c r="I231">
        <v>149.69999999999999</v>
      </c>
      <c r="J231">
        <v>161.6</v>
      </c>
      <c r="K231">
        <v>124.4</v>
      </c>
      <c r="L231">
        <v>111.2</v>
      </c>
      <c r="M231">
        <v>141</v>
      </c>
      <c r="N231">
        <v>128.9</v>
      </c>
      <c r="O231">
        <v>154.5</v>
      </c>
      <c r="P231">
        <v>143.80000000000001</v>
      </c>
      <c r="Q231">
        <v>166.2</v>
      </c>
      <c r="R231">
        <v>144</v>
      </c>
      <c r="S231">
        <v>131.69999999999999</v>
      </c>
      <c r="T231">
        <v>142.19999999999999</v>
      </c>
      <c r="U231">
        <f t="shared" si="27"/>
        <v>150.1</v>
      </c>
      <c r="V231">
        <v>150.1</v>
      </c>
      <c r="W231">
        <v>129.4</v>
      </c>
      <c r="X231">
        <v>137.19999999999999</v>
      </c>
      <c r="Y231">
        <v>139.80000000000001</v>
      </c>
      <c r="Z231">
        <v>120.1</v>
      </c>
      <c r="AA231">
        <v>134</v>
      </c>
      <c r="AB231">
        <v>148</v>
      </c>
      <c r="AC231">
        <v>132.6</v>
      </c>
      <c r="AD231">
        <v>133.30000000000001</v>
      </c>
      <c r="AE231">
        <v>141.5</v>
      </c>
      <c r="AF231">
        <f t="shared" si="44"/>
        <v>1811.5000000000002</v>
      </c>
      <c r="AG231">
        <f t="shared" si="45"/>
        <v>129.4</v>
      </c>
      <c r="AH231">
        <f t="shared" si="46"/>
        <v>120.1</v>
      </c>
      <c r="AI231" s="6">
        <f t="shared" si="47"/>
        <v>150.1</v>
      </c>
      <c r="AJ231" s="352">
        <f t="shared" si="48"/>
        <v>139.80000000000001</v>
      </c>
      <c r="AK231">
        <f t="shared" si="49"/>
        <v>148</v>
      </c>
      <c r="AL231">
        <f t="shared" si="50"/>
        <v>417.9</v>
      </c>
      <c r="AM231">
        <f t="shared" si="51"/>
        <v>703.3</v>
      </c>
    </row>
    <row r="232" spans="1:39" x14ac:dyDescent="0.3">
      <c r="A232" t="s">
        <v>35</v>
      </c>
      <c r="B232">
        <v>2019</v>
      </c>
      <c r="C232" t="s">
        <v>41</v>
      </c>
      <c r="D232">
        <v>138.30000000000001</v>
      </c>
      <c r="E232">
        <v>158.5</v>
      </c>
      <c r="F232">
        <v>136</v>
      </c>
      <c r="G232">
        <v>142.5</v>
      </c>
      <c r="H232">
        <v>122</v>
      </c>
      <c r="I232">
        <v>146.5</v>
      </c>
      <c r="J232">
        <v>143</v>
      </c>
      <c r="K232">
        <v>124.9</v>
      </c>
      <c r="L232">
        <v>109.9</v>
      </c>
      <c r="M232">
        <v>139.9</v>
      </c>
      <c r="N232">
        <v>134</v>
      </c>
      <c r="O232">
        <v>155.5</v>
      </c>
      <c r="P232">
        <v>140.9</v>
      </c>
      <c r="Q232">
        <v>164.1</v>
      </c>
      <c r="R232">
        <v>148.4</v>
      </c>
      <c r="S232">
        <v>140.4</v>
      </c>
      <c r="T232">
        <v>147.30000000000001</v>
      </c>
      <c r="U232">
        <f t="shared" si="27"/>
        <v>150.1</v>
      </c>
      <c r="V232">
        <v>150.1</v>
      </c>
      <c r="W232">
        <v>140.30000000000001</v>
      </c>
      <c r="X232">
        <v>143.69999999999999</v>
      </c>
      <c r="Y232">
        <v>146.9</v>
      </c>
      <c r="Z232">
        <v>124.9</v>
      </c>
      <c r="AA232">
        <v>139.19999999999999</v>
      </c>
      <c r="AB232">
        <v>151.6</v>
      </c>
      <c r="AC232">
        <v>133.4</v>
      </c>
      <c r="AD232">
        <v>138.19999999999999</v>
      </c>
      <c r="AE232">
        <v>142</v>
      </c>
      <c r="AF232">
        <f t="shared" si="44"/>
        <v>1791.9000000000003</v>
      </c>
      <c r="AG232">
        <f t="shared" si="45"/>
        <v>140.30000000000001</v>
      </c>
      <c r="AH232">
        <f t="shared" si="46"/>
        <v>124.9</v>
      </c>
      <c r="AI232" s="6">
        <f t="shared" si="47"/>
        <v>150.1</v>
      </c>
      <c r="AJ232" s="352">
        <f t="shared" si="48"/>
        <v>146.9</v>
      </c>
      <c r="AK232">
        <f t="shared" si="49"/>
        <v>151.6</v>
      </c>
      <c r="AL232">
        <f t="shared" si="50"/>
        <v>436.1</v>
      </c>
      <c r="AM232">
        <f t="shared" si="51"/>
        <v>718.59999999999991</v>
      </c>
    </row>
    <row r="233" spans="1:39" x14ac:dyDescent="0.3">
      <c r="A233" t="s">
        <v>30</v>
      </c>
      <c r="B233">
        <v>2019</v>
      </c>
      <c r="C233" t="s">
        <v>42</v>
      </c>
      <c r="D233">
        <v>137.80000000000001</v>
      </c>
      <c r="E233">
        <v>163.5</v>
      </c>
      <c r="F233">
        <v>136.19999999999999</v>
      </c>
      <c r="G233">
        <v>143.19999999999999</v>
      </c>
      <c r="H233">
        <v>124.3</v>
      </c>
      <c r="I233">
        <v>143.30000000000001</v>
      </c>
      <c r="J233">
        <v>140.6</v>
      </c>
      <c r="K233">
        <v>128.69999999999999</v>
      </c>
      <c r="L233">
        <v>110.6</v>
      </c>
      <c r="M233">
        <v>140.4</v>
      </c>
      <c r="N233">
        <v>138</v>
      </c>
      <c r="O233">
        <v>156.6</v>
      </c>
      <c r="P233">
        <v>141</v>
      </c>
      <c r="Q233">
        <v>164.2</v>
      </c>
      <c r="R233">
        <v>151.4</v>
      </c>
      <c r="S233">
        <v>146.5</v>
      </c>
      <c r="T233">
        <v>150.69999999999999</v>
      </c>
      <c r="U233">
        <f t="shared" si="27"/>
        <v>150</v>
      </c>
      <c r="V233" t="s">
        <v>32</v>
      </c>
      <c r="W233">
        <v>147.80000000000001</v>
      </c>
      <c r="X233">
        <v>149.6</v>
      </c>
      <c r="Y233">
        <v>151.69999999999999</v>
      </c>
      <c r="Z233">
        <v>130.19999999999999</v>
      </c>
      <c r="AA233">
        <v>146.4</v>
      </c>
      <c r="AB233">
        <v>157.69999999999999</v>
      </c>
      <c r="AC233">
        <v>134.80000000000001</v>
      </c>
      <c r="AD233">
        <v>143.30000000000001</v>
      </c>
      <c r="AE233">
        <v>143.6</v>
      </c>
      <c r="AF233">
        <f t="shared" si="44"/>
        <v>1804.1999999999998</v>
      </c>
      <c r="AG233">
        <f t="shared" si="45"/>
        <v>147.80000000000001</v>
      </c>
      <c r="AH233">
        <f t="shared" si="46"/>
        <v>130.19999999999999</v>
      </c>
      <c r="AI233" s="6">
        <f t="shared" si="47"/>
        <v>150</v>
      </c>
      <c r="AJ233" s="352">
        <f t="shared" si="48"/>
        <v>151.69999999999999</v>
      </c>
      <c r="AK233">
        <f t="shared" si="49"/>
        <v>157.69999999999999</v>
      </c>
      <c r="AL233">
        <f t="shared" si="50"/>
        <v>448.59999999999997</v>
      </c>
      <c r="AM233">
        <f t="shared" si="51"/>
        <v>738.3</v>
      </c>
    </row>
    <row r="234" spans="1:39" x14ac:dyDescent="0.3">
      <c r="A234" t="s">
        <v>33</v>
      </c>
      <c r="B234">
        <v>2019</v>
      </c>
      <c r="C234" t="s">
        <v>42</v>
      </c>
      <c r="D234">
        <v>140.69999999999999</v>
      </c>
      <c r="E234">
        <v>159.6</v>
      </c>
      <c r="F234">
        <v>140.4</v>
      </c>
      <c r="G234">
        <v>143.4</v>
      </c>
      <c r="H234">
        <v>118.6</v>
      </c>
      <c r="I234">
        <v>150.9</v>
      </c>
      <c r="J234">
        <v>169.8</v>
      </c>
      <c r="K234">
        <v>127.4</v>
      </c>
      <c r="L234">
        <v>111.8</v>
      </c>
      <c r="M234">
        <v>141</v>
      </c>
      <c r="N234">
        <v>129</v>
      </c>
      <c r="O234">
        <v>155.1</v>
      </c>
      <c r="P234">
        <v>145.6</v>
      </c>
      <c r="Q234">
        <v>166.7</v>
      </c>
      <c r="R234">
        <v>144.30000000000001</v>
      </c>
      <c r="S234">
        <v>131.69999999999999</v>
      </c>
      <c r="T234">
        <v>142.4</v>
      </c>
      <c r="U234">
        <f t="shared" si="27"/>
        <v>149.4</v>
      </c>
      <c r="V234">
        <v>149.4</v>
      </c>
      <c r="W234">
        <v>130.5</v>
      </c>
      <c r="X234">
        <v>137.4</v>
      </c>
      <c r="Y234">
        <v>140.30000000000001</v>
      </c>
      <c r="Z234">
        <v>119.6</v>
      </c>
      <c r="AA234">
        <v>134.30000000000001</v>
      </c>
      <c r="AB234">
        <v>148.9</v>
      </c>
      <c r="AC234">
        <v>133.69999999999999</v>
      </c>
      <c r="AD234">
        <v>133.6</v>
      </c>
      <c r="AE234">
        <v>142.1</v>
      </c>
      <c r="AF234">
        <f t="shared" si="44"/>
        <v>1833.2999999999997</v>
      </c>
      <c r="AG234">
        <f t="shared" si="45"/>
        <v>130.5</v>
      </c>
      <c r="AH234">
        <f t="shared" si="46"/>
        <v>119.6</v>
      </c>
      <c r="AI234" s="6">
        <f t="shared" si="47"/>
        <v>149.4</v>
      </c>
      <c r="AJ234" s="352">
        <f t="shared" si="48"/>
        <v>140.30000000000001</v>
      </c>
      <c r="AK234">
        <f t="shared" si="49"/>
        <v>148.9</v>
      </c>
      <c r="AL234">
        <f t="shared" si="50"/>
        <v>418.4</v>
      </c>
      <c r="AM234">
        <f t="shared" si="51"/>
        <v>705.7</v>
      </c>
    </row>
    <row r="235" spans="1:39" x14ac:dyDescent="0.3">
      <c r="A235" t="s">
        <v>35</v>
      </c>
      <c r="B235">
        <v>2019</v>
      </c>
      <c r="C235" t="s">
        <v>42</v>
      </c>
      <c r="D235">
        <v>138.69999999999999</v>
      </c>
      <c r="E235">
        <v>162.1</v>
      </c>
      <c r="F235">
        <v>137.80000000000001</v>
      </c>
      <c r="G235">
        <v>143.30000000000001</v>
      </c>
      <c r="H235">
        <v>122.2</v>
      </c>
      <c r="I235">
        <v>146.80000000000001</v>
      </c>
      <c r="J235">
        <v>150.5</v>
      </c>
      <c r="K235">
        <v>128.30000000000001</v>
      </c>
      <c r="L235">
        <v>111</v>
      </c>
      <c r="M235">
        <v>140.6</v>
      </c>
      <c r="N235">
        <v>134.19999999999999</v>
      </c>
      <c r="O235">
        <v>155.9</v>
      </c>
      <c r="P235">
        <v>142.69999999999999</v>
      </c>
      <c r="Q235">
        <v>164.9</v>
      </c>
      <c r="R235">
        <v>148.6</v>
      </c>
      <c r="S235">
        <v>140.4</v>
      </c>
      <c r="T235">
        <v>147.4</v>
      </c>
      <c r="U235">
        <f t="shared" si="27"/>
        <v>149.4</v>
      </c>
      <c r="V235">
        <v>149.4</v>
      </c>
      <c r="W235">
        <v>141.19999999999999</v>
      </c>
      <c r="X235">
        <v>143.80000000000001</v>
      </c>
      <c r="Y235">
        <v>147.4</v>
      </c>
      <c r="Z235">
        <v>124.6</v>
      </c>
      <c r="AA235">
        <v>139.6</v>
      </c>
      <c r="AB235">
        <v>152.5</v>
      </c>
      <c r="AC235">
        <v>134.30000000000001</v>
      </c>
      <c r="AD235">
        <v>138.6</v>
      </c>
      <c r="AE235">
        <v>142.9</v>
      </c>
      <c r="AF235">
        <f t="shared" si="44"/>
        <v>1814.1000000000001</v>
      </c>
      <c r="AG235">
        <f t="shared" si="45"/>
        <v>141.19999999999999</v>
      </c>
      <c r="AH235">
        <f t="shared" si="46"/>
        <v>124.6</v>
      </c>
      <c r="AI235" s="6">
        <f t="shared" si="47"/>
        <v>149.4</v>
      </c>
      <c r="AJ235" s="352">
        <f t="shared" si="48"/>
        <v>147.4</v>
      </c>
      <c r="AK235">
        <f t="shared" si="49"/>
        <v>152.5</v>
      </c>
      <c r="AL235">
        <f t="shared" si="50"/>
        <v>436.4</v>
      </c>
      <c r="AM235">
        <f t="shared" si="51"/>
        <v>721.20000000000016</v>
      </c>
    </row>
    <row r="236" spans="1:39" x14ac:dyDescent="0.3">
      <c r="A236" t="s">
        <v>30</v>
      </c>
      <c r="B236">
        <v>2019</v>
      </c>
      <c r="C236" t="s">
        <v>44</v>
      </c>
      <c r="D236">
        <v>138.4</v>
      </c>
      <c r="E236">
        <v>164</v>
      </c>
      <c r="F236">
        <v>138.4</v>
      </c>
      <c r="G236">
        <v>143.9</v>
      </c>
      <c r="H236">
        <v>124.4</v>
      </c>
      <c r="I236">
        <v>146.4</v>
      </c>
      <c r="J236">
        <v>150.1</v>
      </c>
      <c r="K236">
        <v>130.6</v>
      </c>
      <c r="L236">
        <v>110.8</v>
      </c>
      <c r="M236">
        <v>141.69999999999999</v>
      </c>
      <c r="N236">
        <v>138.5</v>
      </c>
      <c r="O236">
        <v>156.69999999999999</v>
      </c>
      <c r="P236">
        <v>143</v>
      </c>
      <c r="Q236">
        <v>164.5</v>
      </c>
      <c r="R236">
        <v>151.6</v>
      </c>
      <c r="S236">
        <v>146.6</v>
      </c>
      <c r="T236">
        <v>150.9</v>
      </c>
      <c r="U236">
        <f t="shared" si="27"/>
        <v>151.1</v>
      </c>
      <c r="V236" t="s">
        <v>32</v>
      </c>
      <c r="W236">
        <v>146.80000000000001</v>
      </c>
      <c r="X236">
        <v>150</v>
      </c>
      <c r="Y236">
        <v>152.19999999999999</v>
      </c>
      <c r="Z236">
        <v>131.19999999999999</v>
      </c>
      <c r="AA236">
        <v>147.5</v>
      </c>
      <c r="AB236">
        <v>159.1</v>
      </c>
      <c r="AC236">
        <v>136.1</v>
      </c>
      <c r="AD236">
        <v>144.19999999999999</v>
      </c>
      <c r="AE236">
        <v>144.9</v>
      </c>
      <c r="AF236">
        <f t="shared" si="44"/>
        <v>1826.8999999999999</v>
      </c>
      <c r="AG236">
        <f t="shared" si="45"/>
        <v>146.80000000000001</v>
      </c>
      <c r="AH236">
        <f t="shared" si="46"/>
        <v>131.19999999999999</v>
      </c>
      <c r="AI236" s="6">
        <f t="shared" si="47"/>
        <v>151.1</v>
      </c>
      <c r="AJ236" s="352">
        <f t="shared" si="48"/>
        <v>152.19999999999999</v>
      </c>
      <c r="AK236">
        <f t="shared" si="49"/>
        <v>159.1</v>
      </c>
      <c r="AL236">
        <f t="shared" si="50"/>
        <v>449.1</v>
      </c>
      <c r="AM236">
        <f t="shared" si="51"/>
        <v>742.3</v>
      </c>
    </row>
    <row r="237" spans="1:39" x14ac:dyDescent="0.3">
      <c r="A237" t="s">
        <v>33</v>
      </c>
      <c r="B237">
        <v>2019</v>
      </c>
      <c r="C237" t="s">
        <v>44</v>
      </c>
      <c r="D237">
        <v>141.4</v>
      </c>
      <c r="E237">
        <v>160.19999999999999</v>
      </c>
      <c r="F237">
        <v>142.5</v>
      </c>
      <c r="G237">
        <v>144.1</v>
      </c>
      <c r="H237">
        <v>119.3</v>
      </c>
      <c r="I237">
        <v>154.69999999999999</v>
      </c>
      <c r="J237">
        <v>180.1</v>
      </c>
      <c r="K237">
        <v>128.9</v>
      </c>
      <c r="L237">
        <v>111.8</v>
      </c>
      <c r="M237">
        <v>141.6</v>
      </c>
      <c r="N237">
        <v>129.5</v>
      </c>
      <c r="O237">
        <v>155.6</v>
      </c>
      <c r="P237">
        <v>147.69999999999999</v>
      </c>
      <c r="Q237">
        <v>167.2</v>
      </c>
      <c r="R237">
        <v>144.69999999999999</v>
      </c>
      <c r="S237">
        <v>131.9</v>
      </c>
      <c r="T237">
        <v>142.69999999999999</v>
      </c>
      <c r="U237">
        <f t="shared" si="27"/>
        <v>150.6</v>
      </c>
      <c r="V237">
        <v>150.6</v>
      </c>
      <c r="W237">
        <v>127</v>
      </c>
      <c r="X237">
        <v>137.69999999999999</v>
      </c>
      <c r="Y237">
        <v>140.80000000000001</v>
      </c>
      <c r="Z237">
        <v>120.6</v>
      </c>
      <c r="AA237">
        <v>135</v>
      </c>
      <c r="AB237">
        <v>150.4</v>
      </c>
      <c r="AC237">
        <v>135.1</v>
      </c>
      <c r="AD237">
        <v>134.5</v>
      </c>
      <c r="AE237">
        <v>143.30000000000001</v>
      </c>
      <c r="AF237">
        <f t="shared" si="44"/>
        <v>1857.3999999999999</v>
      </c>
      <c r="AG237">
        <f t="shared" si="45"/>
        <v>127</v>
      </c>
      <c r="AH237">
        <f t="shared" si="46"/>
        <v>120.6</v>
      </c>
      <c r="AI237" s="6">
        <f t="shared" si="47"/>
        <v>150.6</v>
      </c>
      <c r="AJ237" s="352">
        <f t="shared" si="48"/>
        <v>140.80000000000001</v>
      </c>
      <c r="AK237">
        <f t="shared" si="49"/>
        <v>150.4</v>
      </c>
      <c r="AL237">
        <f t="shared" si="50"/>
        <v>419.3</v>
      </c>
      <c r="AM237">
        <f t="shared" si="51"/>
        <v>709.5</v>
      </c>
    </row>
    <row r="238" spans="1:39" x14ac:dyDescent="0.3">
      <c r="A238" t="s">
        <v>35</v>
      </c>
      <c r="B238">
        <v>2019</v>
      </c>
      <c r="C238" t="s">
        <v>44</v>
      </c>
      <c r="D238">
        <v>139.30000000000001</v>
      </c>
      <c r="E238">
        <v>162.69999999999999</v>
      </c>
      <c r="F238">
        <v>140</v>
      </c>
      <c r="G238">
        <v>144</v>
      </c>
      <c r="H238">
        <v>122.5</v>
      </c>
      <c r="I238">
        <v>150.30000000000001</v>
      </c>
      <c r="J238">
        <v>160.30000000000001</v>
      </c>
      <c r="K238">
        <v>130</v>
      </c>
      <c r="L238">
        <v>111.1</v>
      </c>
      <c r="M238">
        <v>141.69999999999999</v>
      </c>
      <c r="N238">
        <v>134.69999999999999</v>
      </c>
      <c r="O238">
        <v>156.19999999999999</v>
      </c>
      <c r="P238">
        <v>144.69999999999999</v>
      </c>
      <c r="Q238">
        <v>165.2</v>
      </c>
      <c r="R238">
        <v>148.9</v>
      </c>
      <c r="S238">
        <v>140.5</v>
      </c>
      <c r="T238">
        <v>147.6</v>
      </c>
      <c r="U238">
        <f t="shared" si="27"/>
        <v>150.6</v>
      </c>
      <c r="V238">
        <v>150.6</v>
      </c>
      <c r="W238">
        <v>139.30000000000001</v>
      </c>
      <c r="X238">
        <v>144.19999999999999</v>
      </c>
      <c r="Y238">
        <v>147.9</v>
      </c>
      <c r="Z238">
        <v>125.6</v>
      </c>
      <c r="AA238">
        <v>140.5</v>
      </c>
      <c r="AB238">
        <v>154</v>
      </c>
      <c r="AC238">
        <v>135.69999999999999</v>
      </c>
      <c r="AD238">
        <v>139.5</v>
      </c>
      <c r="AE238">
        <v>144.19999999999999</v>
      </c>
      <c r="AF238">
        <f t="shared" si="44"/>
        <v>1837.5</v>
      </c>
      <c r="AG238">
        <f t="shared" si="45"/>
        <v>139.30000000000001</v>
      </c>
      <c r="AH238">
        <f t="shared" si="46"/>
        <v>125.6</v>
      </c>
      <c r="AI238" s="6">
        <f t="shared" si="47"/>
        <v>150.6</v>
      </c>
      <c r="AJ238" s="352">
        <f t="shared" si="48"/>
        <v>147.9</v>
      </c>
      <c r="AK238">
        <f t="shared" si="49"/>
        <v>154</v>
      </c>
      <c r="AL238">
        <f t="shared" si="50"/>
        <v>437</v>
      </c>
      <c r="AM238">
        <f t="shared" si="51"/>
        <v>725.09999999999991</v>
      </c>
    </row>
    <row r="239" spans="1:39" x14ac:dyDescent="0.3">
      <c r="A239" t="s">
        <v>30</v>
      </c>
      <c r="B239">
        <v>2019</v>
      </c>
      <c r="C239" t="s">
        <v>46</v>
      </c>
      <c r="D239">
        <v>139.19999999999999</v>
      </c>
      <c r="E239">
        <v>161.9</v>
      </c>
      <c r="F239">
        <v>137.1</v>
      </c>
      <c r="G239">
        <v>144.6</v>
      </c>
      <c r="H239">
        <v>124.7</v>
      </c>
      <c r="I239">
        <v>145.5</v>
      </c>
      <c r="J239">
        <v>156.19999999999999</v>
      </c>
      <c r="K239">
        <v>131.5</v>
      </c>
      <c r="L239">
        <v>111.7</v>
      </c>
      <c r="M239">
        <v>142.69999999999999</v>
      </c>
      <c r="N239">
        <v>138.5</v>
      </c>
      <c r="O239">
        <v>156.9</v>
      </c>
      <c r="P239">
        <v>144</v>
      </c>
      <c r="Q239">
        <v>165.1</v>
      </c>
      <c r="R239">
        <v>151.80000000000001</v>
      </c>
      <c r="S239">
        <v>146.6</v>
      </c>
      <c r="T239">
        <v>151.1</v>
      </c>
      <c r="U239">
        <f t="shared" si="27"/>
        <v>151.89999999999998</v>
      </c>
      <c r="V239" t="s">
        <v>32</v>
      </c>
      <c r="W239">
        <v>146.4</v>
      </c>
      <c r="X239">
        <v>150.19999999999999</v>
      </c>
      <c r="Y239">
        <v>152.69999999999999</v>
      </c>
      <c r="Z239">
        <v>131.4</v>
      </c>
      <c r="AA239">
        <v>148</v>
      </c>
      <c r="AB239">
        <v>159.69999999999999</v>
      </c>
      <c r="AC239">
        <v>138.80000000000001</v>
      </c>
      <c r="AD239">
        <v>144.9</v>
      </c>
      <c r="AE239">
        <v>145.69999999999999</v>
      </c>
      <c r="AF239">
        <f t="shared" si="44"/>
        <v>1834.5000000000002</v>
      </c>
      <c r="AG239">
        <f t="shared" si="45"/>
        <v>146.4</v>
      </c>
      <c r="AH239">
        <f t="shared" si="46"/>
        <v>131.4</v>
      </c>
      <c r="AI239" s="6">
        <f t="shared" si="47"/>
        <v>151.89999999999998</v>
      </c>
      <c r="AJ239" s="352">
        <f t="shared" si="48"/>
        <v>152.69999999999999</v>
      </c>
      <c r="AK239">
        <f t="shared" si="49"/>
        <v>159.69999999999999</v>
      </c>
      <c r="AL239">
        <f t="shared" si="50"/>
        <v>449.5</v>
      </c>
      <c r="AM239">
        <f t="shared" si="51"/>
        <v>746.99999999999989</v>
      </c>
    </row>
    <row r="240" spans="1:39" x14ac:dyDescent="0.3">
      <c r="A240" t="s">
        <v>33</v>
      </c>
      <c r="B240">
        <v>2019</v>
      </c>
      <c r="C240" t="s">
        <v>46</v>
      </c>
      <c r="D240">
        <v>142.1</v>
      </c>
      <c r="E240">
        <v>158.30000000000001</v>
      </c>
      <c r="F240">
        <v>140.80000000000001</v>
      </c>
      <c r="G240">
        <v>144.9</v>
      </c>
      <c r="H240">
        <v>119.9</v>
      </c>
      <c r="I240">
        <v>153.9</v>
      </c>
      <c r="J240">
        <v>189.1</v>
      </c>
      <c r="K240">
        <v>129.80000000000001</v>
      </c>
      <c r="L240">
        <v>112.7</v>
      </c>
      <c r="M240">
        <v>142.5</v>
      </c>
      <c r="N240">
        <v>129.80000000000001</v>
      </c>
      <c r="O240">
        <v>156.19999999999999</v>
      </c>
      <c r="P240">
        <v>149.1</v>
      </c>
      <c r="Q240">
        <v>167.9</v>
      </c>
      <c r="R240">
        <v>145</v>
      </c>
      <c r="S240">
        <v>132.19999999999999</v>
      </c>
      <c r="T240">
        <v>143</v>
      </c>
      <c r="U240">
        <f t="shared" si="27"/>
        <v>151.6</v>
      </c>
      <c r="V240">
        <v>151.6</v>
      </c>
      <c r="W240">
        <v>125.5</v>
      </c>
      <c r="X240">
        <v>138.1</v>
      </c>
      <c r="Y240">
        <v>141.5</v>
      </c>
      <c r="Z240">
        <v>120.8</v>
      </c>
      <c r="AA240">
        <v>135.4</v>
      </c>
      <c r="AB240">
        <v>151.5</v>
      </c>
      <c r="AC240">
        <v>137.80000000000001</v>
      </c>
      <c r="AD240">
        <v>135.30000000000001</v>
      </c>
      <c r="AE240">
        <v>144.19999999999999</v>
      </c>
      <c r="AF240">
        <f t="shared" si="44"/>
        <v>1869.1</v>
      </c>
      <c r="AG240">
        <f t="shared" si="45"/>
        <v>125.5</v>
      </c>
      <c r="AH240">
        <f t="shared" si="46"/>
        <v>120.8</v>
      </c>
      <c r="AI240" s="6">
        <f t="shared" si="47"/>
        <v>151.6</v>
      </c>
      <c r="AJ240" s="352">
        <f t="shared" si="48"/>
        <v>141.5</v>
      </c>
      <c r="AK240">
        <f t="shared" si="49"/>
        <v>151.5</v>
      </c>
      <c r="AL240">
        <f t="shared" si="50"/>
        <v>420.2</v>
      </c>
      <c r="AM240">
        <f t="shared" si="51"/>
        <v>714.5</v>
      </c>
    </row>
    <row r="241" spans="1:39" x14ac:dyDescent="0.3">
      <c r="A241" t="s">
        <v>35</v>
      </c>
      <c r="B241">
        <v>2019</v>
      </c>
      <c r="C241" t="s">
        <v>46</v>
      </c>
      <c r="D241">
        <v>140.1</v>
      </c>
      <c r="E241">
        <v>160.6</v>
      </c>
      <c r="F241">
        <v>138.5</v>
      </c>
      <c r="G241">
        <v>144.69999999999999</v>
      </c>
      <c r="H241">
        <v>122.9</v>
      </c>
      <c r="I241">
        <v>149.4</v>
      </c>
      <c r="J241">
        <v>167.4</v>
      </c>
      <c r="K241">
        <v>130.9</v>
      </c>
      <c r="L241">
        <v>112</v>
      </c>
      <c r="M241">
        <v>142.6</v>
      </c>
      <c r="N241">
        <v>134.9</v>
      </c>
      <c r="O241">
        <v>156.6</v>
      </c>
      <c r="P241">
        <v>145.9</v>
      </c>
      <c r="Q241">
        <v>165.8</v>
      </c>
      <c r="R241">
        <v>149.1</v>
      </c>
      <c r="S241">
        <v>140.6</v>
      </c>
      <c r="T241">
        <v>147.9</v>
      </c>
      <c r="U241">
        <f t="shared" si="27"/>
        <v>151.6</v>
      </c>
      <c r="V241">
        <v>151.6</v>
      </c>
      <c r="W241">
        <v>138.5</v>
      </c>
      <c r="X241">
        <v>144.5</v>
      </c>
      <c r="Y241">
        <v>148.5</v>
      </c>
      <c r="Z241">
        <v>125.8</v>
      </c>
      <c r="AA241">
        <v>140.9</v>
      </c>
      <c r="AB241">
        <v>154.9</v>
      </c>
      <c r="AC241">
        <v>138.4</v>
      </c>
      <c r="AD241">
        <v>140.19999999999999</v>
      </c>
      <c r="AE241">
        <v>145</v>
      </c>
      <c r="AF241">
        <f t="shared" si="44"/>
        <v>1846.5</v>
      </c>
      <c r="AG241">
        <f t="shared" si="45"/>
        <v>138.5</v>
      </c>
      <c r="AH241">
        <f t="shared" si="46"/>
        <v>125.8</v>
      </c>
      <c r="AI241" s="6">
        <f t="shared" si="47"/>
        <v>151.6</v>
      </c>
      <c r="AJ241" s="352">
        <f t="shared" si="48"/>
        <v>148.5</v>
      </c>
      <c r="AK241">
        <f t="shared" si="49"/>
        <v>154.9</v>
      </c>
      <c r="AL241">
        <f t="shared" si="50"/>
        <v>437.6</v>
      </c>
      <c r="AM241">
        <f t="shared" si="51"/>
        <v>729.8</v>
      </c>
    </row>
    <row r="242" spans="1:39" x14ac:dyDescent="0.3">
      <c r="A242" t="s">
        <v>30</v>
      </c>
      <c r="B242">
        <v>2019</v>
      </c>
      <c r="C242" t="s">
        <v>48</v>
      </c>
      <c r="D242">
        <v>140.1</v>
      </c>
      <c r="E242">
        <v>161.9</v>
      </c>
      <c r="F242">
        <v>138.30000000000001</v>
      </c>
      <c r="G242">
        <v>145.69999999999999</v>
      </c>
      <c r="H242">
        <v>125.1</v>
      </c>
      <c r="I242">
        <v>143.80000000000001</v>
      </c>
      <c r="J242">
        <v>163.4</v>
      </c>
      <c r="K242">
        <v>132.19999999999999</v>
      </c>
      <c r="L242">
        <v>112.8</v>
      </c>
      <c r="M242">
        <v>144.19999999999999</v>
      </c>
      <c r="N242">
        <v>138.5</v>
      </c>
      <c r="O242">
        <v>157.19999999999999</v>
      </c>
      <c r="P242">
        <v>145.5</v>
      </c>
      <c r="Q242">
        <v>165.7</v>
      </c>
      <c r="R242">
        <v>151.69999999999999</v>
      </c>
      <c r="S242">
        <v>146.6</v>
      </c>
      <c r="T242">
        <v>151</v>
      </c>
      <c r="U242">
        <f t="shared" si="27"/>
        <v>152.6</v>
      </c>
      <c r="V242" t="s">
        <v>32</v>
      </c>
      <c r="W242">
        <v>146.9</v>
      </c>
      <c r="X242">
        <v>150.30000000000001</v>
      </c>
      <c r="Y242">
        <v>153.4</v>
      </c>
      <c r="Z242">
        <v>131.6</v>
      </c>
      <c r="AA242">
        <v>148.30000000000001</v>
      </c>
      <c r="AB242">
        <v>160.19999999999999</v>
      </c>
      <c r="AC242">
        <v>140.19999999999999</v>
      </c>
      <c r="AD242">
        <v>145.4</v>
      </c>
      <c r="AE242">
        <v>146.69999999999999</v>
      </c>
      <c r="AF242">
        <f t="shared" si="44"/>
        <v>1848.7</v>
      </c>
      <c r="AG242">
        <f t="shared" si="45"/>
        <v>146.9</v>
      </c>
      <c r="AH242">
        <f t="shared" si="46"/>
        <v>131.6</v>
      </c>
      <c r="AI242" s="6">
        <f t="shared" si="47"/>
        <v>152.6</v>
      </c>
      <c r="AJ242" s="352">
        <f t="shared" si="48"/>
        <v>153.4</v>
      </c>
      <c r="AK242">
        <f t="shared" si="49"/>
        <v>160.19999999999999</v>
      </c>
      <c r="AL242">
        <f t="shared" si="50"/>
        <v>449.29999999999995</v>
      </c>
      <c r="AM242">
        <f t="shared" si="51"/>
        <v>749.9</v>
      </c>
    </row>
    <row r="243" spans="1:39" x14ac:dyDescent="0.3">
      <c r="A243" t="s">
        <v>33</v>
      </c>
      <c r="B243">
        <v>2019</v>
      </c>
      <c r="C243" t="s">
        <v>48</v>
      </c>
      <c r="D243">
        <v>142.69999999999999</v>
      </c>
      <c r="E243">
        <v>158.69999999999999</v>
      </c>
      <c r="F243">
        <v>141.6</v>
      </c>
      <c r="G243">
        <v>144.9</v>
      </c>
      <c r="H243">
        <v>120.8</v>
      </c>
      <c r="I243">
        <v>149.80000000000001</v>
      </c>
      <c r="J243">
        <v>192.4</v>
      </c>
      <c r="K243">
        <v>130.30000000000001</v>
      </c>
      <c r="L243">
        <v>114</v>
      </c>
      <c r="M243">
        <v>143.80000000000001</v>
      </c>
      <c r="N243">
        <v>130</v>
      </c>
      <c r="O243">
        <v>156.4</v>
      </c>
      <c r="P243">
        <v>149.5</v>
      </c>
      <c r="Q243">
        <v>168.6</v>
      </c>
      <c r="R243">
        <v>145.30000000000001</v>
      </c>
      <c r="S243">
        <v>132.19999999999999</v>
      </c>
      <c r="T243">
        <v>143.30000000000001</v>
      </c>
      <c r="U243">
        <f t="shared" si="27"/>
        <v>152.19999999999999</v>
      </c>
      <c r="V243">
        <v>152.19999999999999</v>
      </c>
      <c r="W243">
        <v>126.6</v>
      </c>
      <c r="X243">
        <v>138.30000000000001</v>
      </c>
      <c r="Y243">
        <v>141.9</v>
      </c>
      <c r="Z243">
        <v>121.2</v>
      </c>
      <c r="AA243">
        <v>135.9</v>
      </c>
      <c r="AB243">
        <v>151.6</v>
      </c>
      <c r="AC243">
        <v>139</v>
      </c>
      <c r="AD243">
        <v>135.69999999999999</v>
      </c>
      <c r="AE243">
        <v>144.69999999999999</v>
      </c>
      <c r="AF243">
        <f t="shared" si="44"/>
        <v>1874.9</v>
      </c>
      <c r="AG243">
        <f t="shared" si="45"/>
        <v>126.6</v>
      </c>
      <c r="AH243">
        <f t="shared" si="46"/>
        <v>121.2</v>
      </c>
      <c r="AI243" s="6">
        <f t="shared" si="47"/>
        <v>152.19999999999999</v>
      </c>
      <c r="AJ243" s="352">
        <f t="shared" si="48"/>
        <v>141.9</v>
      </c>
      <c r="AK243">
        <f t="shared" si="49"/>
        <v>151.6</v>
      </c>
      <c r="AL243">
        <f t="shared" si="50"/>
        <v>420.8</v>
      </c>
      <c r="AM243">
        <f t="shared" si="51"/>
        <v>717.5</v>
      </c>
    </row>
    <row r="244" spans="1:39" x14ac:dyDescent="0.3">
      <c r="A244" t="s">
        <v>35</v>
      </c>
      <c r="B244">
        <v>2019</v>
      </c>
      <c r="C244" t="s">
        <v>48</v>
      </c>
      <c r="D244">
        <v>140.9</v>
      </c>
      <c r="E244">
        <v>160.80000000000001</v>
      </c>
      <c r="F244">
        <v>139.6</v>
      </c>
      <c r="G244">
        <v>145.4</v>
      </c>
      <c r="H244">
        <v>123.5</v>
      </c>
      <c r="I244">
        <v>146.6</v>
      </c>
      <c r="J244">
        <v>173.2</v>
      </c>
      <c r="K244">
        <v>131.6</v>
      </c>
      <c r="L244">
        <v>113.2</v>
      </c>
      <c r="M244">
        <v>144.1</v>
      </c>
      <c r="N244">
        <v>135</v>
      </c>
      <c r="O244">
        <v>156.80000000000001</v>
      </c>
      <c r="P244">
        <v>147</v>
      </c>
      <c r="Q244">
        <v>166.5</v>
      </c>
      <c r="R244">
        <v>149.19999999999999</v>
      </c>
      <c r="S244">
        <v>140.6</v>
      </c>
      <c r="T244">
        <v>147.9</v>
      </c>
      <c r="U244">
        <f t="shared" si="27"/>
        <v>152.19999999999999</v>
      </c>
      <c r="V244">
        <v>152.19999999999999</v>
      </c>
      <c r="W244">
        <v>139.19999999999999</v>
      </c>
      <c r="X244">
        <v>144.6</v>
      </c>
      <c r="Y244">
        <v>149</v>
      </c>
      <c r="Z244">
        <v>126.1</v>
      </c>
      <c r="AA244">
        <v>141.30000000000001</v>
      </c>
      <c r="AB244">
        <v>155.19999999999999</v>
      </c>
      <c r="AC244">
        <v>139.69999999999999</v>
      </c>
      <c r="AD244">
        <v>140.69999999999999</v>
      </c>
      <c r="AE244">
        <v>145.80000000000001</v>
      </c>
      <c r="AF244">
        <f t="shared" si="44"/>
        <v>1857.6999999999998</v>
      </c>
      <c r="AG244">
        <f t="shared" si="45"/>
        <v>139.19999999999999</v>
      </c>
      <c r="AH244">
        <f t="shared" si="46"/>
        <v>126.1</v>
      </c>
      <c r="AI244" s="6">
        <f t="shared" si="47"/>
        <v>152.19999999999999</v>
      </c>
      <c r="AJ244" s="352">
        <f t="shared" si="48"/>
        <v>149</v>
      </c>
      <c r="AK244">
        <f t="shared" si="49"/>
        <v>155.19999999999999</v>
      </c>
      <c r="AL244">
        <f t="shared" si="50"/>
        <v>437.69999999999993</v>
      </c>
      <c r="AM244">
        <f t="shared" si="51"/>
        <v>732.8</v>
      </c>
    </row>
    <row r="245" spans="1:39" x14ac:dyDescent="0.3">
      <c r="A245" t="s">
        <v>30</v>
      </c>
      <c r="B245">
        <v>2019</v>
      </c>
      <c r="C245" t="s">
        <v>50</v>
      </c>
      <c r="D245">
        <v>141</v>
      </c>
      <c r="E245">
        <v>161.6</v>
      </c>
      <c r="F245">
        <v>141.19999999999999</v>
      </c>
      <c r="G245">
        <v>146.5</v>
      </c>
      <c r="H245">
        <v>125.6</v>
      </c>
      <c r="I245">
        <v>145.69999999999999</v>
      </c>
      <c r="J245">
        <v>178.8</v>
      </c>
      <c r="K245">
        <v>133.1</v>
      </c>
      <c r="L245">
        <v>113.6</v>
      </c>
      <c r="M245">
        <v>145.5</v>
      </c>
      <c r="N245">
        <v>138.6</v>
      </c>
      <c r="O245">
        <v>157.4</v>
      </c>
      <c r="P245">
        <v>148.30000000000001</v>
      </c>
      <c r="Q245">
        <v>166.3</v>
      </c>
      <c r="R245">
        <v>151.69999999999999</v>
      </c>
      <c r="S245">
        <v>146.69999999999999</v>
      </c>
      <c r="T245">
        <v>151</v>
      </c>
      <c r="U245">
        <f t="shared" si="27"/>
        <v>153.25</v>
      </c>
      <c r="V245" t="s">
        <v>32</v>
      </c>
      <c r="W245">
        <v>147.69999999999999</v>
      </c>
      <c r="X245">
        <v>150.6</v>
      </c>
      <c r="Y245">
        <v>153.69999999999999</v>
      </c>
      <c r="Z245">
        <v>131.69999999999999</v>
      </c>
      <c r="AA245">
        <v>148.69999999999999</v>
      </c>
      <c r="AB245">
        <v>160.69999999999999</v>
      </c>
      <c r="AC245">
        <v>140.30000000000001</v>
      </c>
      <c r="AD245">
        <v>145.69999999999999</v>
      </c>
      <c r="AE245">
        <v>148.30000000000001</v>
      </c>
      <c r="AF245">
        <f t="shared" si="44"/>
        <v>1876.8999999999996</v>
      </c>
      <c r="AG245">
        <f t="shared" si="45"/>
        <v>147.69999999999999</v>
      </c>
      <c r="AH245">
        <f t="shared" si="46"/>
        <v>131.69999999999999</v>
      </c>
      <c r="AI245" s="6">
        <f t="shared" si="47"/>
        <v>153.25</v>
      </c>
      <c r="AJ245" s="352">
        <f t="shared" si="48"/>
        <v>153.69999999999999</v>
      </c>
      <c r="AK245">
        <f t="shared" si="49"/>
        <v>160.69999999999999</v>
      </c>
      <c r="AL245">
        <f t="shared" si="50"/>
        <v>449.4</v>
      </c>
      <c r="AM245">
        <f t="shared" si="51"/>
        <v>751.59999999999991</v>
      </c>
    </row>
    <row r="246" spans="1:39" x14ac:dyDescent="0.3">
      <c r="A246" t="s">
        <v>33</v>
      </c>
      <c r="B246">
        <v>2019</v>
      </c>
      <c r="C246" t="s">
        <v>50</v>
      </c>
      <c r="D246">
        <v>143.5</v>
      </c>
      <c r="E246">
        <v>159.80000000000001</v>
      </c>
      <c r="F246">
        <v>144.69999999999999</v>
      </c>
      <c r="G246">
        <v>145.6</v>
      </c>
      <c r="H246">
        <v>121.1</v>
      </c>
      <c r="I246">
        <v>150.6</v>
      </c>
      <c r="J246">
        <v>207.2</v>
      </c>
      <c r="K246">
        <v>131.19999999999999</v>
      </c>
      <c r="L246">
        <v>114.8</v>
      </c>
      <c r="M246">
        <v>145.19999999999999</v>
      </c>
      <c r="N246">
        <v>130.19999999999999</v>
      </c>
      <c r="O246">
        <v>156.80000000000001</v>
      </c>
      <c r="P246">
        <v>151.9</v>
      </c>
      <c r="Q246">
        <v>169.3</v>
      </c>
      <c r="R246">
        <v>145.9</v>
      </c>
      <c r="S246">
        <v>132.4</v>
      </c>
      <c r="T246">
        <v>143.9</v>
      </c>
      <c r="U246">
        <f t="shared" si="27"/>
        <v>153</v>
      </c>
      <c r="V246">
        <v>153</v>
      </c>
      <c r="W246">
        <v>128.9</v>
      </c>
      <c r="X246">
        <v>138.69999999999999</v>
      </c>
      <c r="Y246">
        <v>142.4</v>
      </c>
      <c r="Z246">
        <v>121.5</v>
      </c>
      <c r="AA246">
        <v>136.19999999999999</v>
      </c>
      <c r="AB246">
        <v>151.69999999999999</v>
      </c>
      <c r="AC246">
        <v>139.5</v>
      </c>
      <c r="AD246">
        <v>136</v>
      </c>
      <c r="AE246">
        <v>146</v>
      </c>
      <c r="AF246">
        <f t="shared" si="44"/>
        <v>1902.6000000000001</v>
      </c>
      <c r="AG246">
        <f t="shared" si="45"/>
        <v>128.9</v>
      </c>
      <c r="AH246">
        <f t="shared" si="46"/>
        <v>121.5</v>
      </c>
      <c r="AI246" s="6">
        <f t="shared" si="47"/>
        <v>153</v>
      </c>
      <c r="AJ246" s="352">
        <f t="shared" si="48"/>
        <v>142.4</v>
      </c>
      <c r="AK246">
        <f t="shared" si="49"/>
        <v>151.69999999999999</v>
      </c>
      <c r="AL246">
        <f t="shared" si="50"/>
        <v>422.20000000000005</v>
      </c>
      <c r="AM246">
        <f t="shared" si="51"/>
        <v>719.7</v>
      </c>
    </row>
    <row r="247" spans="1:39" x14ac:dyDescent="0.3">
      <c r="A247" t="s">
        <v>35</v>
      </c>
      <c r="B247">
        <v>2019</v>
      </c>
      <c r="C247" t="s">
        <v>50</v>
      </c>
      <c r="D247">
        <v>141.80000000000001</v>
      </c>
      <c r="E247">
        <v>161</v>
      </c>
      <c r="F247">
        <v>142.6</v>
      </c>
      <c r="G247">
        <v>146.19999999999999</v>
      </c>
      <c r="H247">
        <v>123.9</v>
      </c>
      <c r="I247">
        <v>148</v>
      </c>
      <c r="J247">
        <v>188.4</v>
      </c>
      <c r="K247">
        <v>132.5</v>
      </c>
      <c r="L247">
        <v>114</v>
      </c>
      <c r="M247">
        <v>145.4</v>
      </c>
      <c r="N247">
        <v>135.1</v>
      </c>
      <c r="O247">
        <v>157.1</v>
      </c>
      <c r="P247">
        <v>149.6</v>
      </c>
      <c r="Q247">
        <v>167.1</v>
      </c>
      <c r="R247">
        <v>149.4</v>
      </c>
      <c r="S247">
        <v>140.80000000000001</v>
      </c>
      <c r="T247">
        <v>148.19999999999999</v>
      </c>
      <c r="U247">
        <f t="shared" si="27"/>
        <v>153</v>
      </c>
      <c r="V247">
        <v>153</v>
      </c>
      <c r="W247">
        <v>140.6</v>
      </c>
      <c r="X247">
        <v>145</v>
      </c>
      <c r="Y247">
        <v>149.4</v>
      </c>
      <c r="Z247">
        <v>126.3</v>
      </c>
      <c r="AA247">
        <v>141.69999999999999</v>
      </c>
      <c r="AB247">
        <v>155.4</v>
      </c>
      <c r="AC247">
        <v>140</v>
      </c>
      <c r="AD247">
        <v>141</v>
      </c>
      <c r="AE247">
        <v>147.19999999999999</v>
      </c>
      <c r="AF247">
        <f t="shared" si="44"/>
        <v>1885.5999999999997</v>
      </c>
      <c r="AG247">
        <f t="shared" si="45"/>
        <v>140.6</v>
      </c>
      <c r="AH247">
        <f t="shared" si="46"/>
        <v>126.3</v>
      </c>
      <c r="AI247" s="6">
        <f t="shared" si="47"/>
        <v>153</v>
      </c>
      <c r="AJ247" s="352">
        <f t="shared" si="48"/>
        <v>149.4</v>
      </c>
      <c r="AK247">
        <f t="shared" si="49"/>
        <v>155.4</v>
      </c>
      <c r="AL247">
        <f t="shared" si="50"/>
        <v>438.40000000000003</v>
      </c>
      <c r="AM247">
        <f t="shared" si="51"/>
        <v>734.8</v>
      </c>
    </row>
    <row r="248" spans="1:39" x14ac:dyDescent="0.3">
      <c r="A248" t="s">
        <v>30</v>
      </c>
      <c r="B248">
        <v>2019</v>
      </c>
      <c r="C248" t="s">
        <v>53</v>
      </c>
      <c r="D248">
        <v>141.80000000000001</v>
      </c>
      <c r="E248">
        <v>163.69999999999999</v>
      </c>
      <c r="F248">
        <v>143.80000000000001</v>
      </c>
      <c r="G248">
        <v>147.1</v>
      </c>
      <c r="H248">
        <v>126</v>
      </c>
      <c r="I248">
        <v>146.19999999999999</v>
      </c>
      <c r="J248">
        <v>191.4</v>
      </c>
      <c r="K248">
        <v>136.19999999999999</v>
      </c>
      <c r="L248">
        <v>113.8</v>
      </c>
      <c r="M248">
        <v>147.30000000000001</v>
      </c>
      <c r="N248">
        <v>138.69999999999999</v>
      </c>
      <c r="O248">
        <v>157.69999999999999</v>
      </c>
      <c r="P248">
        <v>150.9</v>
      </c>
      <c r="Q248">
        <v>167.2</v>
      </c>
      <c r="R248">
        <v>152.30000000000001</v>
      </c>
      <c r="S248">
        <v>147</v>
      </c>
      <c r="T248">
        <v>151.5</v>
      </c>
      <c r="U248">
        <f t="shared" si="27"/>
        <v>153.15</v>
      </c>
      <c r="V248" t="s">
        <v>32</v>
      </c>
      <c r="W248">
        <v>148.4</v>
      </c>
      <c r="X248">
        <v>150.9</v>
      </c>
      <c r="Y248">
        <v>154.30000000000001</v>
      </c>
      <c r="Z248">
        <v>132.1</v>
      </c>
      <c r="AA248">
        <v>149.1</v>
      </c>
      <c r="AB248">
        <v>160.80000000000001</v>
      </c>
      <c r="AC248">
        <v>140.6</v>
      </c>
      <c r="AD248">
        <v>146.1</v>
      </c>
      <c r="AE248">
        <v>149.9</v>
      </c>
      <c r="AF248">
        <f t="shared" si="44"/>
        <v>1904.6000000000001</v>
      </c>
      <c r="AG248">
        <f t="shared" si="45"/>
        <v>148.4</v>
      </c>
      <c r="AH248">
        <f t="shared" si="46"/>
        <v>132.1</v>
      </c>
      <c r="AI248" s="6">
        <f t="shared" si="47"/>
        <v>153.15</v>
      </c>
      <c r="AJ248" s="352">
        <f t="shared" si="48"/>
        <v>154.30000000000001</v>
      </c>
      <c r="AK248">
        <f t="shared" si="49"/>
        <v>160.80000000000001</v>
      </c>
      <c r="AL248">
        <f t="shared" si="50"/>
        <v>450.8</v>
      </c>
      <c r="AM248">
        <f t="shared" si="51"/>
        <v>753.90000000000009</v>
      </c>
    </row>
    <row r="249" spans="1:39" x14ac:dyDescent="0.3">
      <c r="A249" t="s">
        <v>33</v>
      </c>
      <c r="B249">
        <v>2019</v>
      </c>
      <c r="C249" t="s">
        <v>53</v>
      </c>
      <c r="D249">
        <v>144.1</v>
      </c>
      <c r="E249">
        <v>162.4</v>
      </c>
      <c r="F249">
        <v>148.4</v>
      </c>
      <c r="G249">
        <v>145.9</v>
      </c>
      <c r="H249">
        <v>121.5</v>
      </c>
      <c r="I249">
        <v>148.80000000000001</v>
      </c>
      <c r="J249">
        <v>215.7</v>
      </c>
      <c r="K249">
        <v>134.6</v>
      </c>
      <c r="L249">
        <v>115</v>
      </c>
      <c r="M249">
        <v>146.30000000000001</v>
      </c>
      <c r="N249">
        <v>130.5</v>
      </c>
      <c r="O249">
        <v>157.19999999999999</v>
      </c>
      <c r="P249">
        <v>153.6</v>
      </c>
      <c r="Q249">
        <v>169.9</v>
      </c>
      <c r="R249">
        <v>146.30000000000001</v>
      </c>
      <c r="S249">
        <v>132.6</v>
      </c>
      <c r="T249">
        <v>144.19999999999999</v>
      </c>
      <c r="U249">
        <f t="shared" si="27"/>
        <v>153.5</v>
      </c>
      <c r="V249">
        <v>153.5</v>
      </c>
      <c r="W249">
        <v>132.19999999999999</v>
      </c>
      <c r="X249">
        <v>139.1</v>
      </c>
      <c r="Y249">
        <v>142.80000000000001</v>
      </c>
      <c r="Z249">
        <v>121.7</v>
      </c>
      <c r="AA249">
        <v>136.69999999999999</v>
      </c>
      <c r="AB249">
        <v>151.80000000000001</v>
      </c>
      <c r="AC249">
        <v>139.80000000000001</v>
      </c>
      <c r="AD249">
        <v>136.30000000000001</v>
      </c>
      <c r="AE249">
        <v>147</v>
      </c>
      <c r="AF249">
        <f t="shared" si="44"/>
        <v>1923.9999999999998</v>
      </c>
      <c r="AG249">
        <f t="shared" si="45"/>
        <v>132.19999999999999</v>
      </c>
      <c r="AH249">
        <f t="shared" si="46"/>
        <v>121.7</v>
      </c>
      <c r="AI249" s="6">
        <f t="shared" si="47"/>
        <v>153.5</v>
      </c>
      <c r="AJ249" s="352">
        <f t="shared" si="48"/>
        <v>142.80000000000001</v>
      </c>
      <c r="AK249">
        <f t="shared" si="49"/>
        <v>151.80000000000001</v>
      </c>
      <c r="AL249">
        <f t="shared" si="50"/>
        <v>423.09999999999997</v>
      </c>
      <c r="AM249">
        <f t="shared" si="51"/>
        <v>721.8</v>
      </c>
    </row>
    <row r="250" spans="1:39" x14ac:dyDescent="0.3">
      <c r="A250" t="s">
        <v>35</v>
      </c>
      <c r="B250">
        <v>2019</v>
      </c>
      <c r="C250" t="s">
        <v>53</v>
      </c>
      <c r="D250">
        <v>142.5</v>
      </c>
      <c r="E250">
        <v>163.19999999999999</v>
      </c>
      <c r="F250">
        <v>145.6</v>
      </c>
      <c r="G250">
        <v>146.69999999999999</v>
      </c>
      <c r="H250">
        <v>124.3</v>
      </c>
      <c r="I250">
        <v>147.4</v>
      </c>
      <c r="J250">
        <v>199.6</v>
      </c>
      <c r="K250">
        <v>135.69999999999999</v>
      </c>
      <c r="L250">
        <v>114.2</v>
      </c>
      <c r="M250">
        <v>147</v>
      </c>
      <c r="N250">
        <v>135.30000000000001</v>
      </c>
      <c r="O250">
        <v>157.5</v>
      </c>
      <c r="P250">
        <v>151.9</v>
      </c>
      <c r="Q250">
        <v>167.9</v>
      </c>
      <c r="R250">
        <v>149.9</v>
      </c>
      <c r="S250">
        <v>141</v>
      </c>
      <c r="T250">
        <v>148.6</v>
      </c>
      <c r="U250">
        <f t="shared" si="27"/>
        <v>153.5</v>
      </c>
      <c r="V250">
        <v>153.5</v>
      </c>
      <c r="W250">
        <v>142.30000000000001</v>
      </c>
      <c r="X250">
        <v>145.30000000000001</v>
      </c>
      <c r="Y250">
        <v>149.9</v>
      </c>
      <c r="Z250">
        <v>126.6</v>
      </c>
      <c r="AA250">
        <v>142.1</v>
      </c>
      <c r="AB250">
        <v>155.5</v>
      </c>
      <c r="AC250">
        <v>140.30000000000001</v>
      </c>
      <c r="AD250">
        <v>141.30000000000001</v>
      </c>
      <c r="AE250">
        <v>148.6</v>
      </c>
      <c r="AF250">
        <f t="shared" si="44"/>
        <v>1910.9</v>
      </c>
      <c r="AG250">
        <f t="shared" si="45"/>
        <v>142.30000000000001</v>
      </c>
      <c r="AH250">
        <f t="shared" si="46"/>
        <v>126.6</v>
      </c>
      <c r="AI250" s="6">
        <f t="shared" si="47"/>
        <v>153.5</v>
      </c>
      <c r="AJ250" s="352">
        <f t="shared" si="48"/>
        <v>149.9</v>
      </c>
      <c r="AK250">
        <f t="shared" si="49"/>
        <v>155.5</v>
      </c>
      <c r="AL250">
        <f t="shared" si="50"/>
        <v>439.5</v>
      </c>
      <c r="AM250">
        <f t="shared" si="51"/>
        <v>736.90000000000009</v>
      </c>
    </row>
    <row r="251" spans="1:39" x14ac:dyDescent="0.3">
      <c r="A251" t="s">
        <v>30</v>
      </c>
      <c r="B251">
        <v>2019</v>
      </c>
      <c r="C251" t="s">
        <v>55</v>
      </c>
      <c r="D251">
        <v>142.80000000000001</v>
      </c>
      <c r="E251">
        <v>165.3</v>
      </c>
      <c r="F251">
        <v>149.5</v>
      </c>
      <c r="G251">
        <v>148.69999999999999</v>
      </c>
      <c r="H251">
        <v>127.5</v>
      </c>
      <c r="I251">
        <v>144.30000000000001</v>
      </c>
      <c r="J251">
        <v>209.5</v>
      </c>
      <c r="K251">
        <v>138.80000000000001</v>
      </c>
      <c r="L251">
        <v>113.6</v>
      </c>
      <c r="M251">
        <v>149.1</v>
      </c>
      <c r="N251">
        <v>139.30000000000001</v>
      </c>
      <c r="O251">
        <v>158.30000000000001</v>
      </c>
      <c r="P251">
        <v>154.30000000000001</v>
      </c>
      <c r="Q251">
        <v>167.8</v>
      </c>
      <c r="R251">
        <v>152.6</v>
      </c>
      <c r="S251">
        <v>147.30000000000001</v>
      </c>
      <c r="T251">
        <v>151.9</v>
      </c>
      <c r="U251">
        <f t="shared" si="27"/>
        <v>153.35</v>
      </c>
      <c r="V251" t="s">
        <v>32</v>
      </c>
      <c r="W251">
        <v>149.9</v>
      </c>
      <c r="X251">
        <v>151.19999999999999</v>
      </c>
      <c r="Y251">
        <v>154.80000000000001</v>
      </c>
      <c r="Z251">
        <v>135</v>
      </c>
      <c r="AA251">
        <v>149.5</v>
      </c>
      <c r="AB251">
        <v>161.1</v>
      </c>
      <c r="AC251">
        <v>140.6</v>
      </c>
      <c r="AD251">
        <v>147.1</v>
      </c>
      <c r="AE251">
        <v>152.30000000000001</v>
      </c>
      <c r="AF251">
        <f t="shared" si="44"/>
        <v>1940.9999999999995</v>
      </c>
      <c r="AG251">
        <f t="shared" si="45"/>
        <v>149.9</v>
      </c>
      <c r="AH251">
        <f t="shared" si="46"/>
        <v>135</v>
      </c>
      <c r="AI251" s="6">
        <f t="shared" si="47"/>
        <v>153.35</v>
      </c>
      <c r="AJ251" s="352">
        <f t="shared" si="48"/>
        <v>154.80000000000001</v>
      </c>
      <c r="AK251">
        <f t="shared" si="49"/>
        <v>161.1</v>
      </c>
      <c r="AL251">
        <f t="shared" si="50"/>
        <v>451.79999999999995</v>
      </c>
      <c r="AM251">
        <f t="shared" si="51"/>
        <v>756.2</v>
      </c>
    </row>
    <row r="252" spans="1:39" x14ac:dyDescent="0.3">
      <c r="A252" t="s">
        <v>33</v>
      </c>
      <c r="B252">
        <v>2019</v>
      </c>
      <c r="C252" t="s">
        <v>55</v>
      </c>
      <c r="D252">
        <v>144.9</v>
      </c>
      <c r="E252">
        <v>164.5</v>
      </c>
      <c r="F252">
        <v>153.69999999999999</v>
      </c>
      <c r="G252">
        <v>147.5</v>
      </c>
      <c r="H252">
        <v>122.7</v>
      </c>
      <c r="I252">
        <v>147.19999999999999</v>
      </c>
      <c r="J252">
        <v>231.5</v>
      </c>
      <c r="K252">
        <v>137.19999999999999</v>
      </c>
      <c r="L252">
        <v>114.7</v>
      </c>
      <c r="M252">
        <v>148</v>
      </c>
      <c r="N252">
        <v>130.80000000000001</v>
      </c>
      <c r="O252">
        <v>157.69999999999999</v>
      </c>
      <c r="P252">
        <v>156.30000000000001</v>
      </c>
      <c r="Q252">
        <v>170.4</v>
      </c>
      <c r="R252">
        <v>146.80000000000001</v>
      </c>
      <c r="S252">
        <v>132.80000000000001</v>
      </c>
      <c r="T252">
        <v>144.6</v>
      </c>
      <c r="U252">
        <f t="shared" si="27"/>
        <v>152.80000000000001</v>
      </c>
      <c r="V252">
        <v>152.80000000000001</v>
      </c>
      <c r="W252">
        <v>133.6</v>
      </c>
      <c r="X252">
        <v>139.80000000000001</v>
      </c>
      <c r="Y252">
        <v>143.19999999999999</v>
      </c>
      <c r="Z252">
        <v>125.2</v>
      </c>
      <c r="AA252">
        <v>136.80000000000001</v>
      </c>
      <c r="AB252">
        <v>151.9</v>
      </c>
      <c r="AC252">
        <v>140.19999999999999</v>
      </c>
      <c r="AD252">
        <v>137.69999999999999</v>
      </c>
      <c r="AE252">
        <v>148.30000000000001</v>
      </c>
      <c r="AF252">
        <f t="shared" si="44"/>
        <v>1956.7</v>
      </c>
      <c r="AG252">
        <f t="shared" si="45"/>
        <v>133.6</v>
      </c>
      <c r="AH252">
        <f t="shared" si="46"/>
        <v>125.2</v>
      </c>
      <c r="AI252" s="6">
        <f t="shared" si="47"/>
        <v>152.80000000000001</v>
      </c>
      <c r="AJ252" s="352">
        <f t="shared" si="48"/>
        <v>143.19999999999999</v>
      </c>
      <c r="AK252">
        <f t="shared" si="49"/>
        <v>151.9</v>
      </c>
      <c r="AL252">
        <f t="shared" si="50"/>
        <v>424.20000000000005</v>
      </c>
      <c r="AM252">
        <f t="shared" si="51"/>
        <v>724.90000000000009</v>
      </c>
    </row>
    <row r="253" spans="1:39" x14ac:dyDescent="0.3">
      <c r="A253" t="s">
        <v>35</v>
      </c>
      <c r="B253">
        <v>2019</v>
      </c>
      <c r="C253" t="s">
        <v>55</v>
      </c>
      <c r="D253">
        <v>143.5</v>
      </c>
      <c r="E253">
        <v>165</v>
      </c>
      <c r="F253">
        <v>151.1</v>
      </c>
      <c r="G253">
        <v>148.30000000000001</v>
      </c>
      <c r="H253">
        <v>125.7</v>
      </c>
      <c r="I253">
        <v>145.69999999999999</v>
      </c>
      <c r="J253">
        <v>217</v>
      </c>
      <c r="K253">
        <v>138.30000000000001</v>
      </c>
      <c r="L253">
        <v>114</v>
      </c>
      <c r="M253">
        <v>148.69999999999999</v>
      </c>
      <c r="N253">
        <v>135.80000000000001</v>
      </c>
      <c r="O253">
        <v>158</v>
      </c>
      <c r="P253">
        <v>155</v>
      </c>
      <c r="Q253">
        <v>168.5</v>
      </c>
      <c r="R253">
        <v>150.30000000000001</v>
      </c>
      <c r="S253">
        <v>141.30000000000001</v>
      </c>
      <c r="T253">
        <v>149</v>
      </c>
      <c r="U253">
        <f t="shared" si="27"/>
        <v>152.80000000000001</v>
      </c>
      <c r="V253">
        <v>152.80000000000001</v>
      </c>
      <c r="W253">
        <v>143.69999999999999</v>
      </c>
      <c r="X253">
        <v>145.80000000000001</v>
      </c>
      <c r="Y253">
        <v>150.4</v>
      </c>
      <c r="Z253">
        <v>129.80000000000001</v>
      </c>
      <c r="AA253">
        <v>142.30000000000001</v>
      </c>
      <c r="AB253">
        <v>155.69999999999999</v>
      </c>
      <c r="AC253">
        <v>140.4</v>
      </c>
      <c r="AD253">
        <v>142.5</v>
      </c>
      <c r="AE253">
        <v>150.4</v>
      </c>
      <c r="AF253">
        <f t="shared" si="44"/>
        <v>1946.1000000000001</v>
      </c>
      <c r="AG253">
        <f t="shared" si="45"/>
        <v>143.69999999999999</v>
      </c>
      <c r="AH253">
        <f t="shared" si="46"/>
        <v>129.80000000000001</v>
      </c>
      <c r="AI253" s="6">
        <f t="shared" si="47"/>
        <v>152.80000000000001</v>
      </c>
      <c r="AJ253" s="352">
        <f t="shared" si="48"/>
        <v>150.4</v>
      </c>
      <c r="AK253">
        <f t="shared" si="49"/>
        <v>155.69999999999999</v>
      </c>
      <c r="AL253">
        <f t="shared" si="50"/>
        <v>440.6</v>
      </c>
      <c r="AM253">
        <f t="shared" si="51"/>
        <v>739.5</v>
      </c>
    </row>
    <row r="254" spans="1:39" x14ac:dyDescent="0.3">
      <c r="A254" t="s">
        <v>30</v>
      </c>
      <c r="B254">
        <v>2020</v>
      </c>
      <c r="C254" t="s">
        <v>31</v>
      </c>
      <c r="D254">
        <v>143.69999999999999</v>
      </c>
      <c r="E254">
        <v>167.3</v>
      </c>
      <c r="F254">
        <v>153.5</v>
      </c>
      <c r="G254">
        <v>150.5</v>
      </c>
      <c r="H254">
        <v>132</v>
      </c>
      <c r="I254">
        <v>142.19999999999999</v>
      </c>
      <c r="J254">
        <v>191.5</v>
      </c>
      <c r="K254">
        <v>141.1</v>
      </c>
      <c r="L254">
        <v>113.8</v>
      </c>
      <c r="M254">
        <v>151.6</v>
      </c>
      <c r="N254">
        <v>139.69999999999999</v>
      </c>
      <c r="O254">
        <v>158.69999999999999</v>
      </c>
      <c r="P254">
        <v>153</v>
      </c>
      <c r="Q254">
        <v>168.6</v>
      </c>
      <c r="R254">
        <v>152.80000000000001</v>
      </c>
      <c r="S254">
        <v>147.4</v>
      </c>
      <c r="T254">
        <v>152.1</v>
      </c>
      <c r="U254">
        <f t="shared" si="27"/>
        <v>154.35000000000002</v>
      </c>
      <c r="V254" t="s">
        <v>32</v>
      </c>
      <c r="W254">
        <v>150.4</v>
      </c>
      <c r="X254">
        <v>151.69999999999999</v>
      </c>
      <c r="Y254">
        <v>155.69999999999999</v>
      </c>
      <c r="Z254">
        <v>136.30000000000001</v>
      </c>
      <c r="AA254">
        <v>150.1</v>
      </c>
      <c r="AB254">
        <v>161.69999999999999</v>
      </c>
      <c r="AC254">
        <v>142.5</v>
      </c>
      <c r="AD254">
        <v>148.1</v>
      </c>
      <c r="AE254">
        <v>151.9</v>
      </c>
      <c r="AF254">
        <f t="shared" si="44"/>
        <v>1938.6</v>
      </c>
      <c r="AG254">
        <f t="shared" si="45"/>
        <v>150.4</v>
      </c>
      <c r="AH254">
        <f t="shared" si="46"/>
        <v>136.30000000000001</v>
      </c>
      <c r="AI254" s="6">
        <f t="shared" si="47"/>
        <v>154.35000000000002</v>
      </c>
      <c r="AJ254" s="352">
        <f t="shared" si="48"/>
        <v>155.69999999999999</v>
      </c>
      <c r="AK254">
        <f t="shared" si="49"/>
        <v>161.69999999999999</v>
      </c>
      <c r="AL254">
        <f t="shared" si="50"/>
        <v>452.30000000000007</v>
      </c>
      <c r="AM254">
        <f t="shared" si="51"/>
        <v>761</v>
      </c>
    </row>
    <row r="255" spans="1:39" x14ac:dyDescent="0.3">
      <c r="A255" t="s">
        <v>33</v>
      </c>
      <c r="B255">
        <v>2020</v>
      </c>
      <c r="C255" t="s">
        <v>31</v>
      </c>
      <c r="D255">
        <v>145.6</v>
      </c>
      <c r="E255">
        <v>167.6</v>
      </c>
      <c r="F255">
        <v>157</v>
      </c>
      <c r="G255">
        <v>149.30000000000001</v>
      </c>
      <c r="H255">
        <v>126.3</v>
      </c>
      <c r="I255">
        <v>144.4</v>
      </c>
      <c r="J255">
        <v>207.8</v>
      </c>
      <c r="K255">
        <v>139.1</v>
      </c>
      <c r="L255">
        <v>114.8</v>
      </c>
      <c r="M255">
        <v>149.5</v>
      </c>
      <c r="N255">
        <v>131.1</v>
      </c>
      <c r="O255">
        <v>158.5</v>
      </c>
      <c r="P255">
        <v>154.4</v>
      </c>
      <c r="Q255">
        <v>170.8</v>
      </c>
      <c r="R255">
        <v>147</v>
      </c>
      <c r="S255">
        <v>133.19999999999999</v>
      </c>
      <c r="T255">
        <v>144.9</v>
      </c>
      <c r="U255">
        <f t="shared" si="27"/>
        <v>153.9</v>
      </c>
      <c r="V255">
        <v>153.9</v>
      </c>
      <c r="W255">
        <v>135.1</v>
      </c>
      <c r="X255">
        <v>140.1</v>
      </c>
      <c r="Y255">
        <v>143.80000000000001</v>
      </c>
      <c r="Z255">
        <v>126.1</v>
      </c>
      <c r="AA255">
        <v>137.19999999999999</v>
      </c>
      <c r="AB255">
        <v>152.1</v>
      </c>
      <c r="AC255">
        <v>142.1</v>
      </c>
      <c r="AD255">
        <v>138.4</v>
      </c>
      <c r="AE255">
        <v>148.19999999999999</v>
      </c>
      <c r="AF255">
        <f t="shared" si="44"/>
        <v>1945.3999999999999</v>
      </c>
      <c r="AG255">
        <f t="shared" si="45"/>
        <v>135.1</v>
      </c>
      <c r="AH255">
        <f t="shared" si="46"/>
        <v>126.1</v>
      </c>
      <c r="AI255" s="6">
        <f t="shared" si="47"/>
        <v>153.9</v>
      </c>
      <c r="AJ255" s="352">
        <f t="shared" si="48"/>
        <v>143.80000000000001</v>
      </c>
      <c r="AK255">
        <f t="shared" si="49"/>
        <v>152.1</v>
      </c>
      <c r="AL255">
        <f t="shared" si="50"/>
        <v>425.1</v>
      </c>
      <c r="AM255">
        <f t="shared" si="51"/>
        <v>728.59999999999991</v>
      </c>
    </row>
    <row r="256" spans="1:39" x14ac:dyDescent="0.3">
      <c r="A256" t="s">
        <v>35</v>
      </c>
      <c r="B256">
        <v>2020</v>
      </c>
      <c r="C256" t="s">
        <v>31</v>
      </c>
      <c r="D256">
        <v>144.30000000000001</v>
      </c>
      <c r="E256">
        <v>167.4</v>
      </c>
      <c r="F256">
        <v>154.9</v>
      </c>
      <c r="G256">
        <v>150.1</v>
      </c>
      <c r="H256">
        <v>129.9</v>
      </c>
      <c r="I256">
        <v>143.19999999999999</v>
      </c>
      <c r="J256">
        <v>197</v>
      </c>
      <c r="K256">
        <v>140.4</v>
      </c>
      <c r="L256">
        <v>114.1</v>
      </c>
      <c r="M256">
        <v>150.9</v>
      </c>
      <c r="N256">
        <v>136.1</v>
      </c>
      <c r="O256">
        <v>158.6</v>
      </c>
      <c r="P256">
        <v>153.5</v>
      </c>
      <c r="Q256">
        <v>169.2</v>
      </c>
      <c r="R256">
        <v>150.5</v>
      </c>
      <c r="S256">
        <v>141.5</v>
      </c>
      <c r="T256">
        <v>149.19999999999999</v>
      </c>
      <c r="U256">
        <f t="shared" si="27"/>
        <v>153.9</v>
      </c>
      <c r="V256">
        <v>153.9</v>
      </c>
      <c r="W256">
        <v>144.6</v>
      </c>
      <c r="X256">
        <v>146.19999999999999</v>
      </c>
      <c r="Y256">
        <v>151.19999999999999</v>
      </c>
      <c r="Z256">
        <v>130.9</v>
      </c>
      <c r="AA256">
        <v>142.80000000000001</v>
      </c>
      <c r="AB256">
        <v>156.1</v>
      </c>
      <c r="AC256">
        <v>142.30000000000001</v>
      </c>
      <c r="AD256">
        <v>143.4</v>
      </c>
      <c r="AE256">
        <v>150.19999999999999</v>
      </c>
      <c r="AF256">
        <f t="shared" si="44"/>
        <v>1940.3999999999999</v>
      </c>
      <c r="AG256">
        <f t="shared" si="45"/>
        <v>144.6</v>
      </c>
      <c r="AH256">
        <f t="shared" si="46"/>
        <v>130.9</v>
      </c>
      <c r="AI256" s="6">
        <f t="shared" si="47"/>
        <v>153.9</v>
      </c>
      <c r="AJ256" s="352">
        <f t="shared" si="48"/>
        <v>151.19999999999999</v>
      </c>
      <c r="AK256">
        <f t="shared" si="49"/>
        <v>156.1</v>
      </c>
      <c r="AL256">
        <f t="shared" si="50"/>
        <v>441.2</v>
      </c>
      <c r="AM256">
        <f t="shared" si="51"/>
        <v>743.9</v>
      </c>
    </row>
    <row r="257" spans="1:39" x14ac:dyDescent="0.3">
      <c r="A257" t="s">
        <v>30</v>
      </c>
      <c r="B257">
        <v>2020</v>
      </c>
      <c r="C257" t="s">
        <v>36</v>
      </c>
      <c r="D257">
        <v>144.19999999999999</v>
      </c>
      <c r="E257">
        <v>167.5</v>
      </c>
      <c r="F257">
        <v>150.9</v>
      </c>
      <c r="G257">
        <v>150.9</v>
      </c>
      <c r="H257">
        <v>133.69999999999999</v>
      </c>
      <c r="I257">
        <v>140.69999999999999</v>
      </c>
      <c r="J257">
        <v>165.1</v>
      </c>
      <c r="K257">
        <v>141.80000000000001</v>
      </c>
      <c r="L257">
        <v>113.1</v>
      </c>
      <c r="M257">
        <v>152.80000000000001</v>
      </c>
      <c r="N257">
        <v>140.1</v>
      </c>
      <c r="O257">
        <v>159.19999999999999</v>
      </c>
      <c r="P257">
        <v>149.80000000000001</v>
      </c>
      <c r="Q257">
        <v>169.4</v>
      </c>
      <c r="R257">
        <v>153</v>
      </c>
      <c r="S257">
        <v>147.5</v>
      </c>
      <c r="T257">
        <v>152.30000000000001</v>
      </c>
      <c r="U257">
        <f t="shared" si="27"/>
        <v>154.65</v>
      </c>
      <c r="V257" t="s">
        <v>32</v>
      </c>
      <c r="W257">
        <v>152.30000000000001</v>
      </c>
      <c r="X257">
        <v>151.80000000000001</v>
      </c>
      <c r="Y257">
        <v>156.19999999999999</v>
      </c>
      <c r="Z257">
        <v>136</v>
      </c>
      <c r="AA257">
        <v>150.4</v>
      </c>
      <c r="AB257">
        <v>161.9</v>
      </c>
      <c r="AC257">
        <v>143.4</v>
      </c>
      <c r="AD257">
        <v>148.4</v>
      </c>
      <c r="AE257">
        <v>150.4</v>
      </c>
      <c r="AF257">
        <f t="shared" si="44"/>
        <v>1909.7999999999997</v>
      </c>
      <c r="AG257">
        <f t="shared" si="45"/>
        <v>152.30000000000001</v>
      </c>
      <c r="AH257">
        <f t="shared" si="46"/>
        <v>136</v>
      </c>
      <c r="AI257" s="6">
        <f t="shared" si="47"/>
        <v>154.65</v>
      </c>
      <c r="AJ257" s="352">
        <f t="shared" si="48"/>
        <v>156.19999999999999</v>
      </c>
      <c r="AK257">
        <f t="shared" si="49"/>
        <v>161.9</v>
      </c>
      <c r="AL257">
        <f t="shared" si="50"/>
        <v>452.8</v>
      </c>
      <c r="AM257">
        <f t="shared" si="51"/>
        <v>763.4</v>
      </c>
    </row>
    <row r="258" spans="1:39" x14ac:dyDescent="0.3">
      <c r="A258" t="s">
        <v>33</v>
      </c>
      <c r="B258">
        <v>2020</v>
      </c>
      <c r="C258" t="s">
        <v>36</v>
      </c>
      <c r="D258">
        <v>146.19999999999999</v>
      </c>
      <c r="E258">
        <v>167.6</v>
      </c>
      <c r="F258">
        <v>153.1</v>
      </c>
      <c r="G258">
        <v>150.69999999999999</v>
      </c>
      <c r="H258">
        <v>127.4</v>
      </c>
      <c r="I258">
        <v>143.1</v>
      </c>
      <c r="J258">
        <v>181.7</v>
      </c>
      <c r="K258">
        <v>139.6</v>
      </c>
      <c r="L258">
        <v>114.6</v>
      </c>
      <c r="M258">
        <v>150.4</v>
      </c>
      <c r="N258">
        <v>131.5</v>
      </c>
      <c r="O258">
        <v>159</v>
      </c>
      <c r="P258">
        <v>151.69999999999999</v>
      </c>
      <c r="Q258">
        <v>172</v>
      </c>
      <c r="R258">
        <v>147.30000000000001</v>
      </c>
      <c r="S258">
        <v>133.5</v>
      </c>
      <c r="T258">
        <v>145.19999999999999</v>
      </c>
      <c r="U258">
        <f t="shared" si="27"/>
        <v>154.80000000000001</v>
      </c>
      <c r="V258">
        <v>154.80000000000001</v>
      </c>
      <c r="W258">
        <v>138.9</v>
      </c>
      <c r="X258">
        <v>140.4</v>
      </c>
      <c r="Y258">
        <v>144.4</v>
      </c>
      <c r="Z258">
        <v>125.2</v>
      </c>
      <c r="AA258">
        <v>137.69999999999999</v>
      </c>
      <c r="AB258">
        <v>152.19999999999999</v>
      </c>
      <c r="AC258">
        <v>143.5</v>
      </c>
      <c r="AD258">
        <v>138.4</v>
      </c>
      <c r="AE258">
        <v>147.69999999999999</v>
      </c>
      <c r="AF258">
        <f t="shared" si="44"/>
        <v>1916.6</v>
      </c>
      <c r="AG258">
        <f t="shared" si="45"/>
        <v>138.9</v>
      </c>
      <c r="AH258">
        <f t="shared" si="46"/>
        <v>125.2</v>
      </c>
      <c r="AI258" s="6">
        <f t="shared" si="47"/>
        <v>154.80000000000001</v>
      </c>
      <c r="AJ258" s="352">
        <f t="shared" si="48"/>
        <v>144.4</v>
      </c>
      <c r="AK258">
        <f t="shared" si="49"/>
        <v>152.19999999999999</v>
      </c>
      <c r="AL258">
        <f t="shared" si="50"/>
        <v>426</v>
      </c>
      <c r="AM258">
        <f t="shared" si="51"/>
        <v>731.99999999999989</v>
      </c>
    </row>
    <row r="259" spans="1:39" x14ac:dyDescent="0.3">
      <c r="A259" t="s">
        <v>35</v>
      </c>
      <c r="B259">
        <v>2020</v>
      </c>
      <c r="C259" t="s">
        <v>36</v>
      </c>
      <c r="D259">
        <v>144.80000000000001</v>
      </c>
      <c r="E259">
        <v>167.5</v>
      </c>
      <c r="F259">
        <v>151.80000000000001</v>
      </c>
      <c r="G259">
        <v>150.80000000000001</v>
      </c>
      <c r="H259">
        <v>131.4</v>
      </c>
      <c r="I259">
        <v>141.80000000000001</v>
      </c>
      <c r="J259">
        <v>170.7</v>
      </c>
      <c r="K259">
        <v>141.1</v>
      </c>
      <c r="L259">
        <v>113.6</v>
      </c>
      <c r="M259">
        <v>152</v>
      </c>
      <c r="N259">
        <v>136.5</v>
      </c>
      <c r="O259">
        <v>159.1</v>
      </c>
      <c r="P259">
        <v>150.5</v>
      </c>
      <c r="Q259">
        <v>170.1</v>
      </c>
      <c r="R259">
        <v>150.80000000000001</v>
      </c>
      <c r="S259">
        <v>141.69999999999999</v>
      </c>
      <c r="T259">
        <v>149.5</v>
      </c>
      <c r="U259">
        <f t="shared" si="27"/>
        <v>154.80000000000001</v>
      </c>
      <c r="V259">
        <v>154.80000000000001</v>
      </c>
      <c r="W259">
        <v>147.19999999999999</v>
      </c>
      <c r="X259">
        <v>146.4</v>
      </c>
      <c r="Y259">
        <v>151.69999999999999</v>
      </c>
      <c r="Z259">
        <v>130.30000000000001</v>
      </c>
      <c r="AA259">
        <v>143.19999999999999</v>
      </c>
      <c r="AB259">
        <v>156.19999999999999</v>
      </c>
      <c r="AC259">
        <v>143.4</v>
      </c>
      <c r="AD259">
        <v>143.6</v>
      </c>
      <c r="AE259">
        <v>149.1</v>
      </c>
      <c r="AF259">
        <f t="shared" si="44"/>
        <v>1911.6</v>
      </c>
      <c r="AG259">
        <f t="shared" si="45"/>
        <v>147.19999999999999</v>
      </c>
      <c r="AH259">
        <f t="shared" si="46"/>
        <v>130.30000000000001</v>
      </c>
      <c r="AI259" s="6">
        <f t="shared" si="47"/>
        <v>154.80000000000001</v>
      </c>
      <c r="AJ259" s="352">
        <f t="shared" si="48"/>
        <v>151.69999999999999</v>
      </c>
      <c r="AK259">
        <f t="shared" si="49"/>
        <v>156.19999999999999</v>
      </c>
      <c r="AL259">
        <f t="shared" si="50"/>
        <v>442</v>
      </c>
      <c r="AM259">
        <f t="shared" si="51"/>
        <v>746.7</v>
      </c>
    </row>
    <row r="260" spans="1:39" x14ac:dyDescent="0.3">
      <c r="A260" t="s">
        <v>30</v>
      </c>
      <c r="B260">
        <v>2020</v>
      </c>
      <c r="C260" t="s">
        <v>38</v>
      </c>
      <c r="D260">
        <v>144.4</v>
      </c>
      <c r="E260">
        <v>166.8</v>
      </c>
      <c r="F260">
        <v>147.6</v>
      </c>
      <c r="G260">
        <v>151.69999999999999</v>
      </c>
      <c r="H260">
        <v>133.30000000000001</v>
      </c>
      <c r="I260">
        <v>141.80000000000001</v>
      </c>
      <c r="J260">
        <v>152.30000000000001</v>
      </c>
      <c r="K260">
        <v>141.80000000000001</v>
      </c>
      <c r="L260">
        <v>112.6</v>
      </c>
      <c r="M260">
        <v>154</v>
      </c>
      <c r="N260">
        <v>140.1</v>
      </c>
      <c r="O260">
        <v>160</v>
      </c>
      <c r="P260">
        <v>148.19999999999999</v>
      </c>
      <c r="Q260">
        <v>170.5</v>
      </c>
      <c r="R260">
        <v>153.4</v>
      </c>
      <c r="S260">
        <v>147.6</v>
      </c>
      <c r="T260">
        <v>152.5</v>
      </c>
      <c r="U260">
        <f t="shared" si="27"/>
        <v>155.05000000000001</v>
      </c>
      <c r="V260" t="s">
        <v>32</v>
      </c>
      <c r="W260">
        <v>153.4</v>
      </c>
      <c r="X260">
        <v>151.5</v>
      </c>
      <c r="Y260">
        <v>156.69999999999999</v>
      </c>
      <c r="Z260">
        <v>135.80000000000001</v>
      </c>
      <c r="AA260">
        <v>151.19999999999999</v>
      </c>
      <c r="AB260">
        <v>161.19999999999999</v>
      </c>
      <c r="AC260">
        <v>145.1</v>
      </c>
      <c r="AD260">
        <v>148.6</v>
      </c>
      <c r="AE260">
        <v>149.80000000000001</v>
      </c>
      <c r="AF260">
        <f t="shared" si="44"/>
        <v>1894.5999999999997</v>
      </c>
      <c r="AG260">
        <f t="shared" si="45"/>
        <v>153.4</v>
      </c>
      <c r="AH260">
        <f t="shared" si="46"/>
        <v>135.80000000000001</v>
      </c>
      <c r="AI260" s="6">
        <f t="shared" si="47"/>
        <v>155.05000000000001</v>
      </c>
      <c r="AJ260" s="352">
        <f t="shared" si="48"/>
        <v>156.69999999999999</v>
      </c>
      <c r="AK260">
        <f t="shared" si="49"/>
        <v>161.19999999999999</v>
      </c>
      <c r="AL260">
        <f t="shared" si="50"/>
        <v>453.5</v>
      </c>
      <c r="AM260">
        <f t="shared" si="51"/>
        <v>766.9</v>
      </c>
    </row>
    <row r="261" spans="1:39" x14ac:dyDescent="0.3">
      <c r="A261" t="s">
        <v>33</v>
      </c>
      <c r="B261">
        <v>2020</v>
      </c>
      <c r="C261" t="s">
        <v>38</v>
      </c>
      <c r="D261">
        <v>146.5</v>
      </c>
      <c r="E261">
        <v>167.5</v>
      </c>
      <c r="F261">
        <v>148.9</v>
      </c>
      <c r="G261">
        <v>151.1</v>
      </c>
      <c r="H261">
        <v>127.5</v>
      </c>
      <c r="I261">
        <v>143.30000000000001</v>
      </c>
      <c r="J261">
        <v>167</v>
      </c>
      <c r="K261">
        <v>139.69999999999999</v>
      </c>
      <c r="L261">
        <v>114.4</v>
      </c>
      <c r="M261">
        <v>151.5</v>
      </c>
      <c r="N261">
        <v>131.9</v>
      </c>
      <c r="O261">
        <v>159.1</v>
      </c>
      <c r="P261">
        <v>150.1</v>
      </c>
      <c r="Q261">
        <v>173.3</v>
      </c>
      <c r="R261">
        <v>147.69999999999999</v>
      </c>
      <c r="S261">
        <v>133.80000000000001</v>
      </c>
      <c r="T261">
        <v>145.6</v>
      </c>
      <c r="U261">
        <f t="shared" si="27"/>
        <v>154.5</v>
      </c>
      <c r="V261">
        <v>154.5</v>
      </c>
      <c r="W261">
        <v>141.4</v>
      </c>
      <c r="X261">
        <v>140.80000000000001</v>
      </c>
      <c r="Y261">
        <v>145</v>
      </c>
      <c r="Z261">
        <v>124.6</v>
      </c>
      <c r="AA261">
        <v>137.9</v>
      </c>
      <c r="AB261">
        <v>152.5</v>
      </c>
      <c r="AC261">
        <v>145.30000000000001</v>
      </c>
      <c r="AD261">
        <v>138.69999999999999</v>
      </c>
      <c r="AE261">
        <v>147.30000000000001</v>
      </c>
      <c r="AF261">
        <f t="shared" si="44"/>
        <v>1898.5</v>
      </c>
      <c r="AG261">
        <f t="shared" si="45"/>
        <v>141.4</v>
      </c>
      <c r="AH261">
        <f t="shared" si="46"/>
        <v>124.6</v>
      </c>
      <c r="AI261" s="6">
        <f t="shared" si="47"/>
        <v>154.5</v>
      </c>
      <c r="AJ261" s="352">
        <f t="shared" si="48"/>
        <v>145</v>
      </c>
      <c r="AK261">
        <f t="shared" si="49"/>
        <v>152.5</v>
      </c>
      <c r="AL261">
        <f t="shared" si="50"/>
        <v>427.1</v>
      </c>
      <c r="AM261">
        <f t="shared" si="51"/>
        <v>736</v>
      </c>
    </row>
    <row r="262" spans="1:39" x14ac:dyDescent="0.3">
      <c r="A262" t="s">
        <v>35</v>
      </c>
      <c r="B262">
        <v>2020</v>
      </c>
      <c r="C262" t="s">
        <v>38</v>
      </c>
      <c r="D262">
        <v>145.1</v>
      </c>
      <c r="E262">
        <v>167</v>
      </c>
      <c r="F262">
        <v>148.1</v>
      </c>
      <c r="G262">
        <v>151.5</v>
      </c>
      <c r="H262">
        <v>131.19999999999999</v>
      </c>
      <c r="I262">
        <v>142.5</v>
      </c>
      <c r="J262">
        <v>157.30000000000001</v>
      </c>
      <c r="K262">
        <v>141.1</v>
      </c>
      <c r="L262">
        <v>113.2</v>
      </c>
      <c r="M262">
        <v>153.19999999999999</v>
      </c>
      <c r="N262">
        <v>136.69999999999999</v>
      </c>
      <c r="O262">
        <v>159.6</v>
      </c>
      <c r="P262">
        <v>148.9</v>
      </c>
      <c r="Q262">
        <v>171.2</v>
      </c>
      <c r="R262">
        <v>151.19999999999999</v>
      </c>
      <c r="S262">
        <v>141.9</v>
      </c>
      <c r="T262">
        <v>149.80000000000001</v>
      </c>
      <c r="U262">
        <f t="shared" ref="U262:U325" si="52">IF(V262="NA",AVERAGE(V263:V267),V262)</f>
        <v>154.5</v>
      </c>
      <c r="V262">
        <v>154.5</v>
      </c>
      <c r="W262">
        <v>148.9</v>
      </c>
      <c r="X262">
        <v>146.4</v>
      </c>
      <c r="Y262">
        <v>152.30000000000001</v>
      </c>
      <c r="Z262">
        <v>129.9</v>
      </c>
      <c r="AA262">
        <v>143.69999999999999</v>
      </c>
      <c r="AB262">
        <v>156.1</v>
      </c>
      <c r="AC262">
        <v>145.19999999999999</v>
      </c>
      <c r="AD262">
        <v>143.80000000000001</v>
      </c>
      <c r="AE262">
        <v>148.6</v>
      </c>
      <c r="AF262">
        <f t="shared" ref="AF262:AF325" si="53">D262+E262+F262+G262++H262+I262+J262+K262+L262+M262+N262+O262+P262</f>
        <v>1895.4</v>
      </c>
      <c r="AG262">
        <f t="shared" ref="AG262:AG325" si="54">W262</f>
        <v>148.9</v>
      </c>
      <c r="AH262">
        <f t="shared" ref="AH262:AH325" si="55">Z262</f>
        <v>129.9</v>
      </c>
      <c r="AI262" s="6">
        <f t="shared" ref="AI262:AI325" si="56">U262</f>
        <v>154.5</v>
      </c>
      <c r="AJ262" s="352">
        <f t="shared" ref="AJ262:AJ325" si="57">Y262</f>
        <v>152.30000000000001</v>
      </c>
      <c r="AK262">
        <f t="shared" ref="AK262:AK325" si="58">AB262</f>
        <v>156.1</v>
      </c>
      <c r="AL262">
        <f t="shared" ref="AL262:AL325" si="59">R262+S262+T262</f>
        <v>442.90000000000003</v>
      </c>
      <c r="AM262">
        <f t="shared" ref="AM262:AM325" si="60">Q262+X262+AA262+AC262+AD262</f>
        <v>750.3</v>
      </c>
    </row>
    <row r="263" spans="1:39" x14ac:dyDescent="0.3">
      <c r="A263" t="s">
        <v>30</v>
      </c>
      <c r="B263">
        <v>2020</v>
      </c>
      <c r="C263" t="s">
        <v>39</v>
      </c>
      <c r="D263">
        <v>147.19999999999999</v>
      </c>
      <c r="E263">
        <v>181.67</v>
      </c>
      <c r="F263">
        <v>146.9</v>
      </c>
      <c r="G263">
        <v>155.6</v>
      </c>
      <c r="H263">
        <v>137.1</v>
      </c>
      <c r="I263">
        <v>147.30000000000001</v>
      </c>
      <c r="J263">
        <v>162.69999999999999</v>
      </c>
      <c r="K263">
        <v>150.19999999999999</v>
      </c>
      <c r="L263">
        <v>119.8</v>
      </c>
      <c r="M263">
        <v>158.69999999999999</v>
      </c>
      <c r="N263">
        <v>139.19999999999999</v>
      </c>
      <c r="O263">
        <v>161.28</v>
      </c>
      <c r="P263">
        <v>150.1</v>
      </c>
      <c r="Q263" s="7">
        <v>178.68</v>
      </c>
      <c r="R263" s="7">
        <v>154.81</v>
      </c>
      <c r="S263" s="7">
        <v>149.49</v>
      </c>
      <c r="T263" s="7">
        <v>154.08000000000001</v>
      </c>
      <c r="U263">
        <f t="shared" si="52"/>
        <v>155.6</v>
      </c>
      <c r="V263" t="s">
        <v>32</v>
      </c>
      <c r="W263">
        <v>148.4</v>
      </c>
      <c r="X263" s="7">
        <v>152.01</v>
      </c>
      <c r="Y263">
        <v>154.30000000000001</v>
      </c>
      <c r="Z263">
        <v>141.80000000000001</v>
      </c>
      <c r="AA263">
        <v>152.30000000000001</v>
      </c>
      <c r="AB263" s="7">
        <v>161.91999999999999</v>
      </c>
      <c r="AC263" s="7">
        <v>151.34</v>
      </c>
      <c r="AD263" s="7">
        <v>151.91999999999999</v>
      </c>
      <c r="AE263" s="7">
        <v>154.56</v>
      </c>
      <c r="AF263">
        <f t="shared" si="53"/>
        <v>1957.75</v>
      </c>
      <c r="AG263">
        <f t="shared" si="54"/>
        <v>148.4</v>
      </c>
      <c r="AH263">
        <f t="shared" si="55"/>
        <v>141.80000000000001</v>
      </c>
      <c r="AI263" s="6">
        <f t="shared" si="56"/>
        <v>155.6</v>
      </c>
      <c r="AJ263" s="352">
        <f t="shared" si="57"/>
        <v>154.30000000000001</v>
      </c>
      <c r="AK263">
        <f t="shared" si="58"/>
        <v>161.91999999999999</v>
      </c>
      <c r="AL263">
        <f t="shared" si="59"/>
        <v>458.38</v>
      </c>
      <c r="AM263">
        <f t="shared" si="60"/>
        <v>786.25</v>
      </c>
    </row>
    <row r="264" spans="1:39" x14ac:dyDescent="0.3">
      <c r="A264" t="s">
        <v>33</v>
      </c>
      <c r="B264">
        <v>2020</v>
      </c>
      <c r="C264" t="s">
        <v>39</v>
      </c>
      <c r="D264">
        <v>151.80000000000001</v>
      </c>
      <c r="E264" s="7">
        <v>187.25</v>
      </c>
      <c r="F264">
        <v>151.9</v>
      </c>
      <c r="G264">
        <v>155.5</v>
      </c>
      <c r="H264">
        <v>131.6</v>
      </c>
      <c r="I264">
        <v>152.9</v>
      </c>
      <c r="J264">
        <v>180</v>
      </c>
      <c r="K264">
        <v>150.80000000000001</v>
      </c>
      <c r="L264">
        <v>121.2</v>
      </c>
      <c r="M264">
        <v>154</v>
      </c>
      <c r="N264">
        <v>133.5</v>
      </c>
      <c r="O264" s="7">
        <v>162.37</v>
      </c>
      <c r="P264">
        <v>153.5</v>
      </c>
      <c r="Q264" s="7">
        <v>183.31</v>
      </c>
      <c r="R264" s="7">
        <v>149.38999999999999</v>
      </c>
      <c r="S264" s="7">
        <v>135.44</v>
      </c>
      <c r="T264" s="7">
        <v>147.27000000000001</v>
      </c>
      <c r="U264">
        <f t="shared" si="52"/>
        <v>155.6</v>
      </c>
      <c r="V264">
        <v>155.6</v>
      </c>
      <c r="W264">
        <v>137.1</v>
      </c>
      <c r="X264" s="7">
        <v>142.77000000000001</v>
      </c>
      <c r="Y264">
        <v>144.80000000000001</v>
      </c>
      <c r="Z264" s="7">
        <v>130.96</v>
      </c>
      <c r="AA264" s="7">
        <v>141.55000000000001</v>
      </c>
      <c r="AB264" s="7">
        <v>154.12</v>
      </c>
      <c r="AC264" s="7">
        <v>152.41999999999999</v>
      </c>
      <c r="AD264">
        <v>143</v>
      </c>
      <c r="AE264">
        <v>152.05000000000001</v>
      </c>
      <c r="AF264">
        <f t="shared" si="53"/>
        <v>1986.3200000000002</v>
      </c>
      <c r="AG264">
        <f t="shared" si="54"/>
        <v>137.1</v>
      </c>
      <c r="AH264">
        <f t="shared" si="55"/>
        <v>130.96</v>
      </c>
      <c r="AI264" s="6">
        <f t="shared" si="56"/>
        <v>155.6</v>
      </c>
      <c r="AJ264" s="352">
        <f t="shared" si="57"/>
        <v>144.80000000000001</v>
      </c>
      <c r="AK264">
        <f t="shared" si="58"/>
        <v>154.12</v>
      </c>
      <c r="AL264">
        <f t="shared" si="59"/>
        <v>432.1</v>
      </c>
      <c r="AM264">
        <f t="shared" si="60"/>
        <v>763.05000000000007</v>
      </c>
    </row>
    <row r="265" spans="1:39" x14ac:dyDescent="0.3">
      <c r="A265" t="s">
        <v>35</v>
      </c>
      <c r="B265">
        <v>2020</v>
      </c>
      <c r="C265" t="s">
        <v>39</v>
      </c>
      <c r="D265">
        <v>148.69999999999999</v>
      </c>
      <c r="E265" s="7">
        <v>183.62</v>
      </c>
      <c r="F265">
        <v>148.80000000000001</v>
      </c>
      <c r="G265">
        <v>155.6</v>
      </c>
      <c r="H265">
        <v>135.1</v>
      </c>
      <c r="I265">
        <v>149.9</v>
      </c>
      <c r="J265">
        <v>168.6</v>
      </c>
      <c r="K265">
        <v>150.4</v>
      </c>
      <c r="L265">
        <v>120.3</v>
      </c>
      <c r="M265">
        <v>157.1</v>
      </c>
      <c r="N265">
        <v>136.80000000000001</v>
      </c>
      <c r="O265">
        <v>161.79</v>
      </c>
      <c r="P265">
        <v>151.4</v>
      </c>
      <c r="Q265">
        <v>179.9</v>
      </c>
      <c r="R265">
        <v>152.69999999999999</v>
      </c>
      <c r="S265" s="7">
        <v>143.65</v>
      </c>
      <c r="T265" s="7">
        <v>151.37</v>
      </c>
      <c r="U265">
        <f t="shared" si="52"/>
        <v>155.6</v>
      </c>
      <c r="V265">
        <v>155.6</v>
      </c>
      <c r="W265">
        <v>144.1</v>
      </c>
      <c r="X265" s="7">
        <v>147.65</v>
      </c>
      <c r="Y265">
        <v>150.69999999999999</v>
      </c>
      <c r="Z265" s="7">
        <v>136.09</v>
      </c>
      <c r="AA265" s="7">
        <v>146.22999999999999</v>
      </c>
      <c r="AB265" s="7">
        <v>157.37</v>
      </c>
      <c r="AC265" s="7">
        <v>151.78</v>
      </c>
      <c r="AD265" s="7">
        <v>147.61000000000001</v>
      </c>
      <c r="AE265" s="7">
        <v>153.38</v>
      </c>
      <c r="AF265">
        <f t="shared" si="53"/>
        <v>1968.11</v>
      </c>
      <c r="AG265">
        <f t="shared" si="54"/>
        <v>144.1</v>
      </c>
      <c r="AH265">
        <f t="shared" si="55"/>
        <v>136.09</v>
      </c>
      <c r="AI265" s="6">
        <f t="shared" si="56"/>
        <v>155.6</v>
      </c>
      <c r="AJ265" s="352">
        <f t="shared" si="57"/>
        <v>150.69999999999999</v>
      </c>
      <c r="AK265">
        <f t="shared" si="58"/>
        <v>157.37</v>
      </c>
      <c r="AL265">
        <f t="shared" si="59"/>
        <v>447.72</v>
      </c>
      <c r="AM265">
        <f t="shared" si="60"/>
        <v>773.17</v>
      </c>
    </row>
    <row r="266" spans="1:39" x14ac:dyDescent="0.3">
      <c r="A266" t="s">
        <v>30</v>
      </c>
      <c r="B266">
        <v>2020</v>
      </c>
      <c r="C266" t="s">
        <v>41</v>
      </c>
      <c r="D266" s="7">
        <v>146.03636359999999</v>
      </c>
      <c r="E266">
        <v>181.67</v>
      </c>
      <c r="F266" s="7">
        <v>154.5272727</v>
      </c>
      <c r="G266" s="7">
        <v>153.03636359999999</v>
      </c>
      <c r="H266" s="7">
        <v>139.15454550000001</v>
      </c>
      <c r="I266" s="7">
        <v>144.7181818</v>
      </c>
      <c r="J266" s="7">
        <v>178.8363636</v>
      </c>
      <c r="K266" s="7">
        <v>149.12727269999999</v>
      </c>
      <c r="L266" s="7">
        <v>114.5090909</v>
      </c>
      <c r="M266" s="7">
        <v>158.46363640000001</v>
      </c>
      <c r="N266" s="7">
        <v>143.9090909</v>
      </c>
      <c r="O266">
        <v>161.28</v>
      </c>
      <c r="P266" s="7">
        <v>154.96363640000001</v>
      </c>
      <c r="Q266" s="7">
        <v>178.68</v>
      </c>
      <c r="R266" s="7">
        <v>154.81</v>
      </c>
      <c r="S266" s="7">
        <v>149.49</v>
      </c>
      <c r="T266" s="7">
        <v>154.08000000000001</v>
      </c>
      <c r="U266">
        <f t="shared" si="52"/>
        <v>154.69999999999999</v>
      </c>
      <c r="V266" t="s">
        <v>32</v>
      </c>
      <c r="W266" s="7">
        <v>148.13636360000001</v>
      </c>
      <c r="X266" s="7">
        <v>152.01</v>
      </c>
      <c r="Y266" s="7">
        <v>158.06363640000001</v>
      </c>
      <c r="Z266">
        <v>141.80000000000001</v>
      </c>
      <c r="AA266">
        <v>152.30000000000001</v>
      </c>
      <c r="AB266" s="7">
        <v>161.91999999999999</v>
      </c>
      <c r="AC266" s="7">
        <v>151.34</v>
      </c>
      <c r="AD266" s="7">
        <v>151.91999999999999</v>
      </c>
      <c r="AE266" s="7">
        <v>154.56</v>
      </c>
      <c r="AF266">
        <f t="shared" si="53"/>
        <v>1980.2318181000001</v>
      </c>
      <c r="AG266">
        <f t="shared" si="54"/>
        <v>148.13636360000001</v>
      </c>
      <c r="AH266">
        <f t="shared" si="55"/>
        <v>141.80000000000001</v>
      </c>
      <c r="AI266" s="6">
        <f t="shared" si="56"/>
        <v>154.69999999999999</v>
      </c>
      <c r="AJ266" s="352">
        <f t="shared" si="57"/>
        <v>158.06363640000001</v>
      </c>
      <c r="AK266">
        <f t="shared" si="58"/>
        <v>161.91999999999999</v>
      </c>
      <c r="AL266">
        <f t="shared" si="59"/>
        <v>458.38</v>
      </c>
      <c r="AM266">
        <f t="shared" si="60"/>
        <v>786.25</v>
      </c>
    </row>
    <row r="267" spans="1:39" x14ac:dyDescent="0.3">
      <c r="A267" t="s">
        <v>33</v>
      </c>
      <c r="B267">
        <v>2020</v>
      </c>
      <c r="C267" t="s">
        <v>41</v>
      </c>
      <c r="D267" s="7">
        <v>149.8090909</v>
      </c>
      <c r="E267" s="7">
        <v>187.25</v>
      </c>
      <c r="F267">
        <v>159.2636364</v>
      </c>
      <c r="G267" s="7">
        <v>152.95454549999999</v>
      </c>
      <c r="H267">
        <v>132.80000000000001</v>
      </c>
      <c r="I267" s="7">
        <v>150.2818182</v>
      </c>
      <c r="J267" s="7">
        <v>198.63636360000001</v>
      </c>
      <c r="K267" s="7">
        <v>149.79090909999999</v>
      </c>
      <c r="L267" s="7">
        <v>116.8818182</v>
      </c>
      <c r="M267" s="7">
        <v>157.13636360000001</v>
      </c>
      <c r="N267" s="7">
        <v>136.12727269999999</v>
      </c>
      <c r="O267" s="7">
        <v>162.37</v>
      </c>
      <c r="P267" s="7">
        <v>158.48181819999999</v>
      </c>
      <c r="Q267" s="7">
        <v>183.31</v>
      </c>
      <c r="R267" s="7">
        <v>149.38999999999999</v>
      </c>
      <c r="S267" s="7">
        <v>135.44</v>
      </c>
      <c r="T267" s="7">
        <v>147.27000000000001</v>
      </c>
      <c r="U267">
        <f t="shared" si="52"/>
        <v>154.69999999999999</v>
      </c>
      <c r="V267" t="s">
        <v>32</v>
      </c>
      <c r="W267" s="7">
        <v>137.68181820000001</v>
      </c>
      <c r="X267" s="7">
        <v>142.77000000000001</v>
      </c>
      <c r="Y267" s="7">
        <v>148.0727273</v>
      </c>
      <c r="Z267" s="7">
        <v>130.96</v>
      </c>
      <c r="AA267" s="7">
        <v>141.55000000000001</v>
      </c>
      <c r="AB267" s="7">
        <v>154.12</v>
      </c>
      <c r="AC267" s="7">
        <v>152.41999999999999</v>
      </c>
      <c r="AD267">
        <v>143</v>
      </c>
      <c r="AE267">
        <v>152.05000000000001</v>
      </c>
      <c r="AF267">
        <f t="shared" si="53"/>
        <v>2011.7836364</v>
      </c>
      <c r="AG267">
        <f t="shared" si="54"/>
        <v>137.68181820000001</v>
      </c>
      <c r="AH267">
        <f t="shared" si="55"/>
        <v>130.96</v>
      </c>
      <c r="AI267" s="6">
        <f t="shared" si="56"/>
        <v>154.69999999999999</v>
      </c>
      <c r="AJ267" s="352">
        <f t="shared" si="57"/>
        <v>148.0727273</v>
      </c>
      <c r="AK267">
        <f t="shared" si="58"/>
        <v>154.12</v>
      </c>
      <c r="AL267">
        <f t="shared" si="59"/>
        <v>432.1</v>
      </c>
      <c r="AM267">
        <f t="shared" si="60"/>
        <v>763.05000000000007</v>
      </c>
    </row>
    <row r="268" spans="1:39" x14ac:dyDescent="0.3">
      <c r="A268" t="s">
        <v>35</v>
      </c>
      <c r="B268">
        <v>2020</v>
      </c>
      <c r="C268" t="s">
        <v>41</v>
      </c>
      <c r="D268" s="7">
        <v>147.24545449999999</v>
      </c>
      <c r="E268" s="7">
        <v>183.62</v>
      </c>
      <c r="F268" s="7">
        <v>156.36363639999999</v>
      </c>
      <c r="G268">
        <v>153</v>
      </c>
      <c r="H268" s="7">
        <v>136.8363636</v>
      </c>
      <c r="I268" s="6">
        <v>147.3090909</v>
      </c>
      <c r="J268" s="7">
        <v>185.55454549999999</v>
      </c>
      <c r="K268" s="7">
        <v>149.3545455</v>
      </c>
      <c r="L268">
        <v>115.3</v>
      </c>
      <c r="M268" s="7">
        <v>158.0272727</v>
      </c>
      <c r="N268" s="7">
        <v>140.67272729999999</v>
      </c>
      <c r="O268">
        <v>161.79</v>
      </c>
      <c r="P268" s="7">
        <v>156.25454550000001</v>
      </c>
      <c r="Q268">
        <v>179.9</v>
      </c>
      <c r="R268">
        <v>152.69999999999999</v>
      </c>
      <c r="S268" s="7">
        <v>143.65</v>
      </c>
      <c r="T268" s="7">
        <v>151.37</v>
      </c>
      <c r="U268">
        <f t="shared" si="52"/>
        <v>154.69999999999999</v>
      </c>
      <c r="V268" t="s">
        <v>32</v>
      </c>
      <c r="W268" s="7">
        <v>144.1636364</v>
      </c>
      <c r="X268" s="7">
        <v>147.65</v>
      </c>
      <c r="Y268" s="7">
        <v>154.2818182</v>
      </c>
      <c r="Z268" s="7">
        <v>136.09</v>
      </c>
      <c r="AA268" s="7">
        <v>146.22999999999999</v>
      </c>
      <c r="AB268" s="7">
        <v>157.37</v>
      </c>
      <c r="AC268" s="351">
        <v>151.78</v>
      </c>
      <c r="AD268" s="7">
        <v>147.61000000000001</v>
      </c>
      <c r="AE268" s="7">
        <v>153.38</v>
      </c>
      <c r="AF268" s="7">
        <f t="shared" si="53"/>
        <v>1991.3281818999997</v>
      </c>
      <c r="AG268" s="7">
        <f t="shared" si="54"/>
        <v>144.1636364</v>
      </c>
      <c r="AH268">
        <f t="shared" si="55"/>
        <v>136.09</v>
      </c>
      <c r="AI268" s="6">
        <f t="shared" si="56"/>
        <v>154.69999999999999</v>
      </c>
      <c r="AJ268" s="7">
        <f t="shared" si="57"/>
        <v>154.2818182</v>
      </c>
      <c r="AK268">
        <f t="shared" si="58"/>
        <v>157.37</v>
      </c>
      <c r="AL268">
        <f t="shared" si="59"/>
        <v>447.72</v>
      </c>
      <c r="AM268">
        <f t="shared" si="60"/>
        <v>773.17</v>
      </c>
    </row>
    <row r="269" spans="1:39" x14ac:dyDescent="0.3">
      <c r="A269" t="s">
        <v>30</v>
      </c>
      <c r="B269">
        <v>2020</v>
      </c>
      <c r="C269" t="s">
        <v>42</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f t="shared" si="52"/>
        <v>154.69999999999999</v>
      </c>
      <c r="V269" t="s">
        <v>32</v>
      </c>
      <c r="W269">
        <v>144.9</v>
      </c>
      <c r="X269">
        <v>151.69999999999999</v>
      </c>
      <c r="Y269">
        <v>158.19999999999999</v>
      </c>
      <c r="Z269">
        <v>141.4</v>
      </c>
      <c r="AA269">
        <v>153.19999999999999</v>
      </c>
      <c r="AB269">
        <v>161.80000000000001</v>
      </c>
      <c r="AC269">
        <v>151.19999999999999</v>
      </c>
      <c r="AD269">
        <v>151.69999999999999</v>
      </c>
      <c r="AE269">
        <v>152.69999999999999</v>
      </c>
      <c r="AF269">
        <f t="shared" si="53"/>
        <v>1951</v>
      </c>
      <c r="AG269">
        <f t="shared" si="54"/>
        <v>144.9</v>
      </c>
      <c r="AH269">
        <f t="shared" si="55"/>
        <v>141.4</v>
      </c>
      <c r="AI269" s="6">
        <f t="shared" si="56"/>
        <v>154.69999999999999</v>
      </c>
      <c r="AJ269" s="352">
        <f t="shared" si="57"/>
        <v>158.19999999999999</v>
      </c>
      <c r="AK269">
        <f t="shared" si="58"/>
        <v>161.80000000000001</v>
      </c>
      <c r="AL269">
        <f t="shared" si="59"/>
        <v>458.79999999999995</v>
      </c>
      <c r="AM269">
        <f t="shared" si="60"/>
        <v>790.2</v>
      </c>
    </row>
    <row r="270" spans="1:39" x14ac:dyDescent="0.3">
      <c r="A270" t="s">
        <v>33</v>
      </c>
      <c r="B270">
        <v>2020</v>
      </c>
      <c r="C270" t="s">
        <v>42</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f t="shared" si="52"/>
        <v>154.69999999999999</v>
      </c>
      <c r="V270">
        <v>154.69999999999999</v>
      </c>
      <c r="W270">
        <v>137.1</v>
      </c>
      <c r="X270">
        <v>140.4</v>
      </c>
      <c r="Y270">
        <v>148.1</v>
      </c>
      <c r="Z270">
        <v>129.30000000000001</v>
      </c>
      <c r="AA270">
        <v>144.5</v>
      </c>
      <c r="AB270">
        <v>152.5</v>
      </c>
      <c r="AC270">
        <v>152.19999999999999</v>
      </c>
      <c r="AD270">
        <v>142</v>
      </c>
      <c r="AE270">
        <v>150.80000000000001</v>
      </c>
      <c r="AF270">
        <f t="shared" si="53"/>
        <v>1994.9999999999998</v>
      </c>
      <c r="AG270">
        <f t="shared" si="54"/>
        <v>137.1</v>
      </c>
      <c r="AH270">
        <f t="shared" si="55"/>
        <v>129.30000000000001</v>
      </c>
      <c r="AI270" s="6">
        <f t="shared" si="56"/>
        <v>154.69999999999999</v>
      </c>
      <c r="AJ270" s="352">
        <f t="shared" si="57"/>
        <v>148.1</v>
      </c>
      <c r="AK270">
        <f t="shared" si="58"/>
        <v>152.5</v>
      </c>
      <c r="AL270">
        <f t="shared" si="59"/>
        <v>432.9</v>
      </c>
      <c r="AM270">
        <f t="shared" si="60"/>
        <v>765.8</v>
      </c>
    </row>
    <row r="271" spans="1:39" x14ac:dyDescent="0.3">
      <c r="A271" t="s">
        <v>35</v>
      </c>
      <c r="B271">
        <v>2020</v>
      </c>
      <c r="C271" t="s">
        <v>42</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f t="shared" si="52"/>
        <v>154.69999999999999</v>
      </c>
      <c r="V271">
        <v>154.69999999999999</v>
      </c>
      <c r="W271">
        <v>141.9</v>
      </c>
      <c r="X271">
        <v>146.4</v>
      </c>
      <c r="Y271">
        <v>154.4</v>
      </c>
      <c r="Z271">
        <v>135</v>
      </c>
      <c r="AA271">
        <v>148.30000000000001</v>
      </c>
      <c r="AB271">
        <v>156.4</v>
      </c>
      <c r="AC271">
        <v>151.6</v>
      </c>
      <c r="AD271">
        <v>147</v>
      </c>
      <c r="AE271">
        <v>151.80000000000001</v>
      </c>
      <c r="AF271">
        <f t="shared" si="53"/>
        <v>1966.8000000000002</v>
      </c>
      <c r="AG271">
        <f t="shared" si="54"/>
        <v>141.9</v>
      </c>
      <c r="AH271">
        <f t="shared" si="55"/>
        <v>135</v>
      </c>
      <c r="AI271" s="6">
        <f t="shared" si="56"/>
        <v>154.69999999999999</v>
      </c>
      <c r="AJ271" s="352">
        <f t="shared" si="57"/>
        <v>154.4</v>
      </c>
      <c r="AK271">
        <f t="shared" si="58"/>
        <v>156.4</v>
      </c>
      <c r="AL271">
        <f t="shared" si="59"/>
        <v>448.29999999999995</v>
      </c>
      <c r="AM271">
        <f t="shared" si="60"/>
        <v>776.8</v>
      </c>
    </row>
    <row r="272" spans="1:39" x14ac:dyDescent="0.3">
      <c r="A272" t="s">
        <v>30</v>
      </c>
      <c r="B272">
        <v>2020</v>
      </c>
      <c r="C272" t="s">
        <v>44</v>
      </c>
      <c r="D272">
        <v>148.19999999999999</v>
      </c>
      <c r="E272">
        <v>190.3</v>
      </c>
      <c r="F272">
        <v>149.4</v>
      </c>
      <c r="G272">
        <v>153.30000000000001</v>
      </c>
      <c r="H272">
        <v>138.19999999999999</v>
      </c>
      <c r="I272">
        <v>143.19999999999999</v>
      </c>
      <c r="J272">
        <v>148.9</v>
      </c>
      <c r="K272">
        <v>150.30000000000001</v>
      </c>
      <c r="L272">
        <v>113.2</v>
      </c>
      <c r="M272">
        <v>159.80000000000001</v>
      </c>
      <c r="N272">
        <v>142.1</v>
      </c>
      <c r="O272">
        <v>161.80000000000001</v>
      </c>
      <c r="P272">
        <v>152.30000000000001</v>
      </c>
      <c r="Q272">
        <v>182.4</v>
      </c>
      <c r="R272">
        <v>154.69999999999999</v>
      </c>
      <c r="S272">
        <v>150</v>
      </c>
      <c r="T272">
        <v>154.1</v>
      </c>
      <c r="U272">
        <f t="shared" si="52"/>
        <v>155.1</v>
      </c>
      <c r="V272" t="s">
        <v>32</v>
      </c>
      <c r="W272">
        <v>144.9</v>
      </c>
      <c r="X272">
        <v>151.69999999999999</v>
      </c>
      <c r="Y272">
        <v>158.19999999999999</v>
      </c>
      <c r="Z272">
        <v>141.4</v>
      </c>
      <c r="AA272">
        <v>153.19999999999999</v>
      </c>
      <c r="AB272">
        <v>161.80000000000001</v>
      </c>
      <c r="AC272">
        <v>151.19999999999999</v>
      </c>
      <c r="AD272">
        <v>151.69999999999999</v>
      </c>
      <c r="AE272">
        <v>152.69999999999999</v>
      </c>
      <c r="AF272">
        <f t="shared" si="53"/>
        <v>1951</v>
      </c>
      <c r="AG272">
        <f t="shared" si="54"/>
        <v>144.9</v>
      </c>
      <c r="AH272">
        <f t="shared" si="55"/>
        <v>141.4</v>
      </c>
      <c r="AI272" s="6">
        <f t="shared" si="56"/>
        <v>155.1</v>
      </c>
      <c r="AJ272" s="352">
        <f t="shared" si="57"/>
        <v>158.19999999999999</v>
      </c>
      <c r="AK272">
        <f t="shared" si="58"/>
        <v>161.80000000000001</v>
      </c>
      <c r="AL272">
        <f t="shared" si="59"/>
        <v>458.79999999999995</v>
      </c>
      <c r="AM272">
        <f t="shared" si="60"/>
        <v>790.2</v>
      </c>
    </row>
    <row r="273" spans="1:39" x14ac:dyDescent="0.3">
      <c r="A273" t="s">
        <v>33</v>
      </c>
      <c r="B273">
        <v>2020</v>
      </c>
      <c r="C273" t="s">
        <v>44</v>
      </c>
      <c r="D273">
        <v>152.69999999999999</v>
      </c>
      <c r="E273">
        <v>197</v>
      </c>
      <c r="F273">
        <v>154.6</v>
      </c>
      <c r="G273">
        <v>153.4</v>
      </c>
      <c r="H273">
        <v>132.9</v>
      </c>
      <c r="I273">
        <v>151.80000000000001</v>
      </c>
      <c r="J273">
        <v>171.2</v>
      </c>
      <c r="K273">
        <v>152</v>
      </c>
      <c r="L273">
        <v>116.3</v>
      </c>
      <c r="M273">
        <v>158.80000000000001</v>
      </c>
      <c r="N273">
        <v>135.6</v>
      </c>
      <c r="O273">
        <v>161.69999999999999</v>
      </c>
      <c r="P273">
        <v>157</v>
      </c>
      <c r="Q273">
        <v>186.7</v>
      </c>
      <c r="R273">
        <v>149.1</v>
      </c>
      <c r="S273">
        <v>136.6</v>
      </c>
      <c r="T273">
        <v>147.19999999999999</v>
      </c>
      <c r="U273">
        <f t="shared" si="52"/>
        <v>154.69999999999999</v>
      </c>
      <c r="V273">
        <v>154.69999999999999</v>
      </c>
      <c r="W273">
        <v>137.1</v>
      </c>
      <c r="X273">
        <v>140.4</v>
      </c>
      <c r="Y273">
        <v>148.1</v>
      </c>
      <c r="Z273">
        <v>129.30000000000001</v>
      </c>
      <c r="AA273">
        <v>144.5</v>
      </c>
      <c r="AB273">
        <v>152.5</v>
      </c>
      <c r="AC273">
        <v>152.19999999999999</v>
      </c>
      <c r="AD273">
        <v>142</v>
      </c>
      <c r="AE273">
        <v>150.80000000000001</v>
      </c>
      <c r="AF273">
        <f t="shared" si="53"/>
        <v>1994.9999999999998</v>
      </c>
      <c r="AG273">
        <f t="shared" si="54"/>
        <v>137.1</v>
      </c>
      <c r="AH273">
        <f t="shared" si="55"/>
        <v>129.30000000000001</v>
      </c>
      <c r="AI273" s="6">
        <f t="shared" si="56"/>
        <v>154.69999999999999</v>
      </c>
      <c r="AJ273" s="352">
        <f t="shared" si="57"/>
        <v>148.1</v>
      </c>
      <c r="AK273">
        <f t="shared" si="58"/>
        <v>152.5</v>
      </c>
      <c r="AL273">
        <f t="shared" si="59"/>
        <v>432.9</v>
      </c>
      <c r="AM273">
        <f t="shared" si="60"/>
        <v>765.8</v>
      </c>
    </row>
    <row r="274" spans="1:39" x14ac:dyDescent="0.3">
      <c r="A274" t="s">
        <v>35</v>
      </c>
      <c r="B274">
        <v>2020</v>
      </c>
      <c r="C274" t="s">
        <v>44</v>
      </c>
      <c r="D274">
        <v>149.6</v>
      </c>
      <c r="E274">
        <v>192.7</v>
      </c>
      <c r="F274">
        <v>151.4</v>
      </c>
      <c r="G274">
        <v>153.30000000000001</v>
      </c>
      <c r="H274">
        <v>136.30000000000001</v>
      </c>
      <c r="I274">
        <v>147.19999999999999</v>
      </c>
      <c r="J274">
        <v>156.5</v>
      </c>
      <c r="K274">
        <v>150.9</v>
      </c>
      <c r="L274">
        <v>114.2</v>
      </c>
      <c r="M274">
        <v>159.5</v>
      </c>
      <c r="N274">
        <v>139.4</v>
      </c>
      <c r="O274">
        <v>161.80000000000001</v>
      </c>
      <c r="P274">
        <v>154</v>
      </c>
      <c r="Q274">
        <v>183.5</v>
      </c>
      <c r="R274">
        <v>152.5</v>
      </c>
      <c r="S274">
        <v>144.4</v>
      </c>
      <c r="T274">
        <v>151.4</v>
      </c>
      <c r="U274">
        <f t="shared" si="52"/>
        <v>154.69999999999999</v>
      </c>
      <c r="V274">
        <v>154.69999999999999</v>
      </c>
      <c r="W274">
        <v>141.9</v>
      </c>
      <c r="X274">
        <v>146.4</v>
      </c>
      <c r="Y274">
        <v>154.4</v>
      </c>
      <c r="Z274">
        <v>135</v>
      </c>
      <c r="AA274">
        <v>148.30000000000001</v>
      </c>
      <c r="AB274">
        <v>156.4</v>
      </c>
      <c r="AC274">
        <v>151.6</v>
      </c>
      <c r="AD274">
        <v>147</v>
      </c>
      <c r="AE274">
        <v>151.80000000000001</v>
      </c>
      <c r="AF274">
        <f t="shared" si="53"/>
        <v>1966.8000000000002</v>
      </c>
      <c r="AG274">
        <f t="shared" si="54"/>
        <v>141.9</v>
      </c>
      <c r="AH274">
        <f t="shared" si="55"/>
        <v>135</v>
      </c>
      <c r="AI274" s="6">
        <f t="shared" si="56"/>
        <v>154.69999999999999</v>
      </c>
      <c r="AJ274" s="352">
        <f t="shared" si="57"/>
        <v>154.4</v>
      </c>
      <c r="AK274">
        <f t="shared" si="58"/>
        <v>156.4</v>
      </c>
      <c r="AL274">
        <f t="shared" si="59"/>
        <v>448.29999999999995</v>
      </c>
      <c r="AM274">
        <f t="shared" si="60"/>
        <v>776.8</v>
      </c>
    </row>
    <row r="275" spans="1:39" x14ac:dyDescent="0.3">
      <c r="A275" t="s">
        <v>30</v>
      </c>
      <c r="B275">
        <v>2020</v>
      </c>
      <c r="C275" t="s">
        <v>46</v>
      </c>
      <c r="D275">
        <v>147.6</v>
      </c>
      <c r="E275">
        <v>187.2</v>
      </c>
      <c r="F275">
        <v>148.4</v>
      </c>
      <c r="G275">
        <v>153.30000000000001</v>
      </c>
      <c r="H275">
        <v>139.80000000000001</v>
      </c>
      <c r="I275">
        <v>146.9</v>
      </c>
      <c r="J275">
        <v>171</v>
      </c>
      <c r="K275">
        <v>149.9</v>
      </c>
      <c r="L275">
        <v>114.2</v>
      </c>
      <c r="M275">
        <v>160</v>
      </c>
      <c r="N275">
        <v>143.5</v>
      </c>
      <c r="O275">
        <v>161.5</v>
      </c>
      <c r="P275">
        <v>155.30000000000001</v>
      </c>
      <c r="Q275">
        <v>180.9</v>
      </c>
      <c r="R275">
        <v>155.1</v>
      </c>
      <c r="S275">
        <v>149.30000000000001</v>
      </c>
      <c r="T275">
        <v>154.30000000000001</v>
      </c>
      <c r="U275">
        <f t="shared" si="52"/>
        <v>155.9</v>
      </c>
      <c r="V275" t="s">
        <v>32</v>
      </c>
      <c r="W275">
        <v>145.80000000000001</v>
      </c>
      <c r="X275">
        <v>151.9</v>
      </c>
      <c r="Y275">
        <v>158.80000000000001</v>
      </c>
      <c r="Z275">
        <v>143.6</v>
      </c>
      <c r="AA275">
        <v>152.19999999999999</v>
      </c>
      <c r="AB275">
        <v>162.69999999999999</v>
      </c>
      <c r="AC275">
        <v>153.6</v>
      </c>
      <c r="AD275">
        <v>153</v>
      </c>
      <c r="AE275">
        <v>154.69999999999999</v>
      </c>
      <c r="AF275">
        <f t="shared" si="53"/>
        <v>1978.6</v>
      </c>
      <c r="AG275">
        <f t="shared" si="54"/>
        <v>145.80000000000001</v>
      </c>
      <c r="AH275">
        <f t="shared" si="55"/>
        <v>143.6</v>
      </c>
      <c r="AI275" s="6">
        <f t="shared" si="56"/>
        <v>155.9</v>
      </c>
      <c r="AJ275" s="352">
        <f t="shared" si="57"/>
        <v>158.80000000000001</v>
      </c>
      <c r="AK275">
        <f t="shared" si="58"/>
        <v>162.69999999999999</v>
      </c>
      <c r="AL275">
        <f t="shared" si="59"/>
        <v>458.7</v>
      </c>
      <c r="AM275">
        <f t="shared" si="60"/>
        <v>791.6</v>
      </c>
    </row>
    <row r="276" spans="1:39" x14ac:dyDescent="0.3">
      <c r="A276" t="s">
        <v>33</v>
      </c>
      <c r="B276">
        <v>2020</v>
      </c>
      <c r="C276" t="s">
        <v>46</v>
      </c>
      <c r="D276">
        <v>151.6</v>
      </c>
      <c r="E276">
        <v>197.8</v>
      </c>
      <c r="F276">
        <v>154.5</v>
      </c>
      <c r="G276">
        <v>153.4</v>
      </c>
      <c r="H276">
        <v>133.4</v>
      </c>
      <c r="I276">
        <v>154.5</v>
      </c>
      <c r="J276">
        <v>191.9</v>
      </c>
      <c r="K276">
        <v>151.30000000000001</v>
      </c>
      <c r="L276">
        <v>116.8</v>
      </c>
      <c r="M276">
        <v>160</v>
      </c>
      <c r="N276">
        <v>136.5</v>
      </c>
      <c r="O276">
        <v>163.30000000000001</v>
      </c>
      <c r="P276">
        <v>159.9</v>
      </c>
      <c r="Q276">
        <v>187.2</v>
      </c>
      <c r="R276">
        <v>150</v>
      </c>
      <c r="S276">
        <v>135.19999999999999</v>
      </c>
      <c r="T276">
        <v>147.80000000000001</v>
      </c>
      <c r="U276">
        <f t="shared" si="52"/>
        <v>155.5</v>
      </c>
      <c r="V276">
        <v>155.5</v>
      </c>
      <c r="W276">
        <v>138.30000000000001</v>
      </c>
      <c r="X276">
        <v>144.5</v>
      </c>
      <c r="Y276">
        <v>148.69999999999999</v>
      </c>
      <c r="Z276">
        <v>133.9</v>
      </c>
      <c r="AA276">
        <v>141.19999999999999</v>
      </c>
      <c r="AB276">
        <v>155.5</v>
      </c>
      <c r="AC276">
        <v>155.19999999999999</v>
      </c>
      <c r="AD276">
        <v>144.80000000000001</v>
      </c>
      <c r="AE276">
        <v>152.9</v>
      </c>
      <c r="AF276">
        <f t="shared" si="53"/>
        <v>2024.8999999999999</v>
      </c>
      <c r="AG276">
        <f t="shared" si="54"/>
        <v>138.30000000000001</v>
      </c>
      <c r="AH276">
        <f t="shared" si="55"/>
        <v>133.9</v>
      </c>
      <c r="AI276" s="6">
        <f t="shared" si="56"/>
        <v>155.5</v>
      </c>
      <c r="AJ276" s="352">
        <f t="shared" si="57"/>
        <v>148.69999999999999</v>
      </c>
      <c r="AK276">
        <f t="shared" si="58"/>
        <v>155.5</v>
      </c>
      <c r="AL276">
        <f t="shared" si="59"/>
        <v>433</v>
      </c>
      <c r="AM276">
        <f t="shared" si="60"/>
        <v>772.89999999999986</v>
      </c>
    </row>
    <row r="277" spans="1:39" x14ac:dyDescent="0.3">
      <c r="A277" t="s">
        <v>35</v>
      </c>
      <c r="B277">
        <v>2020</v>
      </c>
      <c r="C277" t="s">
        <v>46</v>
      </c>
      <c r="D277">
        <v>148.9</v>
      </c>
      <c r="E277">
        <v>190.9</v>
      </c>
      <c r="F277">
        <v>150.80000000000001</v>
      </c>
      <c r="G277">
        <v>153.30000000000001</v>
      </c>
      <c r="H277">
        <v>137.4</v>
      </c>
      <c r="I277">
        <v>150.4</v>
      </c>
      <c r="J277">
        <v>178.1</v>
      </c>
      <c r="K277">
        <v>150.4</v>
      </c>
      <c r="L277">
        <v>115.1</v>
      </c>
      <c r="M277">
        <v>160</v>
      </c>
      <c r="N277">
        <v>140.6</v>
      </c>
      <c r="O277">
        <v>162.30000000000001</v>
      </c>
      <c r="P277">
        <v>157</v>
      </c>
      <c r="Q277">
        <v>182.6</v>
      </c>
      <c r="R277">
        <v>153.1</v>
      </c>
      <c r="S277">
        <v>143.4</v>
      </c>
      <c r="T277">
        <v>151.69999999999999</v>
      </c>
      <c r="U277">
        <f t="shared" si="52"/>
        <v>155.5</v>
      </c>
      <c r="V277">
        <v>155.5</v>
      </c>
      <c r="W277">
        <v>143</v>
      </c>
      <c r="X277">
        <v>148.4</v>
      </c>
      <c r="Y277">
        <v>155</v>
      </c>
      <c r="Z277">
        <v>138.5</v>
      </c>
      <c r="AA277">
        <v>146</v>
      </c>
      <c r="AB277">
        <v>158.5</v>
      </c>
      <c r="AC277">
        <v>154.30000000000001</v>
      </c>
      <c r="AD277">
        <v>149</v>
      </c>
      <c r="AE277">
        <v>153.9</v>
      </c>
      <c r="AF277">
        <f t="shared" si="53"/>
        <v>1995.1999999999998</v>
      </c>
      <c r="AG277">
        <f t="shared" si="54"/>
        <v>143</v>
      </c>
      <c r="AH277">
        <f t="shared" si="55"/>
        <v>138.5</v>
      </c>
      <c r="AI277" s="6">
        <f t="shared" si="56"/>
        <v>155.5</v>
      </c>
      <c r="AJ277" s="352">
        <f t="shared" si="57"/>
        <v>155</v>
      </c>
      <c r="AK277">
        <f t="shared" si="58"/>
        <v>158.5</v>
      </c>
      <c r="AL277">
        <f t="shared" si="59"/>
        <v>448.2</v>
      </c>
      <c r="AM277">
        <f t="shared" si="60"/>
        <v>780.3</v>
      </c>
    </row>
    <row r="278" spans="1:39" x14ac:dyDescent="0.3">
      <c r="A278" t="s">
        <v>30</v>
      </c>
      <c r="B278">
        <v>2020</v>
      </c>
      <c r="C278" t="s">
        <v>48</v>
      </c>
      <c r="D278">
        <v>146.9</v>
      </c>
      <c r="E278">
        <v>183.9</v>
      </c>
      <c r="F278">
        <v>149.5</v>
      </c>
      <c r="G278">
        <v>153.4</v>
      </c>
      <c r="H278">
        <v>140.4</v>
      </c>
      <c r="I278">
        <v>147</v>
      </c>
      <c r="J278">
        <v>178.8</v>
      </c>
      <c r="K278">
        <v>149.30000000000001</v>
      </c>
      <c r="L278">
        <v>115.1</v>
      </c>
      <c r="M278">
        <v>160</v>
      </c>
      <c r="N278">
        <v>145.4</v>
      </c>
      <c r="O278">
        <v>161.6</v>
      </c>
      <c r="P278">
        <v>156.1</v>
      </c>
      <c r="Q278">
        <v>182.9</v>
      </c>
      <c r="R278">
        <v>155.4</v>
      </c>
      <c r="S278">
        <v>149.9</v>
      </c>
      <c r="T278">
        <v>154.6</v>
      </c>
      <c r="U278">
        <f t="shared" si="52"/>
        <v>156.4</v>
      </c>
      <c r="V278" t="s">
        <v>32</v>
      </c>
      <c r="W278">
        <v>146.4</v>
      </c>
      <c r="X278">
        <v>151.6</v>
      </c>
      <c r="Y278">
        <v>159.1</v>
      </c>
      <c r="Z278">
        <v>144.6</v>
      </c>
      <c r="AA278">
        <v>152.80000000000001</v>
      </c>
      <c r="AB278">
        <v>161.1</v>
      </c>
      <c r="AC278">
        <v>157.4</v>
      </c>
      <c r="AD278">
        <v>153.69999999999999</v>
      </c>
      <c r="AE278">
        <v>155.4</v>
      </c>
      <c r="AF278">
        <f t="shared" si="53"/>
        <v>1987.3999999999999</v>
      </c>
      <c r="AG278">
        <f t="shared" si="54"/>
        <v>146.4</v>
      </c>
      <c r="AH278">
        <f t="shared" si="55"/>
        <v>144.6</v>
      </c>
      <c r="AI278" s="6">
        <f t="shared" si="56"/>
        <v>156.4</v>
      </c>
      <c r="AJ278" s="352">
        <f t="shared" si="57"/>
        <v>159.1</v>
      </c>
      <c r="AK278">
        <f t="shared" si="58"/>
        <v>161.1</v>
      </c>
      <c r="AL278">
        <f t="shared" si="59"/>
        <v>459.9</v>
      </c>
      <c r="AM278">
        <f t="shared" si="60"/>
        <v>798.40000000000009</v>
      </c>
    </row>
    <row r="279" spans="1:39" x14ac:dyDescent="0.3">
      <c r="A279" t="s">
        <v>33</v>
      </c>
      <c r="B279">
        <v>2020</v>
      </c>
      <c r="C279" t="s">
        <v>48</v>
      </c>
      <c r="D279">
        <v>151.5</v>
      </c>
      <c r="E279">
        <v>193.1</v>
      </c>
      <c r="F279">
        <v>157.30000000000001</v>
      </c>
      <c r="G279">
        <v>153.9</v>
      </c>
      <c r="H279">
        <v>134.4</v>
      </c>
      <c r="I279">
        <v>155.4</v>
      </c>
      <c r="J279">
        <v>202</v>
      </c>
      <c r="K279">
        <v>150.80000000000001</v>
      </c>
      <c r="L279">
        <v>118.9</v>
      </c>
      <c r="M279">
        <v>160.9</v>
      </c>
      <c r="N279">
        <v>137.69999999999999</v>
      </c>
      <c r="O279">
        <v>164.4</v>
      </c>
      <c r="P279">
        <v>161.30000000000001</v>
      </c>
      <c r="Q279">
        <v>188.7</v>
      </c>
      <c r="R279">
        <v>150.19999999999999</v>
      </c>
      <c r="S279">
        <v>136.30000000000001</v>
      </c>
      <c r="T279">
        <v>148.1</v>
      </c>
      <c r="U279">
        <f t="shared" si="52"/>
        <v>156.30000000000001</v>
      </c>
      <c r="V279">
        <v>156.30000000000001</v>
      </c>
      <c r="W279">
        <v>137.19999999999999</v>
      </c>
      <c r="X279">
        <v>145.4</v>
      </c>
      <c r="Y279">
        <v>150</v>
      </c>
      <c r="Z279">
        <v>135.1</v>
      </c>
      <c r="AA279">
        <v>141.80000000000001</v>
      </c>
      <c r="AB279">
        <v>154.9</v>
      </c>
      <c r="AC279">
        <v>159.80000000000001</v>
      </c>
      <c r="AD279">
        <v>146</v>
      </c>
      <c r="AE279">
        <v>154</v>
      </c>
      <c r="AF279">
        <f t="shared" si="53"/>
        <v>2041.6000000000001</v>
      </c>
      <c r="AG279">
        <f t="shared" si="54"/>
        <v>137.19999999999999</v>
      </c>
      <c r="AH279">
        <f t="shared" si="55"/>
        <v>135.1</v>
      </c>
      <c r="AI279" s="6">
        <f t="shared" si="56"/>
        <v>156.30000000000001</v>
      </c>
      <c r="AJ279" s="352">
        <f t="shared" si="57"/>
        <v>150</v>
      </c>
      <c r="AK279">
        <f t="shared" si="58"/>
        <v>154.9</v>
      </c>
      <c r="AL279">
        <f t="shared" si="59"/>
        <v>434.6</v>
      </c>
      <c r="AM279">
        <f t="shared" si="60"/>
        <v>781.7</v>
      </c>
    </row>
    <row r="280" spans="1:39" x14ac:dyDescent="0.3">
      <c r="A280" t="s">
        <v>35</v>
      </c>
      <c r="B280">
        <v>2020</v>
      </c>
      <c r="C280" t="s">
        <v>48</v>
      </c>
      <c r="D280">
        <v>148.4</v>
      </c>
      <c r="E280">
        <v>187.1</v>
      </c>
      <c r="F280">
        <v>152.5</v>
      </c>
      <c r="G280">
        <v>153.6</v>
      </c>
      <c r="H280">
        <v>138.19999999999999</v>
      </c>
      <c r="I280">
        <v>150.9</v>
      </c>
      <c r="J280">
        <v>186.7</v>
      </c>
      <c r="K280">
        <v>149.80000000000001</v>
      </c>
      <c r="L280">
        <v>116.4</v>
      </c>
      <c r="M280">
        <v>160.30000000000001</v>
      </c>
      <c r="N280">
        <v>142.19999999999999</v>
      </c>
      <c r="O280">
        <v>162.9</v>
      </c>
      <c r="P280">
        <v>158</v>
      </c>
      <c r="Q280">
        <v>184.4</v>
      </c>
      <c r="R280">
        <v>153.4</v>
      </c>
      <c r="S280">
        <v>144.30000000000001</v>
      </c>
      <c r="T280">
        <v>152</v>
      </c>
      <c r="U280">
        <f t="shared" si="52"/>
        <v>156.30000000000001</v>
      </c>
      <c r="V280">
        <v>156.30000000000001</v>
      </c>
      <c r="W280">
        <v>142.9</v>
      </c>
      <c r="X280">
        <v>148.69999999999999</v>
      </c>
      <c r="Y280">
        <v>155.6</v>
      </c>
      <c r="Z280">
        <v>139.6</v>
      </c>
      <c r="AA280">
        <v>146.6</v>
      </c>
      <c r="AB280">
        <v>157.5</v>
      </c>
      <c r="AC280">
        <v>158.4</v>
      </c>
      <c r="AD280">
        <v>150</v>
      </c>
      <c r="AE280">
        <v>154.69999999999999</v>
      </c>
      <c r="AF280">
        <f t="shared" si="53"/>
        <v>2007</v>
      </c>
      <c r="AG280">
        <f t="shared" si="54"/>
        <v>142.9</v>
      </c>
      <c r="AH280">
        <f t="shared" si="55"/>
        <v>139.6</v>
      </c>
      <c r="AI280" s="6">
        <f t="shared" si="56"/>
        <v>156.30000000000001</v>
      </c>
      <c r="AJ280" s="352">
        <f t="shared" si="57"/>
        <v>155.6</v>
      </c>
      <c r="AK280">
        <f t="shared" si="58"/>
        <v>157.5</v>
      </c>
      <c r="AL280">
        <f t="shared" si="59"/>
        <v>449.70000000000005</v>
      </c>
      <c r="AM280">
        <f t="shared" si="60"/>
        <v>788.1</v>
      </c>
    </row>
    <row r="281" spans="1:39" x14ac:dyDescent="0.3">
      <c r="A281" t="s">
        <v>30</v>
      </c>
      <c r="B281">
        <v>2020</v>
      </c>
      <c r="C281" t="s">
        <v>50</v>
      </c>
      <c r="D281">
        <v>146</v>
      </c>
      <c r="E281">
        <v>186.3</v>
      </c>
      <c r="F281">
        <v>159.19999999999999</v>
      </c>
      <c r="G281">
        <v>153.6</v>
      </c>
      <c r="H281">
        <v>142.6</v>
      </c>
      <c r="I281">
        <v>147.19999999999999</v>
      </c>
      <c r="J281">
        <v>200.6</v>
      </c>
      <c r="K281">
        <v>150.30000000000001</v>
      </c>
      <c r="L281">
        <v>115.3</v>
      </c>
      <c r="M281">
        <v>160.9</v>
      </c>
      <c r="N281">
        <v>147.4</v>
      </c>
      <c r="O281">
        <v>161.9</v>
      </c>
      <c r="P281">
        <v>159.6</v>
      </c>
      <c r="Q281">
        <v>182.7</v>
      </c>
      <c r="R281">
        <v>155.69999999999999</v>
      </c>
      <c r="S281">
        <v>150.6</v>
      </c>
      <c r="T281">
        <v>155</v>
      </c>
      <c r="U281">
        <f t="shared" si="52"/>
        <v>157.25</v>
      </c>
      <c r="V281" t="s">
        <v>32</v>
      </c>
      <c r="W281">
        <v>146.80000000000001</v>
      </c>
      <c r="X281">
        <v>152</v>
      </c>
      <c r="Y281">
        <v>159.5</v>
      </c>
      <c r="Z281">
        <v>146.4</v>
      </c>
      <c r="AA281">
        <v>152.4</v>
      </c>
      <c r="AB281">
        <v>162.5</v>
      </c>
      <c r="AC281">
        <v>156.19999999999999</v>
      </c>
      <c r="AD281">
        <v>154.30000000000001</v>
      </c>
      <c r="AE281">
        <v>157.5</v>
      </c>
      <c r="AF281">
        <f t="shared" si="53"/>
        <v>2030.9</v>
      </c>
      <c r="AG281">
        <f t="shared" si="54"/>
        <v>146.80000000000001</v>
      </c>
      <c r="AH281">
        <f t="shared" si="55"/>
        <v>146.4</v>
      </c>
      <c r="AI281" s="6">
        <f t="shared" si="56"/>
        <v>157.25</v>
      </c>
      <c r="AJ281" s="352">
        <f t="shared" si="57"/>
        <v>159.5</v>
      </c>
      <c r="AK281">
        <f t="shared" si="58"/>
        <v>162.5</v>
      </c>
      <c r="AL281">
        <f t="shared" si="59"/>
        <v>461.29999999999995</v>
      </c>
      <c r="AM281">
        <f t="shared" si="60"/>
        <v>797.59999999999991</v>
      </c>
    </row>
    <row r="282" spans="1:39" x14ac:dyDescent="0.3">
      <c r="A282" t="s">
        <v>33</v>
      </c>
      <c r="B282">
        <v>2020</v>
      </c>
      <c r="C282" t="s">
        <v>50</v>
      </c>
      <c r="D282">
        <v>150.6</v>
      </c>
      <c r="E282">
        <v>193.7</v>
      </c>
      <c r="F282">
        <v>164.8</v>
      </c>
      <c r="G282">
        <v>153.69999999999999</v>
      </c>
      <c r="H282">
        <v>135.69999999999999</v>
      </c>
      <c r="I282">
        <v>155.69999999999999</v>
      </c>
      <c r="J282">
        <v>226</v>
      </c>
      <c r="K282">
        <v>152.19999999999999</v>
      </c>
      <c r="L282">
        <v>118.1</v>
      </c>
      <c r="M282">
        <v>161.30000000000001</v>
      </c>
      <c r="N282">
        <v>139.19999999999999</v>
      </c>
      <c r="O282">
        <v>164.8</v>
      </c>
      <c r="P282">
        <v>164.4</v>
      </c>
      <c r="Q282">
        <v>188.7</v>
      </c>
      <c r="R282">
        <v>150.5</v>
      </c>
      <c r="S282">
        <v>136.1</v>
      </c>
      <c r="T282">
        <v>148.30000000000001</v>
      </c>
      <c r="U282">
        <f t="shared" si="52"/>
        <v>156.5</v>
      </c>
      <c r="V282">
        <v>156.5</v>
      </c>
      <c r="W282">
        <v>137.1</v>
      </c>
      <c r="X282">
        <v>145.1</v>
      </c>
      <c r="Y282">
        <v>151</v>
      </c>
      <c r="Z282">
        <v>135.4</v>
      </c>
      <c r="AA282">
        <v>142</v>
      </c>
      <c r="AB282">
        <v>155.69999999999999</v>
      </c>
      <c r="AC282">
        <v>158.1</v>
      </c>
      <c r="AD282">
        <v>146.19999999999999</v>
      </c>
      <c r="AE282">
        <v>155.19999999999999</v>
      </c>
      <c r="AF282">
        <f t="shared" si="53"/>
        <v>2080.1999999999998</v>
      </c>
      <c r="AG282">
        <f t="shared" si="54"/>
        <v>137.1</v>
      </c>
      <c r="AH282">
        <f t="shared" si="55"/>
        <v>135.4</v>
      </c>
      <c r="AI282" s="6">
        <f t="shared" si="56"/>
        <v>156.5</v>
      </c>
      <c r="AJ282" s="352">
        <f t="shared" si="57"/>
        <v>151</v>
      </c>
      <c r="AK282">
        <f t="shared" si="58"/>
        <v>155.69999999999999</v>
      </c>
      <c r="AL282">
        <f t="shared" si="59"/>
        <v>434.90000000000003</v>
      </c>
      <c r="AM282">
        <f t="shared" si="60"/>
        <v>780.09999999999991</v>
      </c>
    </row>
    <row r="283" spans="1:39" x14ac:dyDescent="0.3">
      <c r="A283" t="s">
        <v>35</v>
      </c>
      <c r="B283">
        <v>2020</v>
      </c>
      <c r="C283" t="s">
        <v>50</v>
      </c>
      <c r="D283">
        <v>147.5</v>
      </c>
      <c r="E283">
        <v>188.9</v>
      </c>
      <c r="F283">
        <v>161.4</v>
      </c>
      <c r="G283">
        <v>153.6</v>
      </c>
      <c r="H283">
        <v>140.1</v>
      </c>
      <c r="I283">
        <v>151.19999999999999</v>
      </c>
      <c r="J283">
        <v>209.2</v>
      </c>
      <c r="K283">
        <v>150.9</v>
      </c>
      <c r="L283">
        <v>116.2</v>
      </c>
      <c r="M283">
        <v>161</v>
      </c>
      <c r="N283">
        <v>144</v>
      </c>
      <c r="O283">
        <v>163.19999999999999</v>
      </c>
      <c r="P283">
        <v>161.4</v>
      </c>
      <c r="Q283">
        <v>184.3</v>
      </c>
      <c r="R283">
        <v>153.69999999999999</v>
      </c>
      <c r="S283">
        <v>144.6</v>
      </c>
      <c r="T283">
        <v>152.30000000000001</v>
      </c>
      <c r="U283">
        <f t="shared" si="52"/>
        <v>156.5</v>
      </c>
      <c r="V283">
        <v>156.5</v>
      </c>
      <c r="W283">
        <v>143.1</v>
      </c>
      <c r="X283">
        <v>148.69999999999999</v>
      </c>
      <c r="Y283">
        <v>156.30000000000001</v>
      </c>
      <c r="Z283">
        <v>140.6</v>
      </c>
      <c r="AA283">
        <v>146.5</v>
      </c>
      <c r="AB283">
        <v>158.5</v>
      </c>
      <c r="AC283">
        <v>157</v>
      </c>
      <c r="AD283">
        <v>150.4</v>
      </c>
      <c r="AE283">
        <v>156.4</v>
      </c>
      <c r="AF283">
        <f t="shared" si="53"/>
        <v>2048.6000000000004</v>
      </c>
      <c r="AG283">
        <f t="shared" si="54"/>
        <v>143.1</v>
      </c>
      <c r="AH283">
        <f t="shared" si="55"/>
        <v>140.6</v>
      </c>
      <c r="AI283" s="6">
        <f t="shared" si="56"/>
        <v>156.5</v>
      </c>
      <c r="AJ283" s="352">
        <f t="shared" si="57"/>
        <v>156.30000000000001</v>
      </c>
      <c r="AK283">
        <f t="shared" si="58"/>
        <v>158.5</v>
      </c>
      <c r="AL283">
        <f t="shared" si="59"/>
        <v>450.59999999999997</v>
      </c>
      <c r="AM283">
        <f t="shared" si="60"/>
        <v>786.9</v>
      </c>
    </row>
    <row r="284" spans="1:39" x14ac:dyDescent="0.3">
      <c r="A284" t="s">
        <v>30</v>
      </c>
      <c r="B284">
        <v>2020</v>
      </c>
      <c r="C284" t="s">
        <v>53</v>
      </c>
      <c r="D284">
        <v>145.4</v>
      </c>
      <c r="E284">
        <v>188.6</v>
      </c>
      <c r="F284">
        <v>171.6</v>
      </c>
      <c r="G284">
        <v>153.80000000000001</v>
      </c>
      <c r="H284">
        <v>145.4</v>
      </c>
      <c r="I284">
        <v>146.5</v>
      </c>
      <c r="J284">
        <v>222.2</v>
      </c>
      <c r="K284">
        <v>155.9</v>
      </c>
      <c r="L284">
        <v>114.9</v>
      </c>
      <c r="M284">
        <v>162</v>
      </c>
      <c r="N284">
        <v>150</v>
      </c>
      <c r="O284">
        <v>162.69999999999999</v>
      </c>
      <c r="P284">
        <v>163.4</v>
      </c>
      <c r="Q284">
        <v>183.4</v>
      </c>
      <c r="R284">
        <v>156.30000000000001</v>
      </c>
      <c r="S284">
        <v>151</v>
      </c>
      <c r="T284">
        <v>155.5</v>
      </c>
      <c r="U284">
        <f t="shared" si="52"/>
        <v>158.19999999999999</v>
      </c>
      <c r="V284" t="s">
        <v>32</v>
      </c>
      <c r="W284">
        <v>147.5</v>
      </c>
      <c r="X284">
        <v>152.80000000000001</v>
      </c>
      <c r="Y284">
        <v>160.4</v>
      </c>
      <c r="Z284">
        <v>146.1</v>
      </c>
      <c r="AA284">
        <v>153.6</v>
      </c>
      <c r="AB284">
        <v>161.6</v>
      </c>
      <c r="AC284">
        <v>156.19999999999999</v>
      </c>
      <c r="AD284">
        <v>154.5</v>
      </c>
      <c r="AE284">
        <v>159.80000000000001</v>
      </c>
      <c r="AF284">
        <f t="shared" si="53"/>
        <v>2082.4</v>
      </c>
      <c r="AG284">
        <f t="shared" si="54"/>
        <v>147.5</v>
      </c>
      <c r="AH284">
        <f t="shared" si="55"/>
        <v>146.1</v>
      </c>
      <c r="AI284" s="6">
        <f t="shared" si="56"/>
        <v>158.19999999999999</v>
      </c>
      <c r="AJ284" s="352">
        <f t="shared" si="57"/>
        <v>160.4</v>
      </c>
      <c r="AK284">
        <f t="shared" si="58"/>
        <v>161.6</v>
      </c>
      <c r="AL284">
        <f t="shared" si="59"/>
        <v>462.8</v>
      </c>
      <c r="AM284">
        <f t="shared" si="60"/>
        <v>800.5</v>
      </c>
    </row>
    <row r="285" spans="1:39" x14ac:dyDescent="0.3">
      <c r="A285" t="s">
        <v>33</v>
      </c>
      <c r="B285">
        <v>2020</v>
      </c>
      <c r="C285" t="s">
        <v>53</v>
      </c>
      <c r="D285">
        <v>149.69999999999999</v>
      </c>
      <c r="E285">
        <v>195.5</v>
      </c>
      <c r="F285">
        <v>176.9</v>
      </c>
      <c r="G285">
        <v>153.9</v>
      </c>
      <c r="H285">
        <v>138</v>
      </c>
      <c r="I285">
        <v>150.5</v>
      </c>
      <c r="J285">
        <v>245.3</v>
      </c>
      <c r="K285">
        <v>158.69999999999999</v>
      </c>
      <c r="L285">
        <v>117.2</v>
      </c>
      <c r="M285">
        <v>161.4</v>
      </c>
      <c r="N285">
        <v>141.5</v>
      </c>
      <c r="O285">
        <v>165.1</v>
      </c>
      <c r="P285">
        <v>167</v>
      </c>
      <c r="Q285">
        <v>188.8</v>
      </c>
      <c r="R285">
        <v>151.1</v>
      </c>
      <c r="S285">
        <v>136.4</v>
      </c>
      <c r="T285">
        <v>148.80000000000001</v>
      </c>
      <c r="U285">
        <f t="shared" si="52"/>
        <v>158</v>
      </c>
      <c r="V285">
        <v>158</v>
      </c>
      <c r="W285">
        <v>137.30000000000001</v>
      </c>
      <c r="X285">
        <v>145.1</v>
      </c>
      <c r="Y285">
        <v>152</v>
      </c>
      <c r="Z285">
        <v>135.19999999999999</v>
      </c>
      <c r="AA285">
        <v>144.4</v>
      </c>
      <c r="AB285">
        <v>156.4</v>
      </c>
      <c r="AC285">
        <v>157.9</v>
      </c>
      <c r="AD285">
        <v>146.6</v>
      </c>
      <c r="AE285">
        <v>156.69999999999999</v>
      </c>
      <c r="AF285">
        <f t="shared" si="53"/>
        <v>2120.6999999999998</v>
      </c>
      <c r="AG285">
        <f t="shared" si="54"/>
        <v>137.30000000000001</v>
      </c>
      <c r="AH285">
        <f t="shared" si="55"/>
        <v>135.19999999999999</v>
      </c>
      <c r="AI285" s="6">
        <f t="shared" si="56"/>
        <v>158</v>
      </c>
      <c r="AJ285" s="352">
        <f t="shared" si="57"/>
        <v>152</v>
      </c>
      <c r="AK285">
        <f t="shared" si="58"/>
        <v>156.4</v>
      </c>
      <c r="AL285">
        <f t="shared" si="59"/>
        <v>436.3</v>
      </c>
      <c r="AM285">
        <f t="shared" si="60"/>
        <v>782.8</v>
      </c>
    </row>
    <row r="286" spans="1:39" x14ac:dyDescent="0.3">
      <c r="A286" t="s">
        <v>35</v>
      </c>
      <c r="B286">
        <v>2020</v>
      </c>
      <c r="C286" t="s">
        <v>53</v>
      </c>
      <c r="D286">
        <v>146.80000000000001</v>
      </c>
      <c r="E286">
        <v>191</v>
      </c>
      <c r="F286">
        <v>173.6</v>
      </c>
      <c r="G286">
        <v>153.80000000000001</v>
      </c>
      <c r="H286">
        <v>142.69999999999999</v>
      </c>
      <c r="I286">
        <v>148.4</v>
      </c>
      <c r="J286">
        <v>230</v>
      </c>
      <c r="K286">
        <v>156.80000000000001</v>
      </c>
      <c r="L286">
        <v>115.7</v>
      </c>
      <c r="M286">
        <v>161.80000000000001</v>
      </c>
      <c r="N286">
        <v>146.5</v>
      </c>
      <c r="O286">
        <v>163.80000000000001</v>
      </c>
      <c r="P286">
        <v>164.7</v>
      </c>
      <c r="Q286">
        <v>184.8</v>
      </c>
      <c r="R286">
        <v>154.30000000000001</v>
      </c>
      <c r="S286">
        <v>144.9</v>
      </c>
      <c r="T286">
        <v>152.80000000000001</v>
      </c>
      <c r="U286">
        <f t="shared" si="52"/>
        <v>158</v>
      </c>
      <c r="V286">
        <v>158</v>
      </c>
      <c r="W286">
        <v>143.6</v>
      </c>
      <c r="X286">
        <v>149.19999999999999</v>
      </c>
      <c r="Y286">
        <v>157.19999999999999</v>
      </c>
      <c r="Z286">
        <v>140.4</v>
      </c>
      <c r="AA286">
        <v>148.4</v>
      </c>
      <c r="AB286">
        <v>158.6</v>
      </c>
      <c r="AC286">
        <v>156.9</v>
      </c>
      <c r="AD286">
        <v>150.69999999999999</v>
      </c>
      <c r="AE286">
        <v>158.4</v>
      </c>
      <c r="AF286">
        <f t="shared" si="53"/>
        <v>2095.6</v>
      </c>
      <c r="AG286">
        <f t="shared" si="54"/>
        <v>143.6</v>
      </c>
      <c r="AH286">
        <f t="shared" si="55"/>
        <v>140.4</v>
      </c>
      <c r="AI286" s="6">
        <f t="shared" si="56"/>
        <v>158</v>
      </c>
      <c r="AJ286" s="352">
        <f t="shared" si="57"/>
        <v>157.19999999999999</v>
      </c>
      <c r="AK286">
        <f t="shared" si="58"/>
        <v>158.6</v>
      </c>
      <c r="AL286">
        <f t="shared" si="59"/>
        <v>452.00000000000006</v>
      </c>
      <c r="AM286">
        <f t="shared" si="60"/>
        <v>790</v>
      </c>
    </row>
    <row r="287" spans="1:39" x14ac:dyDescent="0.3">
      <c r="A287" t="s">
        <v>30</v>
      </c>
      <c r="B287">
        <v>2020</v>
      </c>
      <c r="C287" t="s">
        <v>55</v>
      </c>
      <c r="D287">
        <v>144.6</v>
      </c>
      <c r="E287">
        <v>188.5</v>
      </c>
      <c r="F287">
        <v>173.4</v>
      </c>
      <c r="G287">
        <v>154</v>
      </c>
      <c r="H287">
        <v>150</v>
      </c>
      <c r="I287">
        <v>145.9</v>
      </c>
      <c r="J287">
        <v>225.2</v>
      </c>
      <c r="K287">
        <v>159.5</v>
      </c>
      <c r="L287">
        <v>114.4</v>
      </c>
      <c r="M287">
        <v>163.5</v>
      </c>
      <c r="N287">
        <v>153.4</v>
      </c>
      <c r="O287">
        <v>163.6</v>
      </c>
      <c r="P287">
        <v>164.5</v>
      </c>
      <c r="Q287">
        <v>183.6</v>
      </c>
      <c r="R287">
        <v>157</v>
      </c>
      <c r="S287">
        <v>151.6</v>
      </c>
      <c r="T287">
        <v>156.30000000000001</v>
      </c>
      <c r="U287">
        <f t="shared" si="52"/>
        <v>158.05000000000001</v>
      </c>
      <c r="V287" t="s">
        <v>32</v>
      </c>
      <c r="W287">
        <v>148.69999999999999</v>
      </c>
      <c r="X287">
        <v>153.4</v>
      </c>
      <c r="Y287">
        <v>161.6</v>
      </c>
      <c r="Z287">
        <v>146.4</v>
      </c>
      <c r="AA287">
        <v>153.9</v>
      </c>
      <c r="AB287">
        <v>162.9</v>
      </c>
      <c r="AC287">
        <v>156.6</v>
      </c>
      <c r="AD287">
        <v>155.19999999999999</v>
      </c>
      <c r="AE287">
        <v>160.69999999999999</v>
      </c>
      <c r="AF287">
        <f t="shared" si="53"/>
        <v>2100.5</v>
      </c>
      <c r="AG287">
        <f t="shared" si="54"/>
        <v>148.69999999999999</v>
      </c>
      <c r="AH287">
        <f t="shared" si="55"/>
        <v>146.4</v>
      </c>
      <c r="AI287" s="6">
        <f t="shared" si="56"/>
        <v>158.05000000000001</v>
      </c>
      <c r="AJ287" s="352">
        <f t="shared" si="57"/>
        <v>161.6</v>
      </c>
      <c r="AK287">
        <f t="shared" si="58"/>
        <v>162.9</v>
      </c>
      <c r="AL287">
        <f t="shared" si="59"/>
        <v>464.90000000000003</v>
      </c>
      <c r="AM287">
        <f t="shared" si="60"/>
        <v>802.7</v>
      </c>
    </row>
    <row r="288" spans="1:39" x14ac:dyDescent="0.3">
      <c r="A288" t="s">
        <v>33</v>
      </c>
      <c r="B288">
        <v>2020</v>
      </c>
      <c r="C288" t="s">
        <v>55</v>
      </c>
      <c r="D288">
        <v>149</v>
      </c>
      <c r="E288">
        <v>195.7</v>
      </c>
      <c r="F288">
        <v>178.3</v>
      </c>
      <c r="G288">
        <v>154.19999999999999</v>
      </c>
      <c r="H288">
        <v>140.69999999999999</v>
      </c>
      <c r="I288">
        <v>149.69999999999999</v>
      </c>
      <c r="J288">
        <v>240.9</v>
      </c>
      <c r="K288">
        <v>161.5</v>
      </c>
      <c r="L288">
        <v>117.1</v>
      </c>
      <c r="M288">
        <v>161.9</v>
      </c>
      <c r="N288">
        <v>143.30000000000001</v>
      </c>
      <c r="O288">
        <v>166.1</v>
      </c>
      <c r="P288">
        <v>167</v>
      </c>
      <c r="Q288">
        <v>190.2</v>
      </c>
      <c r="R288">
        <v>151.9</v>
      </c>
      <c r="S288">
        <v>136.69999999999999</v>
      </c>
      <c r="T288">
        <v>149.6</v>
      </c>
      <c r="U288">
        <f t="shared" si="52"/>
        <v>158.4</v>
      </c>
      <c r="V288">
        <v>158.4</v>
      </c>
      <c r="W288">
        <v>137.9</v>
      </c>
      <c r="X288">
        <v>145.5</v>
      </c>
      <c r="Y288">
        <v>152.9</v>
      </c>
      <c r="Z288">
        <v>135.5</v>
      </c>
      <c r="AA288">
        <v>144.30000000000001</v>
      </c>
      <c r="AB288">
        <v>156.9</v>
      </c>
      <c r="AC288">
        <v>157.9</v>
      </c>
      <c r="AD288">
        <v>146.9</v>
      </c>
      <c r="AE288">
        <v>156.9</v>
      </c>
      <c r="AF288">
        <f t="shared" si="53"/>
        <v>2125.4</v>
      </c>
      <c r="AG288">
        <f t="shared" si="54"/>
        <v>137.9</v>
      </c>
      <c r="AH288">
        <f t="shared" si="55"/>
        <v>135.5</v>
      </c>
      <c r="AI288" s="6">
        <f t="shared" si="56"/>
        <v>158.4</v>
      </c>
      <c r="AJ288" s="352">
        <f t="shared" si="57"/>
        <v>152.9</v>
      </c>
      <c r="AK288">
        <f t="shared" si="58"/>
        <v>156.9</v>
      </c>
      <c r="AL288">
        <f t="shared" si="59"/>
        <v>438.20000000000005</v>
      </c>
      <c r="AM288">
        <f t="shared" si="60"/>
        <v>784.8</v>
      </c>
    </row>
    <row r="289" spans="1:39" x14ac:dyDescent="0.3">
      <c r="A289" t="s">
        <v>35</v>
      </c>
      <c r="B289">
        <v>2020</v>
      </c>
      <c r="C289" t="s">
        <v>55</v>
      </c>
      <c r="D289">
        <v>146</v>
      </c>
      <c r="E289">
        <v>191</v>
      </c>
      <c r="F289">
        <v>175.3</v>
      </c>
      <c r="G289">
        <v>154.1</v>
      </c>
      <c r="H289">
        <v>146.6</v>
      </c>
      <c r="I289">
        <v>147.69999999999999</v>
      </c>
      <c r="J289">
        <v>230.5</v>
      </c>
      <c r="K289">
        <v>160.19999999999999</v>
      </c>
      <c r="L289">
        <v>115.3</v>
      </c>
      <c r="M289">
        <v>163</v>
      </c>
      <c r="N289">
        <v>149.19999999999999</v>
      </c>
      <c r="O289">
        <v>164.8</v>
      </c>
      <c r="P289">
        <v>165.4</v>
      </c>
      <c r="Q289">
        <v>185.4</v>
      </c>
      <c r="R289">
        <v>155</v>
      </c>
      <c r="S289">
        <v>145.4</v>
      </c>
      <c r="T289">
        <v>153.6</v>
      </c>
      <c r="U289">
        <f t="shared" si="52"/>
        <v>158.4</v>
      </c>
      <c r="V289">
        <v>158.4</v>
      </c>
      <c r="W289">
        <v>144.6</v>
      </c>
      <c r="X289">
        <v>149.69999999999999</v>
      </c>
      <c r="Y289">
        <v>158.30000000000001</v>
      </c>
      <c r="Z289">
        <v>140.69999999999999</v>
      </c>
      <c r="AA289">
        <v>148.5</v>
      </c>
      <c r="AB289">
        <v>159.4</v>
      </c>
      <c r="AC289">
        <v>157.1</v>
      </c>
      <c r="AD289">
        <v>151.19999999999999</v>
      </c>
      <c r="AE289">
        <v>158.9</v>
      </c>
      <c r="AF289">
        <f t="shared" si="53"/>
        <v>2109.1</v>
      </c>
      <c r="AG289">
        <f t="shared" si="54"/>
        <v>144.6</v>
      </c>
      <c r="AH289">
        <f t="shared" si="55"/>
        <v>140.69999999999999</v>
      </c>
      <c r="AI289" s="6">
        <f t="shared" si="56"/>
        <v>158.4</v>
      </c>
      <c r="AJ289" s="352">
        <f t="shared" si="57"/>
        <v>158.30000000000001</v>
      </c>
      <c r="AK289">
        <f t="shared" si="58"/>
        <v>159.4</v>
      </c>
      <c r="AL289">
        <f t="shared" si="59"/>
        <v>454</v>
      </c>
      <c r="AM289">
        <f t="shared" si="60"/>
        <v>791.90000000000009</v>
      </c>
    </row>
    <row r="290" spans="1:39" x14ac:dyDescent="0.3">
      <c r="A290" t="s">
        <v>30</v>
      </c>
      <c r="B290">
        <v>2021</v>
      </c>
      <c r="C290" t="s">
        <v>31</v>
      </c>
      <c r="D290">
        <v>143.4</v>
      </c>
      <c r="E290">
        <v>187.5</v>
      </c>
      <c r="F290">
        <v>173.4</v>
      </c>
      <c r="G290">
        <v>154</v>
      </c>
      <c r="H290">
        <v>154.80000000000001</v>
      </c>
      <c r="I290">
        <v>147</v>
      </c>
      <c r="J290">
        <v>187.8</v>
      </c>
      <c r="K290">
        <v>159.5</v>
      </c>
      <c r="L290">
        <v>113.8</v>
      </c>
      <c r="M290">
        <v>164.5</v>
      </c>
      <c r="N290">
        <v>156.1</v>
      </c>
      <c r="O290">
        <v>164.3</v>
      </c>
      <c r="P290">
        <v>159.6</v>
      </c>
      <c r="Q290">
        <v>184.6</v>
      </c>
      <c r="R290">
        <v>157.5</v>
      </c>
      <c r="S290">
        <v>152.4</v>
      </c>
      <c r="T290">
        <v>156.80000000000001</v>
      </c>
      <c r="U290">
        <f t="shared" si="52"/>
        <v>158.75</v>
      </c>
      <c r="V290" t="s">
        <v>32</v>
      </c>
      <c r="W290">
        <v>150.9</v>
      </c>
      <c r="X290">
        <v>153.9</v>
      </c>
      <c r="Y290">
        <v>162.5</v>
      </c>
      <c r="Z290">
        <v>147.5</v>
      </c>
      <c r="AA290">
        <v>155.1</v>
      </c>
      <c r="AB290">
        <v>163.5</v>
      </c>
      <c r="AC290">
        <v>156.19999999999999</v>
      </c>
      <c r="AD290">
        <v>155.9</v>
      </c>
      <c r="AE290">
        <v>158.5</v>
      </c>
      <c r="AF290">
        <f t="shared" si="53"/>
        <v>2065.6999999999998</v>
      </c>
      <c r="AG290">
        <f t="shared" si="54"/>
        <v>150.9</v>
      </c>
      <c r="AH290">
        <f t="shared" si="55"/>
        <v>147.5</v>
      </c>
      <c r="AI290" s="6">
        <f t="shared" si="56"/>
        <v>158.75</v>
      </c>
      <c r="AJ290" s="352">
        <f t="shared" si="57"/>
        <v>162.5</v>
      </c>
      <c r="AK290">
        <f t="shared" si="58"/>
        <v>163.5</v>
      </c>
      <c r="AL290">
        <f t="shared" si="59"/>
        <v>466.7</v>
      </c>
      <c r="AM290">
        <f t="shared" si="60"/>
        <v>805.69999999999993</v>
      </c>
    </row>
    <row r="291" spans="1:39" x14ac:dyDescent="0.3">
      <c r="A291" t="s">
        <v>33</v>
      </c>
      <c r="B291">
        <v>2021</v>
      </c>
      <c r="C291" t="s">
        <v>31</v>
      </c>
      <c r="D291">
        <v>148</v>
      </c>
      <c r="E291">
        <v>194.8</v>
      </c>
      <c r="F291">
        <v>178.4</v>
      </c>
      <c r="G291">
        <v>154.4</v>
      </c>
      <c r="H291">
        <v>144.1</v>
      </c>
      <c r="I291">
        <v>152.6</v>
      </c>
      <c r="J291">
        <v>206.8</v>
      </c>
      <c r="K291">
        <v>162.1</v>
      </c>
      <c r="L291">
        <v>116.3</v>
      </c>
      <c r="M291">
        <v>163</v>
      </c>
      <c r="N291">
        <v>145.9</v>
      </c>
      <c r="O291">
        <v>167.2</v>
      </c>
      <c r="P291">
        <v>163.4</v>
      </c>
      <c r="Q291">
        <v>191.8</v>
      </c>
      <c r="R291">
        <v>152.5</v>
      </c>
      <c r="S291">
        <v>137.30000000000001</v>
      </c>
      <c r="T291">
        <v>150.19999999999999</v>
      </c>
      <c r="U291">
        <f t="shared" si="52"/>
        <v>157.69999999999999</v>
      </c>
      <c r="V291">
        <v>157.69999999999999</v>
      </c>
      <c r="W291">
        <v>142.9</v>
      </c>
      <c r="X291">
        <v>145.69999999999999</v>
      </c>
      <c r="Y291">
        <v>154.1</v>
      </c>
      <c r="Z291">
        <v>136.9</v>
      </c>
      <c r="AA291">
        <v>145.4</v>
      </c>
      <c r="AB291">
        <v>156.1</v>
      </c>
      <c r="AC291">
        <v>157.69999999999999</v>
      </c>
      <c r="AD291">
        <v>147.6</v>
      </c>
      <c r="AE291">
        <v>156</v>
      </c>
      <c r="AF291">
        <f t="shared" si="53"/>
        <v>2097</v>
      </c>
      <c r="AG291">
        <f t="shared" si="54"/>
        <v>142.9</v>
      </c>
      <c r="AH291">
        <f t="shared" si="55"/>
        <v>136.9</v>
      </c>
      <c r="AI291" s="6">
        <f t="shared" si="56"/>
        <v>157.69999999999999</v>
      </c>
      <c r="AJ291" s="352">
        <f t="shared" si="57"/>
        <v>154.1</v>
      </c>
      <c r="AK291">
        <f t="shared" si="58"/>
        <v>156.1</v>
      </c>
      <c r="AL291">
        <f t="shared" si="59"/>
        <v>440</v>
      </c>
      <c r="AM291">
        <f t="shared" si="60"/>
        <v>788.19999999999993</v>
      </c>
    </row>
    <row r="292" spans="1:39" x14ac:dyDescent="0.3">
      <c r="A292" t="s">
        <v>35</v>
      </c>
      <c r="B292">
        <v>2021</v>
      </c>
      <c r="C292" t="s">
        <v>31</v>
      </c>
      <c r="D292">
        <v>144.9</v>
      </c>
      <c r="E292">
        <v>190.1</v>
      </c>
      <c r="F292">
        <v>175.3</v>
      </c>
      <c r="G292">
        <v>154.1</v>
      </c>
      <c r="H292">
        <v>150.9</v>
      </c>
      <c r="I292">
        <v>149.6</v>
      </c>
      <c r="J292">
        <v>194.2</v>
      </c>
      <c r="K292">
        <v>160.4</v>
      </c>
      <c r="L292">
        <v>114.6</v>
      </c>
      <c r="M292">
        <v>164</v>
      </c>
      <c r="N292">
        <v>151.80000000000001</v>
      </c>
      <c r="O292">
        <v>165.6</v>
      </c>
      <c r="P292">
        <v>161</v>
      </c>
      <c r="Q292">
        <v>186.5</v>
      </c>
      <c r="R292">
        <v>155.5</v>
      </c>
      <c r="S292">
        <v>146.1</v>
      </c>
      <c r="T292">
        <v>154.19999999999999</v>
      </c>
      <c r="U292">
        <f t="shared" si="52"/>
        <v>157.69999999999999</v>
      </c>
      <c r="V292">
        <v>157.69999999999999</v>
      </c>
      <c r="W292">
        <v>147.9</v>
      </c>
      <c r="X292">
        <v>150</v>
      </c>
      <c r="Y292">
        <v>159.30000000000001</v>
      </c>
      <c r="Z292">
        <v>141.9</v>
      </c>
      <c r="AA292">
        <v>149.6</v>
      </c>
      <c r="AB292">
        <v>159.19999999999999</v>
      </c>
      <c r="AC292">
        <v>156.80000000000001</v>
      </c>
      <c r="AD292">
        <v>151.9</v>
      </c>
      <c r="AE292">
        <v>157.30000000000001</v>
      </c>
      <c r="AF292">
        <f t="shared" si="53"/>
        <v>2076.5</v>
      </c>
      <c r="AG292">
        <f t="shared" si="54"/>
        <v>147.9</v>
      </c>
      <c r="AH292">
        <f t="shared" si="55"/>
        <v>141.9</v>
      </c>
      <c r="AI292" s="6">
        <f t="shared" si="56"/>
        <v>157.69999999999999</v>
      </c>
      <c r="AJ292" s="352">
        <f t="shared" si="57"/>
        <v>159.30000000000001</v>
      </c>
      <c r="AK292">
        <f t="shared" si="58"/>
        <v>159.19999999999999</v>
      </c>
      <c r="AL292">
        <f t="shared" si="59"/>
        <v>455.8</v>
      </c>
      <c r="AM292">
        <f t="shared" si="60"/>
        <v>794.80000000000007</v>
      </c>
    </row>
    <row r="293" spans="1:39" x14ac:dyDescent="0.3">
      <c r="A293" t="s">
        <v>30</v>
      </c>
      <c r="B293">
        <v>2021</v>
      </c>
      <c r="C293" t="s">
        <v>36</v>
      </c>
      <c r="D293">
        <v>142.80000000000001</v>
      </c>
      <c r="E293">
        <v>184</v>
      </c>
      <c r="F293">
        <v>168</v>
      </c>
      <c r="G293">
        <v>154.4</v>
      </c>
      <c r="H293">
        <v>163</v>
      </c>
      <c r="I293">
        <v>147.80000000000001</v>
      </c>
      <c r="J293">
        <v>149.69999999999999</v>
      </c>
      <c r="K293">
        <v>158.30000000000001</v>
      </c>
      <c r="L293">
        <v>111.8</v>
      </c>
      <c r="M293">
        <v>165</v>
      </c>
      <c r="N293">
        <v>160</v>
      </c>
      <c r="O293">
        <v>165.8</v>
      </c>
      <c r="P293">
        <v>154.69999999999999</v>
      </c>
      <c r="Q293">
        <v>186.5</v>
      </c>
      <c r="R293">
        <v>159.1</v>
      </c>
      <c r="S293">
        <v>153.9</v>
      </c>
      <c r="T293">
        <v>158.4</v>
      </c>
      <c r="U293">
        <f t="shared" si="52"/>
        <v>159.85</v>
      </c>
      <c r="V293" t="s">
        <v>32</v>
      </c>
      <c r="W293">
        <v>154.4</v>
      </c>
      <c r="X293">
        <v>154.80000000000001</v>
      </c>
      <c r="Y293">
        <v>164.3</v>
      </c>
      <c r="Z293">
        <v>150.19999999999999</v>
      </c>
      <c r="AA293">
        <v>157</v>
      </c>
      <c r="AB293">
        <v>163.6</v>
      </c>
      <c r="AC293">
        <v>155.19999999999999</v>
      </c>
      <c r="AD293">
        <v>157.19999999999999</v>
      </c>
      <c r="AE293">
        <v>156.69999999999999</v>
      </c>
      <c r="AF293">
        <f t="shared" si="53"/>
        <v>2025.3</v>
      </c>
      <c r="AG293">
        <f t="shared" si="54"/>
        <v>154.4</v>
      </c>
      <c r="AH293">
        <f t="shared" si="55"/>
        <v>150.19999999999999</v>
      </c>
      <c r="AI293" s="6">
        <f t="shared" si="56"/>
        <v>159.85</v>
      </c>
      <c r="AJ293" s="352">
        <f t="shared" si="57"/>
        <v>164.3</v>
      </c>
      <c r="AK293">
        <f t="shared" si="58"/>
        <v>163.6</v>
      </c>
      <c r="AL293">
        <f t="shared" si="59"/>
        <v>471.4</v>
      </c>
      <c r="AM293">
        <f t="shared" si="60"/>
        <v>810.7</v>
      </c>
    </row>
    <row r="294" spans="1:39" x14ac:dyDescent="0.3">
      <c r="A294" t="s">
        <v>33</v>
      </c>
      <c r="B294">
        <v>2021</v>
      </c>
      <c r="C294" t="s">
        <v>36</v>
      </c>
      <c r="D294">
        <v>147.6</v>
      </c>
      <c r="E294">
        <v>191.2</v>
      </c>
      <c r="F294">
        <v>169.9</v>
      </c>
      <c r="G294">
        <v>155.1</v>
      </c>
      <c r="H294">
        <v>151.4</v>
      </c>
      <c r="I294">
        <v>154</v>
      </c>
      <c r="J294">
        <v>180.2</v>
      </c>
      <c r="K294">
        <v>159.80000000000001</v>
      </c>
      <c r="L294">
        <v>114.9</v>
      </c>
      <c r="M294">
        <v>162.5</v>
      </c>
      <c r="N294">
        <v>149.19999999999999</v>
      </c>
      <c r="O294">
        <v>169.4</v>
      </c>
      <c r="P294">
        <v>160.80000000000001</v>
      </c>
      <c r="Q294">
        <v>193.3</v>
      </c>
      <c r="R294">
        <v>154.19999999999999</v>
      </c>
      <c r="S294">
        <v>138.19999999999999</v>
      </c>
      <c r="T294">
        <v>151.80000000000001</v>
      </c>
      <c r="U294">
        <f t="shared" si="52"/>
        <v>159.80000000000001</v>
      </c>
      <c r="V294">
        <v>159.80000000000001</v>
      </c>
      <c r="W294">
        <v>149.1</v>
      </c>
      <c r="X294">
        <v>146.5</v>
      </c>
      <c r="Y294">
        <v>156.30000000000001</v>
      </c>
      <c r="Z294">
        <v>140.5</v>
      </c>
      <c r="AA294">
        <v>147.30000000000001</v>
      </c>
      <c r="AB294">
        <v>156.6</v>
      </c>
      <c r="AC294">
        <v>156.69999999999999</v>
      </c>
      <c r="AD294">
        <v>149.30000000000001</v>
      </c>
      <c r="AE294">
        <v>156.5</v>
      </c>
      <c r="AF294">
        <f t="shared" si="53"/>
        <v>2066</v>
      </c>
      <c r="AG294">
        <f t="shared" si="54"/>
        <v>149.1</v>
      </c>
      <c r="AH294">
        <f t="shared" si="55"/>
        <v>140.5</v>
      </c>
      <c r="AI294" s="6">
        <f t="shared" si="56"/>
        <v>159.80000000000001</v>
      </c>
      <c r="AJ294" s="352">
        <f t="shared" si="57"/>
        <v>156.30000000000001</v>
      </c>
      <c r="AK294">
        <f t="shared" si="58"/>
        <v>156.6</v>
      </c>
      <c r="AL294">
        <f t="shared" si="59"/>
        <v>444.2</v>
      </c>
      <c r="AM294">
        <f t="shared" si="60"/>
        <v>793.09999999999991</v>
      </c>
    </row>
    <row r="295" spans="1:39" x14ac:dyDescent="0.3">
      <c r="A295" t="s">
        <v>35</v>
      </c>
      <c r="B295">
        <v>2021</v>
      </c>
      <c r="C295" t="s">
        <v>36</v>
      </c>
      <c r="D295">
        <v>144.30000000000001</v>
      </c>
      <c r="E295">
        <v>186.5</v>
      </c>
      <c r="F295">
        <v>168.7</v>
      </c>
      <c r="G295">
        <v>154.69999999999999</v>
      </c>
      <c r="H295">
        <v>158.69999999999999</v>
      </c>
      <c r="I295">
        <v>150.69999999999999</v>
      </c>
      <c r="J295">
        <v>160</v>
      </c>
      <c r="K295">
        <v>158.80000000000001</v>
      </c>
      <c r="L295">
        <v>112.8</v>
      </c>
      <c r="M295">
        <v>164.2</v>
      </c>
      <c r="N295">
        <v>155.5</v>
      </c>
      <c r="O295">
        <v>167.5</v>
      </c>
      <c r="P295">
        <v>156.9</v>
      </c>
      <c r="Q295">
        <v>188.3</v>
      </c>
      <c r="R295">
        <v>157.19999999999999</v>
      </c>
      <c r="S295">
        <v>147.4</v>
      </c>
      <c r="T295">
        <v>155.80000000000001</v>
      </c>
      <c r="U295">
        <f t="shared" si="52"/>
        <v>159.80000000000001</v>
      </c>
      <c r="V295">
        <v>159.80000000000001</v>
      </c>
      <c r="W295">
        <v>152.4</v>
      </c>
      <c r="X295">
        <v>150.9</v>
      </c>
      <c r="Y295">
        <v>161.30000000000001</v>
      </c>
      <c r="Z295">
        <v>145.1</v>
      </c>
      <c r="AA295">
        <v>151.5</v>
      </c>
      <c r="AB295">
        <v>159.5</v>
      </c>
      <c r="AC295">
        <v>155.80000000000001</v>
      </c>
      <c r="AD295">
        <v>153.4</v>
      </c>
      <c r="AE295">
        <v>156.6</v>
      </c>
      <c r="AF295">
        <f t="shared" si="53"/>
        <v>2039.3000000000002</v>
      </c>
      <c r="AG295">
        <f t="shared" si="54"/>
        <v>152.4</v>
      </c>
      <c r="AH295">
        <f t="shared" si="55"/>
        <v>145.1</v>
      </c>
      <c r="AI295" s="6">
        <f t="shared" si="56"/>
        <v>159.80000000000001</v>
      </c>
      <c r="AJ295" s="352">
        <f t="shared" si="57"/>
        <v>161.30000000000001</v>
      </c>
      <c r="AK295">
        <f t="shared" si="58"/>
        <v>159.5</v>
      </c>
      <c r="AL295">
        <f t="shared" si="59"/>
        <v>460.40000000000003</v>
      </c>
      <c r="AM295">
        <f t="shared" si="60"/>
        <v>799.9</v>
      </c>
    </row>
    <row r="296" spans="1:39" x14ac:dyDescent="0.3">
      <c r="A296" t="s">
        <v>30</v>
      </c>
      <c r="B296">
        <v>2021</v>
      </c>
      <c r="C296" t="s">
        <v>38</v>
      </c>
      <c r="D296">
        <v>142.5</v>
      </c>
      <c r="E296">
        <v>189.4</v>
      </c>
      <c r="F296">
        <v>163.19999999999999</v>
      </c>
      <c r="G296">
        <v>154.5</v>
      </c>
      <c r="H296">
        <v>168.2</v>
      </c>
      <c r="I296">
        <v>150.5</v>
      </c>
      <c r="J296">
        <v>141</v>
      </c>
      <c r="K296">
        <v>159.19999999999999</v>
      </c>
      <c r="L296">
        <v>111.7</v>
      </c>
      <c r="M296">
        <v>164</v>
      </c>
      <c r="N296">
        <v>160.6</v>
      </c>
      <c r="O296">
        <v>166.4</v>
      </c>
      <c r="P296">
        <v>154.5</v>
      </c>
      <c r="Q296">
        <v>186.1</v>
      </c>
      <c r="R296">
        <v>159.6</v>
      </c>
      <c r="S296">
        <v>154.4</v>
      </c>
      <c r="T296">
        <v>158.9</v>
      </c>
      <c r="U296">
        <f t="shared" si="52"/>
        <v>160.65</v>
      </c>
      <c r="V296" t="s">
        <v>32</v>
      </c>
      <c r="W296">
        <v>156</v>
      </c>
      <c r="X296">
        <v>154.80000000000001</v>
      </c>
      <c r="Y296">
        <v>164.6</v>
      </c>
      <c r="Z296">
        <v>151.30000000000001</v>
      </c>
      <c r="AA296">
        <v>157.80000000000001</v>
      </c>
      <c r="AB296">
        <v>163.80000000000001</v>
      </c>
      <c r="AC296">
        <v>153.1</v>
      </c>
      <c r="AD296">
        <v>157.30000000000001</v>
      </c>
      <c r="AE296">
        <v>156.69999999999999</v>
      </c>
      <c r="AF296">
        <f t="shared" si="53"/>
        <v>2025.7</v>
      </c>
      <c r="AG296">
        <f t="shared" si="54"/>
        <v>156</v>
      </c>
      <c r="AH296">
        <f t="shared" si="55"/>
        <v>151.30000000000001</v>
      </c>
      <c r="AI296" s="6">
        <f t="shared" si="56"/>
        <v>160.65</v>
      </c>
      <c r="AJ296" s="352">
        <f t="shared" si="57"/>
        <v>164.6</v>
      </c>
      <c r="AK296">
        <f t="shared" si="58"/>
        <v>163.80000000000001</v>
      </c>
      <c r="AL296">
        <f t="shared" si="59"/>
        <v>472.9</v>
      </c>
      <c r="AM296">
        <f t="shared" si="60"/>
        <v>809.09999999999991</v>
      </c>
    </row>
    <row r="297" spans="1:39" x14ac:dyDescent="0.3">
      <c r="A297" t="s">
        <v>33</v>
      </c>
      <c r="B297">
        <v>2021</v>
      </c>
      <c r="C297" t="s">
        <v>38</v>
      </c>
      <c r="D297">
        <v>147.5</v>
      </c>
      <c r="E297">
        <v>197.5</v>
      </c>
      <c r="F297">
        <v>164.7</v>
      </c>
      <c r="G297">
        <v>155.6</v>
      </c>
      <c r="H297">
        <v>156.4</v>
      </c>
      <c r="I297">
        <v>157.30000000000001</v>
      </c>
      <c r="J297">
        <v>166.1</v>
      </c>
      <c r="K297">
        <v>161.1</v>
      </c>
      <c r="L297">
        <v>114.3</v>
      </c>
      <c r="M297">
        <v>162.6</v>
      </c>
      <c r="N297">
        <v>150.69999999999999</v>
      </c>
      <c r="O297">
        <v>170.3</v>
      </c>
      <c r="P297">
        <v>160.4</v>
      </c>
      <c r="Q297">
        <v>193.5</v>
      </c>
      <c r="R297">
        <v>155.1</v>
      </c>
      <c r="S297">
        <v>138.69999999999999</v>
      </c>
      <c r="T297">
        <v>152.6</v>
      </c>
      <c r="U297">
        <f t="shared" si="52"/>
        <v>159.9</v>
      </c>
      <c r="V297">
        <v>159.9</v>
      </c>
      <c r="W297">
        <v>154.80000000000001</v>
      </c>
      <c r="X297">
        <v>147.19999999999999</v>
      </c>
      <c r="Y297">
        <v>156.9</v>
      </c>
      <c r="Z297">
        <v>141.69999999999999</v>
      </c>
      <c r="AA297">
        <v>148.6</v>
      </c>
      <c r="AB297">
        <v>157.6</v>
      </c>
      <c r="AC297">
        <v>154.9</v>
      </c>
      <c r="AD297">
        <v>150</v>
      </c>
      <c r="AE297">
        <v>156.9</v>
      </c>
      <c r="AF297">
        <f t="shared" si="53"/>
        <v>2064.4999999999995</v>
      </c>
      <c r="AG297">
        <f t="shared" si="54"/>
        <v>154.80000000000001</v>
      </c>
      <c r="AH297">
        <f t="shared" si="55"/>
        <v>141.69999999999999</v>
      </c>
      <c r="AI297" s="6">
        <f t="shared" si="56"/>
        <v>159.9</v>
      </c>
      <c r="AJ297" s="352">
        <f t="shared" si="57"/>
        <v>156.9</v>
      </c>
      <c r="AK297">
        <f t="shared" si="58"/>
        <v>157.6</v>
      </c>
      <c r="AL297">
        <f t="shared" si="59"/>
        <v>446.4</v>
      </c>
      <c r="AM297">
        <f t="shared" si="60"/>
        <v>794.19999999999993</v>
      </c>
    </row>
    <row r="298" spans="1:39" x14ac:dyDescent="0.3">
      <c r="A298" t="s">
        <v>35</v>
      </c>
      <c r="B298">
        <v>2021</v>
      </c>
      <c r="C298" t="s">
        <v>38</v>
      </c>
      <c r="D298">
        <v>144.1</v>
      </c>
      <c r="E298">
        <v>192.2</v>
      </c>
      <c r="F298">
        <v>163.80000000000001</v>
      </c>
      <c r="G298">
        <v>154.9</v>
      </c>
      <c r="H298">
        <v>163.9</v>
      </c>
      <c r="I298">
        <v>153.69999999999999</v>
      </c>
      <c r="J298">
        <v>149.5</v>
      </c>
      <c r="K298">
        <v>159.80000000000001</v>
      </c>
      <c r="L298">
        <v>112.6</v>
      </c>
      <c r="M298">
        <v>163.5</v>
      </c>
      <c r="N298">
        <v>156.5</v>
      </c>
      <c r="O298">
        <v>168.2</v>
      </c>
      <c r="P298">
        <v>156.69999999999999</v>
      </c>
      <c r="Q298">
        <v>188.1</v>
      </c>
      <c r="R298">
        <v>157.80000000000001</v>
      </c>
      <c r="S298">
        <v>147.9</v>
      </c>
      <c r="T298">
        <v>156.4</v>
      </c>
      <c r="U298">
        <f t="shared" si="52"/>
        <v>159.9</v>
      </c>
      <c r="V298">
        <v>159.9</v>
      </c>
      <c r="W298">
        <v>155.5</v>
      </c>
      <c r="X298">
        <v>151.19999999999999</v>
      </c>
      <c r="Y298">
        <v>161.69999999999999</v>
      </c>
      <c r="Z298">
        <v>146.19999999999999</v>
      </c>
      <c r="AA298">
        <v>152.6</v>
      </c>
      <c r="AB298">
        <v>160.19999999999999</v>
      </c>
      <c r="AC298">
        <v>153.80000000000001</v>
      </c>
      <c r="AD298">
        <v>153.80000000000001</v>
      </c>
      <c r="AE298">
        <v>156.80000000000001</v>
      </c>
      <c r="AF298">
        <f t="shared" si="53"/>
        <v>2039.3999999999999</v>
      </c>
      <c r="AG298">
        <f t="shared" si="54"/>
        <v>155.5</v>
      </c>
      <c r="AH298">
        <f t="shared" si="55"/>
        <v>146.19999999999999</v>
      </c>
      <c r="AI298" s="6">
        <f t="shared" si="56"/>
        <v>159.9</v>
      </c>
      <c r="AJ298" s="352">
        <f t="shared" si="57"/>
        <v>161.69999999999999</v>
      </c>
      <c r="AK298">
        <f t="shared" si="58"/>
        <v>160.19999999999999</v>
      </c>
      <c r="AL298">
        <f t="shared" si="59"/>
        <v>462.1</v>
      </c>
      <c r="AM298">
        <f t="shared" si="60"/>
        <v>799.5</v>
      </c>
    </row>
    <row r="299" spans="1:39" x14ac:dyDescent="0.3">
      <c r="A299" t="s">
        <v>30</v>
      </c>
      <c r="B299">
        <v>2021</v>
      </c>
      <c r="C299" t="s">
        <v>39</v>
      </c>
      <c r="D299">
        <v>142.69999999999999</v>
      </c>
      <c r="E299">
        <v>195.5</v>
      </c>
      <c r="F299">
        <v>163.4</v>
      </c>
      <c r="G299">
        <v>155</v>
      </c>
      <c r="H299">
        <v>175.2</v>
      </c>
      <c r="I299">
        <v>160.6</v>
      </c>
      <c r="J299">
        <v>135.1</v>
      </c>
      <c r="K299">
        <v>161.1</v>
      </c>
      <c r="L299">
        <v>112.2</v>
      </c>
      <c r="M299">
        <v>164.4</v>
      </c>
      <c r="N299">
        <v>161.9</v>
      </c>
      <c r="O299">
        <v>166.8</v>
      </c>
      <c r="P299">
        <v>155.6</v>
      </c>
      <c r="Q299">
        <v>186.8</v>
      </c>
      <c r="R299">
        <v>160.69999999999999</v>
      </c>
      <c r="S299">
        <v>155.1</v>
      </c>
      <c r="T299">
        <v>159.9</v>
      </c>
      <c r="U299">
        <f t="shared" si="52"/>
        <v>161.5</v>
      </c>
      <c r="V299" t="s">
        <v>32</v>
      </c>
      <c r="W299">
        <v>156</v>
      </c>
      <c r="X299">
        <v>155.5</v>
      </c>
      <c r="Y299">
        <v>165.3</v>
      </c>
      <c r="Z299">
        <v>151.69999999999999</v>
      </c>
      <c r="AA299">
        <v>158.6</v>
      </c>
      <c r="AB299">
        <v>164.1</v>
      </c>
      <c r="AC299">
        <v>154.6</v>
      </c>
      <c r="AD299">
        <v>158</v>
      </c>
      <c r="AE299">
        <v>157.6</v>
      </c>
      <c r="AF299">
        <f t="shared" si="53"/>
        <v>2049.5</v>
      </c>
      <c r="AG299">
        <f t="shared" si="54"/>
        <v>156</v>
      </c>
      <c r="AH299">
        <f t="shared" si="55"/>
        <v>151.69999999999999</v>
      </c>
      <c r="AI299" s="6">
        <f t="shared" si="56"/>
        <v>161.5</v>
      </c>
      <c r="AJ299" s="352">
        <f t="shared" si="57"/>
        <v>165.3</v>
      </c>
      <c r="AK299">
        <f t="shared" si="58"/>
        <v>164.1</v>
      </c>
      <c r="AL299">
        <f t="shared" si="59"/>
        <v>475.69999999999993</v>
      </c>
      <c r="AM299">
        <f t="shared" si="60"/>
        <v>813.5</v>
      </c>
    </row>
    <row r="300" spans="1:39" x14ac:dyDescent="0.3">
      <c r="A300" t="s">
        <v>33</v>
      </c>
      <c r="B300">
        <v>2021</v>
      </c>
      <c r="C300" t="s">
        <v>39</v>
      </c>
      <c r="D300">
        <v>147.6</v>
      </c>
      <c r="E300">
        <v>202.5</v>
      </c>
      <c r="F300">
        <v>166.4</v>
      </c>
      <c r="G300">
        <v>156</v>
      </c>
      <c r="H300">
        <v>161.4</v>
      </c>
      <c r="I300">
        <v>168.8</v>
      </c>
      <c r="J300">
        <v>161.6</v>
      </c>
      <c r="K300">
        <v>162.80000000000001</v>
      </c>
      <c r="L300">
        <v>114.8</v>
      </c>
      <c r="M300">
        <v>162.80000000000001</v>
      </c>
      <c r="N300">
        <v>151.5</v>
      </c>
      <c r="O300">
        <v>171.4</v>
      </c>
      <c r="P300">
        <v>162</v>
      </c>
      <c r="Q300">
        <v>194.4</v>
      </c>
      <c r="R300">
        <v>155.9</v>
      </c>
      <c r="S300">
        <v>139.30000000000001</v>
      </c>
      <c r="T300">
        <v>153.4</v>
      </c>
      <c r="U300">
        <f t="shared" si="52"/>
        <v>161.4</v>
      </c>
      <c r="V300">
        <v>161.4</v>
      </c>
      <c r="W300">
        <v>154.9</v>
      </c>
      <c r="X300">
        <v>147.6</v>
      </c>
      <c r="Y300">
        <v>157.5</v>
      </c>
      <c r="Z300">
        <v>142.1</v>
      </c>
      <c r="AA300">
        <v>149.1</v>
      </c>
      <c r="AB300">
        <v>157.6</v>
      </c>
      <c r="AC300">
        <v>156.6</v>
      </c>
      <c r="AD300">
        <v>150.5</v>
      </c>
      <c r="AE300">
        <v>158</v>
      </c>
      <c r="AF300">
        <f t="shared" si="53"/>
        <v>2089.6</v>
      </c>
      <c r="AG300">
        <f t="shared" si="54"/>
        <v>154.9</v>
      </c>
      <c r="AH300">
        <f t="shared" si="55"/>
        <v>142.1</v>
      </c>
      <c r="AI300" s="6">
        <f t="shared" si="56"/>
        <v>161.4</v>
      </c>
      <c r="AJ300" s="352">
        <f t="shared" si="57"/>
        <v>157.5</v>
      </c>
      <c r="AK300">
        <f t="shared" si="58"/>
        <v>157.6</v>
      </c>
      <c r="AL300">
        <f t="shared" si="59"/>
        <v>448.6</v>
      </c>
      <c r="AM300">
        <f t="shared" si="60"/>
        <v>798.2</v>
      </c>
    </row>
    <row r="301" spans="1:39" x14ac:dyDescent="0.3">
      <c r="A301" t="s">
        <v>35</v>
      </c>
      <c r="B301">
        <v>2021</v>
      </c>
      <c r="C301" t="s">
        <v>39</v>
      </c>
      <c r="D301">
        <v>144.30000000000001</v>
      </c>
      <c r="E301">
        <v>198</v>
      </c>
      <c r="F301">
        <v>164.6</v>
      </c>
      <c r="G301">
        <v>155.4</v>
      </c>
      <c r="H301">
        <v>170.1</v>
      </c>
      <c r="I301">
        <v>164.4</v>
      </c>
      <c r="J301">
        <v>144.1</v>
      </c>
      <c r="K301">
        <v>161.69999999999999</v>
      </c>
      <c r="L301">
        <v>113.1</v>
      </c>
      <c r="M301">
        <v>163.9</v>
      </c>
      <c r="N301">
        <v>157.6</v>
      </c>
      <c r="O301">
        <v>168.9</v>
      </c>
      <c r="P301">
        <v>158</v>
      </c>
      <c r="Q301">
        <v>188.8</v>
      </c>
      <c r="R301">
        <v>158.80000000000001</v>
      </c>
      <c r="S301">
        <v>148.5</v>
      </c>
      <c r="T301">
        <v>157.30000000000001</v>
      </c>
      <c r="U301">
        <f t="shared" si="52"/>
        <v>161.4</v>
      </c>
      <c r="V301">
        <v>161.4</v>
      </c>
      <c r="W301">
        <v>155.6</v>
      </c>
      <c r="X301">
        <v>151.80000000000001</v>
      </c>
      <c r="Y301">
        <v>162.30000000000001</v>
      </c>
      <c r="Z301">
        <v>146.6</v>
      </c>
      <c r="AA301">
        <v>153.19999999999999</v>
      </c>
      <c r="AB301">
        <v>160.30000000000001</v>
      </c>
      <c r="AC301">
        <v>155.4</v>
      </c>
      <c r="AD301">
        <v>154.4</v>
      </c>
      <c r="AE301">
        <v>157.80000000000001</v>
      </c>
      <c r="AF301">
        <f t="shared" si="53"/>
        <v>2064.1</v>
      </c>
      <c r="AG301">
        <f t="shared" si="54"/>
        <v>155.6</v>
      </c>
      <c r="AH301">
        <f t="shared" si="55"/>
        <v>146.6</v>
      </c>
      <c r="AI301" s="6">
        <f t="shared" si="56"/>
        <v>161.4</v>
      </c>
      <c r="AJ301" s="352">
        <f t="shared" si="57"/>
        <v>162.30000000000001</v>
      </c>
      <c r="AK301">
        <f t="shared" si="58"/>
        <v>160.30000000000001</v>
      </c>
      <c r="AL301">
        <f t="shared" si="59"/>
        <v>464.6</v>
      </c>
      <c r="AM301">
        <f t="shared" si="60"/>
        <v>803.6</v>
      </c>
    </row>
    <row r="302" spans="1:39" x14ac:dyDescent="0.3">
      <c r="A302" t="s">
        <v>30</v>
      </c>
      <c r="B302">
        <v>2021</v>
      </c>
      <c r="C302" t="s">
        <v>41</v>
      </c>
      <c r="D302">
        <v>145.1</v>
      </c>
      <c r="E302">
        <v>198.5</v>
      </c>
      <c r="F302">
        <v>168.6</v>
      </c>
      <c r="G302">
        <v>155.80000000000001</v>
      </c>
      <c r="H302">
        <v>184.4</v>
      </c>
      <c r="I302">
        <v>162.30000000000001</v>
      </c>
      <c r="J302">
        <v>138.4</v>
      </c>
      <c r="K302">
        <v>165.1</v>
      </c>
      <c r="L302">
        <v>114.3</v>
      </c>
      <c r="M302">
        <v>169.7</v>
      </c>
      <c r="N302">
        <v>164.6</v>
      </c>
      <c r="O302">
        <v>169.8</v>
      </c>
      <c r="P302">
        <v>158.69999999999999</v>
      </c>
      <c r="Q302">
        <v>189.6</v>
      </c>
      <c r="R302">
        <v>165.3</v>
      </c>
      <c r="S302">
        <v>160.6</v>
      </c>
      <c r="T302">
        <v>164.5</v>
      </c>
      <c r="U302">
        <f t="shared" si="52"/>
        <v>161.05000000000001</v>
      </c>
      <c r="V302" t="s">
        <v>32</v>
      </c>
      <c r="W302">
        <v>161.69999999999999</v>
      </c>
      <c r="X302">
        <v>158.80000000000001</v>
      </c>
      <c r="Y302">
        <v>169.1</v>
      </c>
      <c r="Z302">
        <v>153.19999999999999</v>
      </c>
      <c r="AA302">
        <v>160</v>
      </c>
      <c r="AB302">
        <v>167.6</v>
      </c>
      <c r="AC302">
        <v>159.30000000000001</v>
      </c>
      <c r="AD302">
        <v>161.1</v>
      </c>
      <c r="AE302">
        <v>161.1</v>
      </c>
      <c r="AF302">
        <f t="shared" si="53"/>
        <v>2095.2999999999997</v>
      </c>
      <c r="AG302">
        <f t="shared" si="54"/>
        <v>161.69999999999999</v>
      </c>
      <c r="AH302">
        <f t="shared" si="55"/>
        <v>153.19999999999999</v>
      </c>
      <c r="AI302" s="6">
        <f t="shared" si="56"/>
        <v>161.05000000000001</v>
      </c>
      <c r="AJ302" s="352">
        <f t="shared" si="57"/>
        <v>169.1</v>
      </c>
      <c r="AK302">
        <f t="shared" si="58"/>
        <v>167.6</v>
      </c>
      <c r="AL302">
        <f t="shared" si="59"/>
        <v>490.4</v>
      </c>
      <c r="AM302">
        <f t="shared" si="60"/>
        <v>828.80000000000007</v>
      </c>
    </row>
    <row r="303" spans="1:39" x14ac:dyDescent="0.3">
      <c r="A303" t="s">
        <v>33</v>
      </c>
      <c r="B303">
        <v>2021</v>
      </c>
      <c r="C303" t="s">
        <v>41</v>
      </c>
      <c r="D303">
        <v>148.80000000000001</v>
      </c>
      <c r="E303">
        <v>204.3</v>
      </c>
      <c r="F303">
        <v>173</v>
      </c>
      <c r="G303">
        <v>156.5</v>
      </c>
      <c r="H303">
        <v>168.8</v>
      </c>
      <c r="I303">
        <v>172.5</v>
      </c>
      <c r="J303">
        <v>166.5</v>
      </c>
      <c r="K303">
        <v>165.9</v>
      </c>
      <c r="L303">
        <v>115.9</v>
      </c>
      <c r="M303">
        <v>165.2</v>
      </c>
      <c r="N303">
        <v>152</v>
      </c>
      <c r="O303">
        <v>171.1</v>
      </c>
      <c r="P303">
        <v>164.2</v>
      </c>
      <c r="Q303">
        <v>198.2</v>
      </c>
      <c r="R303">
        <v>156.5</v>
      </c>
      <c r="S303">
        <v>140.19999999999999</v>
      </c>
      <c r="T303">
        <v>154.1</v>
      </c>
      <c r="U303">
        <f t="shared" si="52"/>
        <v>161.6</v>
      </c>
      <c r="V303">
        <v>161.6</v>
      </c>
      <c r="W303">
        <v>155.5</v>
      </c>
      <c r="X303">
        <v>150.1</v>
      </c>
      <c r="Y303">
        <v>160.4</v>
      </c>
      <c r="Z303">
        <v>145</v>
      </c>
      <c r="AA303">
        <v>152.6</v>
      </c>
      <c r="AB303">
        <v>156.6</v>
      </c>
      <c r="AC303">
        <v>157.5</v>
      </c>
      <c r="AD303">
        <v>152.30000000000001</v>
      </c>
      <c r="AE303">
        <v>159.5</v>
      </c>
      <c r="AF303">
        <f t="shared" si="53"/>
        <v>2124.7000000000003</v>
      </c>
      <c r="AG303">
        <f t="shared" si="54"/>
        <v>155.5</v>
      </c>
      <c r="AH303">
        <f t="shared" si="55"/>
        <v>145</v>
      </c>
      <c r="AI303" s="6">
        <f t="shared" si="56"/>
        <v>161.6</v>
      </c>
      <c r="AJ303" s="352">
        <f t="shared" si="57"/>
        <v>160.4</v>
      </c>
      <c r="AK303">
        <f t="shared" si="58"/>
        <v>156.6</v>
      </c>
      <c r="AL303">
        <f t="shared" si="59"/>
        <v>450.79999999999995</v>
      </c>
      <c r="AM303">
        <f t="shared" si="60"/>
        <v>810.7</v>
      </c>
    </row>
    <row r="304" spans="1:39" x14ac:dyDescent="0.3">
      <c r="A304" t="s">
        <v>35</v>
      </c>
      <c r="B304">
        <v>2021</v>
      </c>
      <c r="C304" t="s">
        <v>41</v>
      </c>
      <c r="D304">
        <v>146.30000000000001</v>
      </c>
      <c r="E304">
        <v>200.5</v>
      </c>
      <c r="F304">
        <v>170.3</v>
      </c>
      <c r="G304">
        <v>156.1</v>
      </c>
      <c r="H304">
        <v>178.7</v>
      </c>
      <c r="I304">
        <v>167.1</v>
      </c>
      <c r="J304">
        <v>147.9</v>
      </c>
      <c r="K304">
        <v>165.4</v>
      </c>
      <c r="L304">
        <v>114.8</v>
      </c>
      <c r="M304">
        <v>168.2</v>
      </c>
      <c r="N304">
        <v>159.30000000000001</v>
      </c>
      <c r="O304">
        <v>170.4</v>
      </c>
      <c r="P304">
        <v>160.69999999999999</v>
      </c>
      <c r="Q304">
        <v>191.9</v>
      </c>
      <c r="R304">
        <v>161.80000000000001</v>
      </c>
      <c r="S304">
        <v>152.1</v>
      </c>
      <c r="T304">
        <v>160.4</v>
      </c>
      <c r="U304">
        <f t="shared" si="52"/>
        <v>161.6</v>
      </c>
      <c r="V304">
        <v>161.6</v>
      </c>
      <c r="W304">
        <v>159.4</v>
      </c>
      <c r="X304">
        <v>154.69999999999999</v>
      </c>
      <c r="Y304">
        <v>165.8</v>
      </c>
      <c r="Z304">
        <v>148.9</v>
      </c>
      <c r="AA304">
        <v>155.80000000000001</v>
      </c>
      <c r="AB304">
        <v>161.19999999999999</v>
      </c>
      <c r="AC304">
        <v>158.6</v>
      </c>
      <c r="AD304">
        <v>156.80000000000001</v>
      </c>
      <c r="AE304">
        <v>160.4</v>
      </c>
      <c r="AF304">
        <f t="shared" si="53"/>
        <v>2105.7000000000003</v>
      </c>
      <c r="AG304">
        <f t="shared" si="54"/>
        <v>159.4</v>
      </c>
      <c r="AH304">
        <f t="shared" si="55"/>
        <v>148.9</v>
      </c>
      <c r="AI304" s="6">
        <f t="shared" si="56"/>
        <v>161.6</v>
      </c>
      <c r="AJ304" s="352">
        <f t="shared" si="57"/>
        <v>165.8</v>
      </c>
      <c r="AK304">
        <f t="shared" si="58"/>
        <v>161.19999999999999</v>
      </c>
      <c r="AL304">
        <f t="shared" si="59"/>
        <v>474.29999999999995</v>
      </c>
      <c r="AM304">
        <f t="shared" si="60"/>
        <v>817.8</v>
      </c>
    </row>
    <row r="305" spans="1:39" x14ac:dyDescent="0.3">
      <c r="A305" t="s">
        <v>30</v>
      </c>
      <c r="B305">
        <v>2021</v>
      </c>
      <c r="C305" t="s">
        <v>42</v>
      </c>
      <c r="D305">
        <v>145.6</v>
      </c>
      <c r="E305">
        <v>200.1</v>
      </c>
      <c r="F305">
        <v>179.3</v>
      </c>
      <c r="G305">
        <v>156.1</v>
      </c>
      <c r="H305">
        <v>190.4</v>
      </c>
      <c r="I305">
        <v>158.6</v>
      </c>
      <c r="J305">
        <v>144.69999999999999</v>
      </c>
      <c r="K305">
        <v>165.5</v>
      </c>
      <c r="L305">
        <v>114.6</v>
      </c>
      <c r="M305">
        <v>170</v>
      </c>
      <c r="N305">
        <v>165.5</v>
      </c>
      <c r="O305">
        <v>171.7</v>
      </c>
      <c r="P305">
        <v>160.5</v>
      </c>
      <c r="Q305">
        <v>189.1</v>
      </c>
      <c r="R305">
        <v>165.3</v>
      </c>
      <c r="S305">
        <v>159.9</v>
      </c>
      <c r="T305">
        <v>164.6</v>
      </c>
      <c r="U305">
        <f t="shared" si="52"/>
        <v>161</v>
      </c>
      <c r="V305" t="s">
        <v>32</v>
      </c>
      <c r="W305">
        <v>162.1</v>
      </c>
      <c r="X305">
        <v>159.19999999999999</v>
      </c>
      <c r="Y305">
        <v>169.7</v>
      </c>
      <c r="Z305">
        <v>154.19999999999999</v>
      </c>
      <c r="AA305">
        <v>160.4</v>
      </c>
      <c r="AB305">
        <v>166.8</v>
      </c>
      <c r="AC305">
        <v>159.4</v>
      </c>
      <c r="AD305">
        <v>161.5</v>
      </c>
      <c r="AE305">
        <v>162.1</v>
      </c>
      <c r="AF305">
        <f t="shared" si="53"/>
        <v>2122.6</v>
      </c>
      <c r="AG305">
        <f t="shared" si="54"/>
        <v>162.1</v>
      </c>
      <c r="AH305">
        <f t="shared" si="55"/>
        <v>154.19999999999999</v>
      </c>
      <c r="AI305" s="6">
        <f t="shared" si="56"/>
        <v>161</v>
      </c>
      <c r="AJ305" s="352">
        <f t="shared" si="57"/>
        <v>169.7</v>
      </c>
      <c r="AK305">
        <f t="shared" si="58"/>
        <v>166.8</v>
      </c>
      <c r="AL305">
        <f t="shared" si="59"/>
        <v>489.80000000000007</v>
      </c>
      <c r="AM305">
        <f t="shared" si="60"/>
        <v>829.59999999999991</v>
      </c>
    </row>
    <row r="306" spans="1:39" x14ac:dyDescent="0.3">
      <c r="A306" t="s">
        <v>33</v>
      </c>
      <c r="B306">
        <v>2021</v>
      </c>
      <c r="C306" t="s">
        <v>42</v>
      </c>
      <c r="D306">
        <v>149.19999999999999</v>
      </c>
      <c r="E306">
        <v>205.5</v>
      </c>
      <c r="F306">
        <v>182.8</v>
      </c>
      <c r="G306">
        <v>156.5</v>
      </c>
      <c r="H306">
        <v>172.2</v>
      </c>
      <c r="I306">
        <v>171.5</v>
      </c>
      <c r="J306">
        <v>176.2</v>
      </c>
      <c r="K306">
        <v>166.9</v>
      </c>
      <c r="L306">
        <v>116.1</v>
      </c>
      <c r="M306">
        <v>165.5</v>
      </c>
      <c r="N306">
        <v>152.30000000000001</v>
      </c>
      <c r="O306">
        <v>173.3</v>
      </c>
      <c r="P306">
        <v>166.2</v>
      </c>
      <c r="Q306">
        <v>195.6</v>
      </c>
      <c r="R306">
        <v>157.30000000000001</v>
      </c>
      <c r="S306">
        <v>140.5</v>
      </c>
      <c r="T306">
        <v>154.80000000000001</v>
      </c>
      <c r="U306">
        <f t="shared" si="52"/>
        <v>160.5</v>
      </c>
      <c r="V306">
        <v>160.5</v>
      </c>
      <c r="W306">
        <v>156.1</v>
      </c>
      <c r="X306">
        <v>149.80000000000001</v>
      </c>
      <c r="Y306">
        <v>160.80000000000001</v>
      </c>
      <c r="Z306">
        <v>147.5</v>
      </c>
      <c r="AA306">
        <v>150.69999999999999</v>
      </c>
      <c r="AB306">
        <v>158.1</v>
      </c>
      <c r="AC306">
        <v>158</v>
      </c>
      <c r="AD306">
        <v>153.4</v>
      </c>
      <c r="AE306">
        <v>160.4</v>
      </c>
      <c r="AF306">
        <f t="shared" si="53"/>
        <v>2154.1999999999998</v>
      </c>
      <c r="AG306">
        <f t="shared" si="54"/>
        <v>156.1</v>
      </c>
      <c r="AH306">
        <f t="shared" si="55"/>
        <v>147.5</v>
      </c>
      <c r="AI306" s="6">
        <f t="shared" si="56"/>
        <v>160.5</v>
      </c>
      <c r="AJ306" s="352">
        <f t="shared" si="57"/>
        <v>160.80000000000001</v>
      </c>
      <c r="AK306">
        <f t="shared" si="58"/>
        <v>158.1</v>
      </c>
      <c r="AL306">
        <f t="shared" si="59"/>
        <v>452.6</v>
      </c>
      <c r="AM306">
        <f t="shared" si="60"/>
        <v>807.49999999999989</v>
      </c>
    </row>
    <row r="307" spans="1:39" x14ac:dyDescent="0.3">
      <c r="A307" t="s">
        <v>35</v>
      </c>
      <c r="B307">
        <v>2021</v>
      </c>
      <c r="C307" t="s">
        <v>42</v>
      </c>
      <c r="D307">
        <v>146.69999999999999</v>
      </c>
      <c r="E307">
        <v>202</v>
      </c>
      <c r="F307">
        <v>180.7</v>
      </c>
      <c r="G307">
        <v>156.19999999999999</v>
      </c>
      <c r="H307">
        <v>183.7</v>
      </c>
      <c r="I307">
        <v>164.6</v>
      </c>
      <c r="J307">
        <v>155.4</v>
      </c>
      <c r="K307">
        <v>166</v>
      </c>
      <c r="L307">
        <v>115.1</v>
      </c>
      <c r="M307">
        <v>168.5</v>
      </c>
      <c r="N307">
        <v>160</v>
      </c>
      <c r="O307">
        <v>172.4</v>
      </c>
      <c r="P307">
        <v>162.6</v>
      </c>
      <c r="Q307">
        <v>190.8</v>
      </c>
      <c r="R307">
        <v>162.19999999999999</v>
      </c>
      <c r="S307">
        <v>151.80000000000001</v>
      </c>
      <c r="T307">
        <v>160.69999999999999</v>
      </c>
      <c r="U307">
        <f t="shared" si="52"/>
        <v>160.5</v>
      </c>
      <c r="V307">
        <v>160.5</v>
      </c>
      <c r="W307">
        <v>159.80000000000001</v>
      </c>
      <c r="X307">
        <v>154.80000000000001</v>
      </c>
      <c r="Y307">
        <v>166.3</v>
      </c>
      <c r="Z307">
        <v>150.69999999999999</v>
      </c>
      <c r="AA307">
        <v>154.9</v>
      </c>
      <c r="AB307">
        <v>161.69999999999999</v>
      </c>
      <c r="AC307">
        <v>158.80000000000001</v>
      </c>
      <c r="AD307">
        <v>157.6</v>
      </c>
      <c r="AE307">
        <v>161.30000000000001</v>
      </c>
      <c r="AF307">
        <f t="shared" si="53"/>
        <v>2133.9</v>
      </c>
      <c r="AG307">
        <f t="shared" si="54"/>
        <v>159.80000000000001</v>
      </c>
      <c r="AH307">
        <f t="shared" si="55"/>
        <v>150.69999999999999</v>
      </c>
      <c r="AI307" s="6">
        <f t="shared" si="56"/>
        <v>160.5</v>
      </c>
      <c r="AJ307" s="352">
        <f t="shared" si="57"/>
        <v>166.3</v>
      </c>
      <c r="AK307">
        <f t="shared" si="58"/>
        <v>161.69999999999999</v>
      </c>
      <c r="AL307">
        <f t="shared" si="59"/>
        <v>474.7</v>
      </c>
      <c r="AM307">
        <f t="shared" si="60"/>
        <v>816.9</v>
      </c>
    </row>
    <row r="308" spans="1:39" x14ac:dyDescent="0.3">
      <c r="A308" t="s">
        <v>30</v>
      </c>
      <c r="B308">
        <v>2021</v>
      </c>
      <c r="C308" t="s">
        <v>44</v>
      </c>
      <c r="D308">
        <v>145.1</v>
      </c>
      <c r="E308">
        <v>204.5</v>
      </c>
      <c r="F308">
        <v>180.4</v>
      </c>
      <c r="G308">
        <v>157.1</v>
      </c>
      <c r="H308">
        <v>188.7</v>
      </c>
      <c r="I308">
        <v>157.69999999999999</v>
      </c>
      <c r="J308">
        <v>152.80000000000001</v>
      </c>
      <c r="K308">
        <v>163.6</v>
      </c>
      <c r="L308">
        <v>113.9</v>
      </c>
      <c r="M308">
        <v>169.7</v>
      </c>
      <c r="N308">
        <v>166.2</v>
      </c>
      <c r="O308">
        <v>171</v>
      </c>
      <c r="P308">
        <v>161.69999999999999</v>
      </c>
      <c r="Q308">
        <v>189.7</v>
      </c>
      <c r="R308">
        <v>166</v>
      </c>
      <c r="S308">
        <v>161.1</v>
      </c>
      <c r="T308">
        <v>165.3</v>
      </c>
      <c r="U308">
        <f t="shared" si="52"/>
        <v>161.80000000000001</v>
      </c>
      <c r="V308" t="s">
        <v>32</v>
      </c>
      <c r="W308">
        <v>162.5</v>
      </c>
      <c r="X308">
        <v>160.30000000000001</v>
      </c>
      <c r="Y308">
        <v>170.4</v>
      </c>
      <c r="Z308">
        <v>157.1</v>
      </c>
      <c r="AA308">
        <v>160.69999999999999</v>
      </c>
      <c r="AB308">
        <v>167.2</v>
      </c>
      <c r="AC308">
        <v>160.4</v>
      </c>
      <c r="AD308">
        <v>162.80000000000001</v>
      </c>
      <c r="AE308">
        <v>163.19999999999999</v>
      </c>
      <c r="AF308">
        <f t="shared" si="53"/>
        <v>2132.4</v>
      </c>
      <c r="AG308">
        <f t="shared" si="54"/>
        <v>162.5</v>
      </c>
      <c r="AH308">
        <f t="shared" si="55"/>
        <v>157.1</v>
      </c>
      <c r="AI308" s="6">
        <f t="shared" si="56"/>
        <v>161.80000000000001</v>
      </c>
      <c r="AJ308" s="352">
        <f t="shared" si="57"/>
        <v>170.4</v>
      </c>
      <c r="AK308">
        <f t="shared" si="58"/>
        <v>167.2</v>
      </c>
      <c r="AL308">
        <f t="shared" si="59"/>
        <v>492.40000000000003</v>
      </c>
      <c r="AM308">
        <f t="shared" si="60"/>
        <v>833.90000000000009</v>
      </c>
    </row>
    <row r="309" spans="1:39" x14ac:dyDescent="0.3">
      <c r="A309" t="s">
        <v>33</v>
      </c>
      <c r="B309">
        <v>2021</v>
      </c>
      <c r="C309" t="s">
        <v>44</v>
      </c>
      <c r="D309">
        <v>149.1</v>
      </c>
      <c r="E309">
        <v>210.9</v>
      </c>
      <c r="F309">
        <v>185</v>
      </c>
      <c r="G309">
        <v>158.19999999999999</v>
      </c>
      <c r="H309">
        <v>170.6</v>
      </c>
      <c r="I309">
        <v>170.9</v>
      </c>
      <c r="J309">
        <v>186.4</v>
      </c>
      <c r="K309">
        <v>164.7</v>
      </c>
      <c r="L309">
        <v>115.7</v>
      </c>
      <c r="M309">
        <v>165.5</v>
      </c>
      <c r="N309">
        <v>153.4</v>
      </c>
      <c r="O309">
        <v>173.5</v>
      </c>
      <c r="P309">
        <v>167.9</v>
      </c>
      <c r="Q309">
        <v>195.5</v>
      </c>
      <c r="R309">
        <v>157.9</v>
      </c>
      <c r="S309">
        <v>141.9</v>
      </c>
      <c r="T309">
        <v>155.5</v>
      </c>
      <c r="U309">
        <f t="shared" si="52"/>
        <v>161.5</v>
      </c>
      <c r="V309">
        <v>161.5</v>
      </c>
      <c r="W309">
        <v>157.69999999999999</v>
      </c>
      <c r="X309">
        <v>150.69999999999999</v>
      </c>
      <c r="Y309">
        <v>161.5</v>
      </c>
      <c r="Z309">
        <v>149.5</v>
      </c>
      <c r="AA309">
        <v>151.19999999999999</v>
      </c>
      <c r="AB309">
        <v>160.30000000000001</v>
      </c>
      <c r="AC309">
        <v>159.6</v>
      </c>
      <c r="AD309">
        <v>155</v>
      </c>
      <c r="AE309">
        <v>161.80000000000001</v>
      </c>
      <c r="AF309">
        <f t="shared" si="53"/>
        <v>2171.8000000000002</v>
      </c>
      <c r="AG309">
        <f t="shared" si="54"/>
        <v>157.69999999999999</v>
      </c>
      <c r="AH309">
        <f t="shared" si="55"/>
        <v>149.5</v>
      </c>
      <c r="AI309" s="6">
        <f t="shared" si="56"/>
        <v>161.5</v>
      </c>
      <c r="AJ309" s="352">
        <f t="shared" si="57"/>
        <v>161.5</v>
      </c>
      <c r="AK309">
        <f t="shared" si="58"/>
        <v>160.30000000000001</v>
      </c>
      <c r="AL309">
        <f t="shared" si="59"/>
        <v>455.3</v>
      </c>
      <c r="AM309">
        <f t="shared" si="60"/>
        <v>812</v>
      </c>
    </row>
    <row r="310" spans="1:39" x14ac:dyDescent="0.3">
      <c r="A310" t="s">
        <v>35</v>
      </c>
      <c r="B310">
        <v>2021</v>
      </c>
      <c r="C310" t="s">
        <v>44</v>
      </c>
      <c r="D310">
        <v>146.4</v>
      </c>
      <c r="E310">
        <v>206.8</v>
      </c>
      <c r="F310">
        <v>182.2</v>
      </c>
      <c r="G310">
        <v>157.5</v>
      </c>
      <c r="H310">
        <v>182.1</v>
      </c>
      <c r="I310">
        <v>163.9</v>
      </c>
      <c r="J310">
        <v>164.2</v>
      </c>
      <c r="K310">
        <v>164</v>
      </c>
      <c r="L310">
        <v>114.5</v>
      </c>
      <c r="M310">
        <v>168.3</v>
      </c>
      <c r="N310">
        <v>160.9</v>
      </c>
      <c r="O310">
        <v>172.2</v>
      </c>
      <c r="P310">
        <v>164</v>
      </c>
      <c r="Q310">
        <v>191.2</v>
      </c>
      <c r="R310">
        <v>162.80000000000001</v>
      </c>
      <c r="S310">
        <v>153.1</v>
      </c>
      <c r="T310">
        <v>161.4</v>
      </c>
      <c r="U310">
        <f t="shared" si="52"/>
        <v>161.5</v>
      </c>
      <c r="V310">
        <v>161.5</v>
      </c>
      <c r="W310">
        <v>160.69999999999999</v>
      </c>
      <c r="X310">
        <v>155.80000000000001</v>
      </c>
      <c r="Y310">
        <v>167</v>
      </c>
      <c r="Z310">
        <v>153.1</v>
      </c>
      <c r="AA310">
        <v>155.30000000000001</v>
      </c>
      <c r="AB310">
        <v>163.19999999999999</v>
      </c>
      <c r="AC310">
        <v>160.1</v>
      </c>
      <c r="AD310">
        <v>159</v>
      </c>
      <c r="AE310">
        <v>162.5</v>
      </c>
      <c r="AF310">
        <f t="shared" si="53"/>
        <v>2147</v>
      </c>
      <c r="AG310">
        <f t="shared" si="54"/>
        <v>160.69999999999999</v>
      </c>
      <c r="AH310">
        <f t="shared" si="55"/>
        <v>153.1</v>
      </c>
      <c r="AI310" s="6">
        <f t="shared" si="56"/>
        <v>161.5</v>
      </c>
      <c r="AJ310" s="352">
        <f t="shared" si="57"/>
        <v>167</v>
      </c>
      <c r="AK310">
        <f t="shared" si="58"/>
        <v>163.19999999999999</v>
      </c>
      <c r="AL310">
        <f t="shared" si="59"/>
        <v>477.29999999999995</v>
      </c>
      <c r="AM310">
        <f t="shared" si="60"/>
        <v>821.4</v>
      </c>
    </row>
    <row r="311" spans="1:39" x14ac:dyDescent="0.3">
      <c r="A311" t="s">
        <v>30</v>
      </c>
      <c r="B311">
        <v>2021</v>
      </c>
      <c r="C311" t="s">
        <v>46</v>
      </c>
      <c r="D311">
        <v>144.9</v>
      </c>
      <c r="E311">
        <v>202.3</v>
      </c>
      <c r="F311">
        <v>176.5</v>
      </c>
      <c r="G311">
        <v>157.5</v>
      </c>
      <c r="H311">
        <v>190.9</v>
      </c>
      <c r="I311">
        <v>155.69999999999999</v>
      </c>
      <c r="J311">
        <v>153.9</v>
      </c>
      <c r="K311">
        <v>162.80000000000001</v>
      </c>
      <c r="L311">
        <v>115.2</v>
      </c>
      <c r="M311">
        <v>169.8</v>
      </c>
      <c r="N311">
        <v>167.6</v>
      </c>
      <c r="O311">
        <v>171.9</v>
      </c>
      <c r="P311">
        <v>161.80000000000001</v>
      </c>
      <c r="Q311">
        <v>190.2</v>
      </c>
      <c r="R311">
        <v>167</v>
      </c>
      <c r="S311">
        <v>162.6</v>
      </c>
      <c r="T311">
        <v>166.3</v>
      </c>
      <c r="U311">
        <f t="shared" si="52"/>
        <v>162.1</v>
      </c>
      <c r="V311" t="s">
        <v>32</v>
      </c>
      <c r="W311">
        <v>163.1</v>
      </c>
      <c r="X311">
        <v>160.9</v>
      </c>
      <c r="Y311">
        <v>171.1</v>
      </c>
      <c r="Z311">
        <v>157.69999999999999</v>
      </c>
      <c r="AA311">
        <v>161.1</v>
      </c>
      <c r="AB311">
        <v>167.5</v>
      </c>
      <c r="AC311">
        <v>160.30000000000001</v>
      </c>
      <c r="AD311">
        <v>163.30000000000001</v>
      </c>
      <c r="AE311">
        <v>163.6</v>
      </c>
      <c r="AF311">
        <f t="shared" si="53"/>
        <v>2130.8000000000002</v>
      </c>
      <c r="AG311">
        <f t="shared" si="54"/>
        <v>163.1</v>
      </c>
      <c r="AH311">
        <f t="shared" si="55"/>
        <v>157.69999999999999</v>
      </c>
      <c r="AI311" s="6">
        <f t="shared" si="56"/>
        <v>162.1</v>
      </c>
      <c r="AJ311" s="352">
        <f t="shared" si="57"/>
        <v>171.1</v>
      </c>
      <c r="AK311">
        <f t="shared" si="58"/>
        <v>167.5</v>
      </c>
      <c r="AL311">
        <f t="shared" si="59"/>
        <v>495.90000000000003</v>
      </c>
      <c r="AM311">
        <f t="shared" si="60"/>
        <v>835.8</v>
      </c>
    </row>
    <row r="312" spans="1:39" x14ac:dyDescent="0.3">
      <c r="A312" t="s">
        <v>33</v>
      </c>
      <c r="B312">
        <v>2021</v>
      </c>
      <c r="C312" t="s">
        <v>46</v>
      </c>
      <c r="D312">
        <v>149.30000000000001</v>
      </c>
      <c r="E312">
        <v>207.4</v>
      </c>
      <c r="F312">
        <v>174.1</v>
      </c>
      <c r="G312">
        <v>159.19999999999999</v>
      </c>
      <c r="H312">
        <v>175</v>
      </c>
      <c r="I312">
        <v>161.30000000000001</v>
      </c>
      <c r="J312">
        <v>183.3</v>
      </c>
      <c r="K312">
        <v>164.5</v>
      </c>
      <c r="L312">
        <v>120.4</v>
      </c>
      <c r="M312">
        <v>166.2</v>
      </c>
      <c r="N312">
        <v>154.80000000000001</v>
      </c>
      <c r="O312">
        <v>175.1</v>
      </c>
      <c r="P312">
        <v>167.3</v>
      </c>
      <c r="Q312">
        <v>196.5</v>
      </c>
      <c r="R312">
        <v>159.80000000000001</v>
      </c>
      <c r="S312">
        <v>143.6</v>
      </c>
      <c r="T312">
        <v>157.30000000000001</v>
      </c>
      <c r="U312">
        <f t="shared" si="52"/>
        <v>162.1</v>
      </c>
      <c r="V312">
        <v>162.1</v>
      </c>
      <c r="W312">
        <v>160.69999999999999</v>
      </c>
      <c r="X312">
        <v>153.19999999999999</v>
      </c>
      <c r="Y312">
        <v>162.80000000000001</v>
      </c>
      <c r="Z312">
        <v>150.4</v>
      </c>
      <c r="AA312">
        <v>153.69999999999999</v>
      </c>
      <c r="AB312">
        <v>160.4</v>
      </c>
      <c r="AC312">
        <v>159.6</v>
      </c>
      <c r="AD312">
        <v>156</v>
      </c>
      <c r="AE312">
        <v>162.30000000000001</v>
      </c>
      <c r="AF312">
        <f t="shared" si="53"/>
        <v>2157.9</v>
      </c>
      <c r="AG312">
        <f t="shared" si="54"/>
        <v>160.69999999999999</v>
      </c>
      <c r="AH312">
        <f t="shared" si="55"/>
        <v>150.4</v>
      </c>
      <c r="AI312" s="6">
        <f t="shared" si="56"/>
        <v>162.1</v>
      </c>
      <c r="AJ312" s="352">
        <f t="shared" si="57"/>
        <v>162.80000000000001</v>
      </c>
      <c r="AK312">
        <f t="shared" si="58"/>
        <v>160.4</v>
      </c>
      <c r="AL312">
        <f t="shared" si="59"/>
        <v>460.7</v>
      </c>
      <c r="AM312">
        <f t="shared" si="60"/>
        <v>819</v>
      </c>
    </row>
    <row r="313" spans="1:39" x14ac:dyDescent="0.3">
      <c r="A313" t="s">
        <v>35</v>
      </c>
      <c r="B313">
        <v>2021</v>
      </c>
      <c r="C313" t="s">
        <v>46</v>
      </c>
      <c r="D313">
        <v>146.6</v>
      </c>
      <c r="E313">
        <v>204</v>
      </c>
      <c r="F313">
        <v>172.8</v>
      </c>
      <c r="G313">
        <v>158.4</v>
      </c>
      <c r="H313">
        <v>188</v>
      </c>
      <c r="I313">
        <v>156.80000000000001</v>
      </c>
      <c r="J313">
        <v>162.19999999999999</v>
      </c>
      <c r="K313">
        <v>164.1</v>
      </c>
      <c r="L313">
        <v>119.7</v>
      </c>
      <c r="M313">
        <v>168.8</v>
      </c>
      <c r="N313">
        <v>162.69999999999999</v>
      </c>
      <c r="O313">
        <v>173.9</v>
      </c>
      <c r="P313">
        <v>164</v>
      </c>
      <c r="Q313">
        <v>192.1</v>
      </c>
      <c r="R313">
        <v>164.5</v>
      </c>
      <c r="S313">
        <v>155.30000000000001</v>
      </c>
      <c r="T313">
        <v>163.19999999999999</v>
      </c>
      <c r="U313">
        <f t="shared" si="52"/>
        <v>162.1</v>
      </c>
      <c r="V313">
        <v>162.1</v>
      </c>
      <c r="W313">
        <v>162.6</v>
      </c>
      <c r="X313">
        <v>157.5</v>
      </c>
      <c r="Y313">
        <v>168.4</v>
      </c>
      <c r="Z313">
        <v>154</v>
      </c>
      <c r="AA313">
        <v>157.6</v>
      </c>
      <c r="AB313">
        <v>163.80000000000001</v>
      </c>
      <c r="AC313">
        <v>160</v>
      </c>
      <c r="AD313">
        <v>160</v>
      </c>
      <c r="AE313">
        <v>163.19999999999999</v>
      </c>
      <c r="AF313">
        <f t="shared" si="53"/>
        <v>2142</v>
      </c>
      <c r="AG313">
        <f t="shared" si="54"/>
        <v>162.6</v>
      </c>
      <c r="AH313">
        <f t="shared" si="55"/>
        <v>154</v>
      </c>
      <c r="AI313" s="6">
        <f t="shared" si="56"/>
        <v>162.1</v>
      </c>
      <c r="AJ313" s="352">
        <f t="shared" si="57"/>
        <v>168.4</v>
      </c>
      <c r="AK313">
        <f t="shared" si="58"/>
        <v>163.80000000000001</v>
      </c>
      <c r="AL313">
        <f t="shared" si="59"/>
        <v>483</v>
      </c>
      <c r="AM313">
        <f t="shared" si="60"/>
        <v>827.2</v>
      </c>
    </row>
    <row r="314" spans="1:39" x14ac:dyDescent="0.3">
      <c r="A314" t="s">
        <v>30</v>
      </c>
      <c r="B314">
        <v>2021</v>
      </c>
      <c r="C314" t="s">
        <v>48</v>
      </c>
      <c r="D314">
        <v>145.4</v>
      </c>
      <c r="E314">
        <v>202.1</v>
      </c>
      <c r="F314">
        <v>172</v>
      </c>
      <c r="G314">
        <v>158</v>
      </c>
      <c r="H314">
        <v>195.5</v>
      </c>
      <c r="I314">
        <v>152.69999999999999</v>
      </c>
      <c r="J314">
        <v>151.4</v>
      </c>
      <c r="K314">
        <v>163.9</v>
      </c>
      <c r="L314">
        <v>119.3</v>
      </c>
      <c r="M314">
        <v>170.1</v>
      </c>
      <c r="N314">
        <v>168.3</v>
      </c>
      <c r="O314">
        <v>172.8</v>
      </c>
      <c r="P314">
        <v>162.1</v>
      </c>
      <c r="Q314">
        <v>190.5</v>
      </c>
      <c r="R314">
        <v>167.7</v>
      </c>
      <c r="S314">
        <v>163.6</v>
      </c>
      <c r="T314">
        <v>167.1</v>
      </c>
      <c r="U314">
        <f t="shared" si="52"/>
        <v>162.85</v>
      </c>
      <c r="V314" t="s">
        <v>32</v>
      </c>
      <c r="W314">
        <v>163.69999999999999</v>
      </c>
      <c r="X314">
        <v>161.30000000000001</v>
      </c>
      <c r="Y314">
        <v>171.9</v>
      </c>
      <c r="Z314">
        <v>157.80000000000001</v>
      </c>
      <c r="AA314">
        <v>162.69999999999999</v>
      </c>
      <c r="AB314">
        <v>168.5</v>
      </c>
      <c r="AC314">
        <v>160.19999999999999</v>
      </c>
      <c r="AD314">
        <v>163.80000000000001</v>
      </c>
      <c r="AE314">
        <v>164</v>
      </c>
      <c r="AF314">
        <f t="shared" si="53"/>
        <v>2133.6</v>
      </c>
      <c r="AG314">
        <f t="shared" si="54"/>
        <v>163.69999999999999</v>
      </c>
      <c r="AH314">
        <f t="shared" si="55"/>
        <v>157.80000000000001</v>
      </c>
      <c r="AI314" s="6">
        <f t="shared" si="56"/>
        <v>162.85</v>
      </c>
      <c r="AJ314" s="352">
        <f t="shared" si="57"/>
        <v>171.9</v>
      </c>
      <c r="AK314">
        <f t="shared" si="58"/>
        <v>168.5</v>
      </c>
      <c r="AL314">
        <f t="shared" si="59"/>
        <v>498.4</v>
      </c>
      <c r="AM314">
        <f t="shared" si="60"/>
        <v>838.5</v>
      </c>
    </row>
    <row r="315" spans="1:39" x14ac:dyDescent="0.3">
      <c r="A315" t="s">
        <v>33</v>
      </c>
      <c r="B315">
        <v>2021</v>
      </c>
      <c r="C315" t="s">
        <v>48</v>
      </c>
      <c r="D315">
        <v>149.30000000000001</v>
      </c>
      <c r="E315">
        <v>207.4</v>
      </c>
      <c r="F315">
        <v>174.1</v>
      </c>
      <c r="G315">
        <v>159.1</v>
      </c>
      <c r="H315">
        <v>175</v>
      </c>
      <c r="I315">
        <v>161.19999999999999</v>
      </c>
      <c r="J315">
        <v>183.5</v>
      </c>
      <c r="K315">
        <v>164.5</v>
      </c>
      <c r="L315">
        <v>120.4</v>
      </c>
      <c r="M315">
        <v>166.2</v>
      </c>
      <c r="N315">
        <v>154.80000000000001</v>
      </c>
      <c r="O315">
        <v>175.1</v>
      </c>
      <c r="P315">
        <v>167.3</v>
      </c>
      <c r="Q315">
        <v>196.5</v>
      </c>
      <c r="R315">
        <v>159.80000000000001</v>
      </c>
      <c r="S315">
        <v>143.6</v>
      </c>
      <c r="T315">
        <v>157.4</v>
      </c>
      <c r="U315">
        <f t="shared" si="52"/>
        <v>162.1</v>
      </c>
      <c r="V315">
        <v>162.1</v>
      </c>
      <c r="W315">
        <v>160.80000000000001</v>
      </c>
      <c r="X315">
        <v>153.30000000000001</v>
      </c>
      <c r="Y315">
        <v>162.80000000000001</v>
      </c>
      <c r="Z315">
        <v>150.5</v>
      </c>
      <c r="AA315">
        <v>153.9</v>
      </c>
      <c r="AB315">
        <v>160.30000000000001</v>
      </c>
      <c r="AC315">
        <v>159.6</v>
      </c>
      <c r="AD315">
        <v>156</v>
      </c>
      <c r="AE315">
        <v>162.30000000000001</v>
      </c>
      <c r="AF315">
        <f t="shared" si="53"/>
        <v>2157.9</v>
      </c>
      <c r="AG315">
        <f t="shared" si="54"/>
        <v>160.80000000000001</v>
      </c>
      <c r="AH315">
        <f t="shared" si="55"/>
        <v>150.5</v>
      </c>
      <c r="AI315" s="6">
        <f t="shared" si="56"/>
        <v>162.1</v>
      </c>
      <c r="AJ315" s="352">
        <f t="shared" si="57"/>
        <v>162.80000000000001</v>
      </c>
      <c r="AK315">
        <f t="shared" si="58"/>
        <v>160.30000000000001</v>
      </c>
      <c r="AL315">
        <f t="shared" si="59"/>
        <v>460.79999999999995</v>
      </c>
      <c r="AM315">
        <f t="shared" si="60"/>
        <v>819.30000000000007</v>
      </c>
    </row>
    <row r="316" spans="1:39" x14ac:dyDescent="0.3">
      <c r="A316" t="s">
        <v>35</v>
      </c>
      <c r="B316">
        <v>2021</v>
      </c>
      <c r="C316" t="s">
        <v>48</v>
      </c>
      <c r="D316">
        <v>146.6</v>
      </c>
      <c r="E316">
        <v>204</v>
      </c>
      <c r="F316">
        <v>172.8</v>
      </c>
      <c r="G316">
        <v>158.4</v>
      </c>
      <c r="H316">
        <v>188</v>
      </c>
      <c r="I316">
        <v>156.69999999999999</v>
      </c>
      <c r="J316">
        <v>162.30000000000001</v>
      </c>
      <c r="K316">
        <v>164.1</v>
      </c>
      <c r="L316">
        <v>119.7</v>
      </c>
      <c r="M316">
        <v>168.8</v>
      </c>
      <c r="N316">
        <v>162.69999999999999</v>
      </c>
      <c r="O316">
        <v>173.9</v>
      </c>
      <c r="P316">
        <v>164</v>
      </c>
      <c r="Q316">
        <v>192.1</v>
      </c>
      <c r="R316">
        <v>164.6</v>
      </c>
      <c r="S316">
        <v>155.30000000000001</v>
      </c>
      <c r="T316">
        <v>163.30000000000001</v>
      </c>
      <c r="U316">
        <f t="shared" si="52"/>
        <v>162.1</v>
      </c>
      <c r="V316">
        <v>162.1</v>
      </c>
      <c r="W316">
        <v>162.6</v>
      </c>
      <c r="X316">
        <v>157.5</v>
      </c>
      <c r="Y316">
        <v>168.4</v>
      </c>
      <c r="Z316">
        <v>154</v>
      </c>
      <c r="AA316">
        <v>157.69999999999999</v>
      </c>
      <c r="AB316">
        <v>163.69999999999999</v>
      </c>
      <c r="AC316">
        <v>160</v>
      </c>
      <c r="AD316">
        <v>160</v>
      </c>
      <c r="AE316">
        <v>163.19999999999999</v>
      </c>
      <c r="AF316">
        <f t="shared" si="53"/>
        <v>2142</v>
      </c>
      <c r="AG316">
        <f t="shared" si="54"/>
        <v>162.6</v>
      </c>
      <c r="AH316">
        <f t="shared" si="55"/>
        <v>154</v>
      </c>
      <c r="AI316" s="6">
        <f t="shared" si="56"/>
        <v>162.1</v>
      </c>
      <c r="AJ316" s="352">
        <f t="shared" si="57"/>
        <v>168.4</v>
      </c>
      <c r="AK316">
        <f t="shared" si="58"/>
        <v>163.69999999999999</v>
      </c>
      <c r="AL316">
        <f t="shared" si="59"/>
        <v>483.2</v>
      </c>
      <c r="AM316">
        <f t="shared" si="60"/>
        <v>827.3</v>
      </c>
    </row>
    <row r="317" spans="1:39" x14ac:dyDescent="0.3">
      <c r="A317" t="s">
        <v>30</v>
      </c>
      <c r="B317">
        <v>2021</v>
      </c>
      <c r="C317" t="s">
        <v>50</v>
      </c>
      <c r="D317">
        <v>146.1</v>
      </c>
      <c r="E317">
        <v>202.5</v>
      </c>
      <c r="F317">
        <v>170.1</v>
      </c>
      <c r="G317">
        <v>158.4</v>
      </c>
      <c r="H317">
        <v>198.8</v>
      </c>
      <c r="I317">
        <v>152.6</v>
      </c>
      <c r="J317">
        <v>170.4</v>
      </c>
      <c r="K317">
        <v>165.2</v>
      </c>
      <c r="L317">
        <v>121.6</v>
      </c>
      <c r="M317">
        <v>170.6</v>
      </c>
      <c r="N317">
        <v>168.8</v>
      </c>
      <c r="O317">
        <v>173.6</v>
      </c>
      <c r="P317">
        <v>165.5</v>
      </c>
      <c r="Q317">
        <v>191.2</v>
      </c>
      <c r="R317">
        <v>168.9</v>
      </c>
      <c r="S317">
        <v>164.8</v>
      </c>
      <c r="T317">
        <v>168.3</v>
      </c>
      <c r="U317">
        <f t="shared" si="52"/>
        <v>163.89999999999998</v>
      </c>
      <c r="V317" t="s">
        <v>32</v>
      </c>
      <c r="W317">
        <v>165.5</v>
      </c>
      <c r="X317">
        <v>162</v>
      </c>
      <c r="Y317">
        <v>172.5</v>
      </c>
      <c r="Z317">
        <v>159.5</v>
      </c>
      <c r="AA317">
        <v>163.19999999999999</v>
      </c>
      <c r="AB317">
        <v>169</v>
      </c>
      <c r="AC317">
        <v>161.1</v>
      </c>
      <c r="AD317">
        <v>164.7</v>
      </c>
      <c r="AE317">
        <v>166.3</v>
      </c>
      <c r="AF317">
        <f t="shared" si="53"/>
        <v>2164.1999999999998</v>
      </c>
      <c r="AG317">
        <f t="shared" si="54"/>
        <v>165.5</v>
      </c>
      <c r="AH317">
        <f t="shared" si="55"/>
        <v>159.5</v>
      </c>
      <c r="AI317" s="6">
        <f t="shared" si="56"/>
        <v>163.89999999999998</v>
      </c>
      <c r="AJ317" s="352">
        <f t="shared" si="57"/>
        <v>172.5</v>
      </c>
      <c r="AK317">
        <f t="shared" si="58"/>
        <v>169</v>
      </c>
      <c r="AL317">
        <f t="shared" si="59"/>
        <v>502.00000000000006</v>
      </c>
      <c r="AM317">
        <f t="shared" si="60"/>
        <v>842.2</v>
      </c>
    </row>
    <row r="318" spans="1:39" x14ac:dyDescent="0.3">
      <c r="A318" t="s">
        <v>33</v>
      </c>
      <c r="B318">
        <v>2021</v>
      </c>
      <c r="C318" t="s">
        <v>50</v>
      </c>
      <c r="D318">
        <v>150.1</v>
      </c>
      <c r="E318">
        <v>208.4</v>
      </c>
      <c r="F318">
        <v>173</v>
      </c>
      <c r="G318">
        <v>159.19999999999999</v>
      </c>
      <c r="H318">
        <v>176.6</v>
      </c>
      <c r="I318">
        <v>159.30000000000001</v>
      </c>
      <c r="J318">
        <v>214.4</v>
      </c>
      <c r="K318">
        <v>165.3</v>
      </c>
      <c r="L318">
        <v>122.5</v>
      </c>
      <c r="M318">
        <v>166.8</v>
      </c>
      <c r="N318">
        <v>155.4</v>
      </c>
      <c r="O318">
        <v>175.9</v>
      </c>
      <c r="P318">
        <v>171.5</v>
      </c>
      <c r="Q318">
        <v>197</v>
      </c>
      <c r="R318">
        <v>160.80000000000001</v>
      </c>
      <c r="S318">
        <v>144.4</v>
      </c>
      <c r="T318">
        <v>158.30000000000001</v>
      </c>
      <c r="U318">
        <f t="shared" si="52"/>
        <v>163.6</v>
      </c>
      <c r="V318">
        <v>163.6</v>
      </c>
      <c r="W318">
        <v>162.19999999999999</v>
      </c>
      <c r="X318">
        <v>154.30000000000001</v>
      </c>
      <c r="Y318">
        <v>163.5</v>
      </c>
      <c r="Z318">
        <v>152.19999999999999</v>
      </c>
      <c r="AA318">
        <v>155.1</v>
      </c>
      <c r="AB318">
        <v>160.30000000000001</v>
      </c>
      <c r="AC318">
        <v>160.30000000000001</v>
      </c>
      <c r="AD318">
        <v>157</v>
      </c>
      <c r="AE318">
        <v>164.6</v>
      </c>
      <c r="AF318">
        <f t="shared" si="53"/>
        <v>2198.4000000000005</v>
      </c>
      <c r="AG318">
        <f t="shared" si="54"/>
        <v>162.19999999999999</v>
      </c>
      <c r="AH318">
        <f t="shared" si="55"/>
        <v>152.19999999999999</v>
      </c>
      <c r="AI318" s="6">
        <f t="shared" si="56"/>
        <v>163.6</v>
      </c>
      <c r="AJ318" s="352">
        <f t="shared" si="57"/>
        <v>163.5</v>
      </c>
      <c r="AK318">
        <f t="shared" si="58"/>
        <v>160.30000000000001</v>
      </c>
      <c r="AL318">
        <f t="shared" si="59"/>
        <v>463.50000000000006</v>
      </c>
      <c r="AM318">
        <f t="shared" si="60"/>
        <v>823.7</v>
      </c>
    </row>
    <row r="319" spans="1:39" x14ac:dyDescent="0.3">
      <c r="A319" t="s">
        <v>35</v>
      </c>
      <c r="B319">
        <v>2021</v>
      </c>
      <c r="C319" t="s">
        <v>50</v>
      </c>
      <c r="D319">
        <v>147.4</v>
      </c>
      <c r="E319">
        <v>204.6</v>
      </c>
      <c r="F319">
        <v>171.2</v>
      </c>
      <c r="G319">
        <v>158.69999999999999</v>
      </c>
      <c r="H319">
        <v>190.6</v>
      </c>
      <c r="I319">
        <v>155.69999999999999</v>
      </c>
      <c r="J319">
        <v>185.3</v>
      </c>
      <c r="K319">
        <v>165.2</v>
      </c>
      <c r="L319">
        <v>121.9</v>
      </c>
      <c r="M319">
        <v>169.3</v>
      </c>
      <c r="N319">
        <v>163.19999999999999</v>
      </c>
      <c r="O319">
        <v>174.7</v>
      </c>
      <c r="P319">
        <v>167.7</v>
      </c>
      <c r="Q319">
        <v>192.7</v>
      </c>
      <c r="R319">
        <v>165.7</v>
      </c>
      <c r="S319">
        <v>156.30000000000001</v>
      </c>
      <c r="T319">
        <v>164.3</v>
      </c>
      <c r="U319">
        <f t="shared" si="52"/>
        <v>163.6</v>
      </c>
      <c r="V319">
        <v>163.6</v>
      </c>
      <c r="W319">
        <v>164.2</v>
      </c>
      <c r="X319">
        <v>158.4</v>
      </c>
      <c r="Y319">
        <v>169.1</v>
      </c>
      <c r="Z319">
        <v>155.69999999999999</v>
      </c>
      <c r="AA319">
        <v>158.6</v>
      </c>
      <c r="AB319">
        <v>163.9</v>
      </c>
      <c r="AC319">
        <v>160.80000000000001</v>
      </c>
      <c r="AD319">
        <v>161</v>
      </c>
      <c r="AE319">
        <v>165.5</v>
      </c>
      <c r="AF319">
        <f t="shared" si="53"/>
        <v>2175.5</v>
      </c>
      <c r="AG319">
        <f t="shared" si="54"/>
        <v>164.2</v>
      </c>
      <c r="AH319">
        <f t="shared" si="55"/>
        <v>155.69999999999999</v>
      </c>
      <c r="AI319" s="6">
        <f t="shared" si="56"/>
        <v>163.6</v>
      </c>
      <c r="AJ319" s="352">
        <f t="shared" si="57"/>
        <v>169.1</v>
      </c>
      <c r="AK319">
        <f t="shared" si="58"/>
        <v>163.9</v>
      </c>
      <c r="AL319">
        <f t="shared" si="59"/>
        <v>486.3</v>
      </c>
      <c r="AM319">
        <f t="shared" si="60"/>
        <v>831.5</v>
      </c>
    </row>
    <row r="320" spans="1:39" x14ac:dyDescent="0.3">
      <c r="A320" t="s">
        <v>30</v>
      </c>
      <c r="B320">
        <v>2021</v>
      </c>
      <c r="C320" t="s">
        <v>53</v>
      </c>
      <c r="D320">
        <v>146.9</v>
      </c>
      <c r="E320">
        <v>199.8</v>
      </c>
      <c r="F320">
        <v>171.5</v>
      </c>
      <c r="G320">
        <v>159.1</v>
      </c>
      <c r="H320">
        <v>198.4</v>
      </c>
      <c r="I320">
        <v>153.19999999999999</v>
      </c>
      <c r="J320">
        <v>183.9</v>
      </c>
      <c r="K320">
        <v>165.4</v>
      </c>
      <c r="L320">
        <v>122.1</v>
      </c>
      <c r="M320">
        <v>170.8</v>
      </c>
      <c r="N320">
        <v>169.1</v>
      </c>
      <c r="O320">
        <v>174.3</v>
      </c>
      <c r="P320">
        <v>167.5</v>
      </c>
      <c r="Q320">
        <v>191.4</v>
      </c>
      <c r="R320">
        <v>170.4</v>
      </c>
      <c r="S320">
        <v>166</v>
      </c>
      <c r="T320">
        <v>169.8</v>
      </c>
      <c r="U320">
        <f t="shared" si="52"/>
        <v>163.79999999999998</v>
      </c>
      <c r="V320" t="s">
        <v>32</v>
      </c>
      <c r="W320">
        <v>165.3</v>
      </c>
      <c r="X320">
        <v>162.9</v>
      </c>
      <c r="Y320">
        <v>173.4</v>
      </c>
      <c r="Z320">
        <v>158.9</v>
      </c>
      <c r="AA320">
        <v>163.80000000000001</v>
      </c>
      <c r="AB320">
        <v>169.3</v>
      </c>
      <c r="AC320">
        <v>162.4</v>
      </c>
      <c r="AD320">
        <v>165.2</v>
      </c>
      <c r="AE320">
        <v>167.6</v>
      </c>
      <c r="AF320">
        <f t="shared" si="53"/>
        <v>2182</v>
      </c>
      <c r="AG320">
        <f t="shared" si="54"/>
        <v>165.3</v>
      </c>
      <c r="AH320">
        <f t="shared" si="55"/>
        <v>158.9</v>
      </c>
      <c r="AI320" s="6">
        <f t="shared" si="56"/>
        <v>163.79999999999998</v>
      </c>
      <c r="AJ320" s="352">
        <f t="shared" si="57"/>
        <v>173.4</v>
      </c>
      <c r="AK320">
        <f t="shared" si="58"/>
        <v>169.3</v>
      </c>
      <c r="AL320">
        <f t="shared" si="59"/>
        <v>506.2</v>
      </c>
      <c r="AM320">
        <f t="shared" si="60"/>
        <v>845.7</v>
      </c>
    </row>
    <row r="321" spans="1:39" x14ac:dyDescent="0.3">
      <c r="A321" t="s">
        <v>33</v>
      </c>
      <c r="B321">
        <v>2021</v>
      </c>
      <c r="C321" t="s">
        <v>53</v>
      </c>
      <c r="D321">
        <v>151</v>
      </c>
      <c r="E321">
        <v>204.9</v>
      </c>
      <c r="F321">
        <v>175.4</v>
      </c>
      <c r="G321">
        <v>159.6</v>
      </c>
      <c r="H321">
        <v>175.8</v>
      </c>
      <c r="I321">
        <v>160.30000000000001</v>
      </c>
      <c r="J321">
        <v>229.1</v>
      </c>
      <c r="K321">
        <v>165.1</v>
      </c>
      <c r="L321">
        <v>123.1</v>
      </c>
      <c r="M321">
        <v>167.2</v>
      </c>
      <c r="N321">
        <v>156.1</v>
      </c>
      <c r="O321">
        <v>176.8</v>
      </c>
      <c r="P321">
        <v>173.5</v>
      </c>
      <c r="Q321">
        <v>197</v>
      </c>
      <c r="R321">
        <v>162.30000000000001</v>
      </c>
      <c r="S321">
        <v>145.30000000000001</v>
      </c>
      <c r="T321">
        <v>159.69999999999999</v>
      </c>
      <c r="U321">
        <f t="shared" si="52"/>
        <v>164.2</v>
      </c>
      <c r="V321">
        <v>164.2</v>
      </c>
      <c r="W321">
        <v>161.6</v>
      </c>
      <c r="X321">
        <v>155.19999999999999</v>
      </c>
      <c r="Y321">
        <v>164.2</v>
      </c>
      <c r="Z321">
        <v>151.19999999999999</v>
      </c>
      <c r="AA321">
        <v>156.69999999999999</v>
      </c>
      <c r="AB321">
        <v>160.80000000000001</v>
      </c>
      <c r="AC321">
        <v>161.80000000000001</v>
      </c>
      <c r="AD321">
        <v>157.30000000000001</v>
      </c>
      <c r="AE321">
        <v>165.6</v>
      </c>
      <c r="AF321">
        <f t="shared" si="53"/>
        <v>2217.8999999999996</v>
      </c>
      <c r="AG321">
        <f t="shared" si="54"/>
        <v>161.6</v>
      </c>
      <c r="AH321">
        <f t="shared" si="55"/>
        <v>151.19999999999999</v>
      </c>
      <c r="AI321" s="6">
        <f t="shared" si="56"/>
        <v>164.2</v>
      </c>
      <c r="AJ321" s="352">
        <f t="shared" si="57"/>
        <v>164.2</v>
      </c>
      <c r="AK321">
        <f t="shared" si="58"/>
        <v>160.80000000000001</v>
      </c>
      <c r="AL321">
        <f t="shared" si="59"/>
        <v>467.3</v>
      </c>
      <c r="AM321">
        <f t="shared" si="60"/>
        <v>828</v>
      </c>
    </row>
    <row r="322" spans="1:39" x14ac:dyDescent="0.3">
      <c r="A322" t="s">
        <v>35</v>
      </c>
      <c r="B322">
        <v>2021</v>
      </c>
      <c r="C322" t="s">
        <v>53</v>
      </c>
      <c r="D322">
        <v>148.19999999999999</v>
      </c>
      <c r="E322">
        <v>201.6</v>
      </c>
      <c r="F322">
        <v>173</v>
      </c>
      <c r="G322">
        <v>159.30000000000001</v>
      </c>
      <c r="H322">
        <v>190.1</v>
      </c>
      <c r="I322">
        <v>156.5</v>
      </c>
      <c r="J322">
        <v>199.2</v>
      </c>
      <c r="K322">
        <v>165.3</v>
      </c>
      <c r="L322">
        <v>122.4</v>
      </c>
      <c r="M322">
        <v>169.6</v>
      </c>
      <c r="N322">
        <v>163.69999999999999</v>
      </c>
      <c r="O322">
        <v>175.5</v>
      </c>
      <c r="P322">
        <v>169.7</v>
      </c>
      <c r="Q322">
        <v>192.9</v>
      </c>
      <c r="R322">
        <v>167.2</v>
      </c>
      <c r="S322">
        <v>157.4</v>
      </c>
      <c r="T322">
        <v>165.8</v>
      </c>
      <c r="U322">
        <f t="shared" si="52"/>
        <v>164.2</v>
      </c>
      <c r="V322">
        <v>164.2</v>
      </c>
      <c r="W322">
        <v>163.9</v>
      </c>
      <c r="X322">
        <v>159.30000000000001</v>
      </c>
      <c r="Y322">
        <v>169.9</v>
      </c>
      <c r="Z322">
        <v>154.80000000000001</v>
      </c>
      <c r="AA322">
        <v>159.80000000000001</v>
      </c>
      <c r="AB322">
        <v>164.3</v>
      </c>
      <c r="AC322">
        <v>162.19999999999999</v>
      </c>
      <c r="AD322">
        <v>161.4</v>
      </c>
      <c r="AE322">
        <v>166.7</v>
      </c>
      <c r="AF322">
        <f t="shared" si="53"/>
        <v>2194.1</v>
      </c>
      <c r="AG322">
        <f t="shared" si="54"/>
        <v>163.9</v>
      </c>
      <c r="AH322">
        <f t="shared" si="55"/>
        <v>154.80000000000001</v>
      </c>
      <c r="AI322" s="6">
        <f t="shared" si="56"/>
        <v>164.2</v>
      </c>
      <c r="AJ322" s="352">
        <f t="shared" si="57"/>
        <v>169.9</v>
      </c>
      <c r="AK322">
        <f t="shared" si="58"/>
        <v>164.3</v>
      </c>
      <c r="AL322">
        <f t="shared" si="59"/>
        <v>490.40000000000003</v>
      </c>
      <c r="AM322">
        <f t="shared" si="60"/>
        <v>835.6</v>
      </c>
    </row>
    <row r="323" spans="1:39" x14ac:dyDescent="0.3">
      <c r="A323" t="s">
        <v>30</v>
      </c>
      <c r="B323">
        <v>2021</v>
      </c>
      <c r="C323" t="s">
        <v>55</v>
      </c>
      <c r="D323">
        <v>147.4</v>
      </c>
      <c r="E323">
        <v>197</v>
      </c>
      <c r="F323">
        <v>176.5</v>
      </c>
      <c r="G323">
        <v>159.80000000000001</v>
      </c>
      <c r="H323">
        <v>195.8</v>
      </c>
      <c r="I323">
        <v>152</v>
      </c>
      <c r="J323">
        <v>172.3</v>
      </c>
      <c r="K323">
        <v>164.5</v>
      </c>
      <c r="L323">
        <v>120.6</v>
      </c>
      <c r="M323">
        <v>171.7</v>
      </c>
      <c r="N323">
        <v>169.7</v>
      </c>
      <c r="O323">
        <v>175.1</v>
      </c>
      <c r="P323">
        <v>165.8</v>
      </c>
      <c r="Q323">
        <v>190.8</v>
      </c>
      <c r="R323">
        <v>171.8</v>
      </c>
      <c r="S323">
        <v>167.3</v>
      </c>
      <c r="T323">
        <v>171.2</v>
      </c>
      <c r="U323">
        <f t="shared" si="52"/>
        <v>163.95</v>
      </c>
      <c r="V323" t="s">
        <v>32</v>
      </c>
      <c r="W323">
        <v>165.6</v>
      </c>
      <c r="X323">
        <v>163.9</v>
      </c>
      <c r="Y323">
        <v>174</v>
      </c>
      <c r="Z323">
        <v>160.1</v>
      </c>
      <c r="AA323">
        <v>164.5</v>
      </c>
      <c r="AB323">
        <v>169.7</v>
      </c>
      <c r="AC323">
        <v>162.80000000000001</v>
      </c>
      <c r="AD323">
        <v>166</v>
      </c>
      <c r="AE323">
        <v>167</v>
      </c>
      <c r="AF323">
        <f t="shared" si="53"/>
        <v>2168.1999999999998</v>
      </c>
      <c r="AG323">
        <f t="shared" si="54"/>
        <v>165.6</v>
      </c>
      <c r="AH323">
        <f t="shared" si="55"/>
        <v>160.1</v>
      </c>
      <c r="AI323" s="6">
        <f t="shared" si="56"/>
        <v>163.95</v>
      </c>
      <c r="AJ323" s="352">
        <f t="shared" si="57"/>
        <v>174</v>
      </c>
      <c r="AK323">
        <f t="shared" si="58"/>
        <v>169.7</v>
      </c>
      <c r="AL323">
        <f t="shared" si="59"/>
        <v>510.3</v>
      </c>
      <c r="AM323">
        <f t="shared" si="60"/>
        <v>848</v>
      </c>
    </row>
    <row r="324" spans="1:39" x14ac:dyDescent="0.3">
      <c r="A324" t="s">
        <v>33</v>
      </c>
      <c r="B324">
        <v>2021</v>
      </c>
      <c r="C324" t="s">
        <v>55</v>
      </c>
      <c r="D324">
        <v>151.6</v>
      </c>
      <c r="E324">
        <v>202.2</v>
      </c>
      <c r="F324">
        <v>180</v>
      </c>
      <c r="G324">
        <v>160</v>
      </c>
      <c r="H324">
        <v>173.5</v>
      </c>
      <c r="I324">
        <v>158.30000000000001</v>
      </c>
      <c r="J324">
        <v>219.5</v>
      </c>
      <c r="K324">
        <v>164.2</v>
      </c>
      <c r="L324">
        <v>121.9</v>
      </c>
      <c r="M324">
        <v>168.2</v>
      </c>
      <c r="N324">
        <v>156.5</v>
      </c>
      <c r="O324">
        <v>178.2</v>
      </c>
      <c r="P324">
        <v>172.2</v>
      </c>
      <c r="Q324">
        <v>196.8</v>
      </c>
      <c r="R324">
        <v>163.30000000000001</v>
      </c>
      <c r="S324">
        <v>146.69999999999999</v>
      </c>
      <c r="T324">
        <v>160.69999999999999</v>
      </c>
      <c r="U324">
        <f t="shared" si="52"/>
        <v>163.4</v>
      </c>
      <c r="V324">
        <v>163.4</v>
      </c>
      <c r="W324">
        <v>161.69999999999999</v>
      </c>
      <c r="X324">
        <v>156</v>
      </c>
      <c r="Y324">
        <v>165.1</v>
      </c>
      <c r="Z324">
        <v>151.80000000000001</v>
      </c>
      <c r="AA324">
        <v>157.6</v>
      </c>
      <c r="AB324">
        <v>160.6</v>
      </c>
      <c r="AC324">
        <v>162.4</v>
      </c>
      <c r="AD324">
        <v>157.80000000000001</v>
      </c>
      <c r="AE324">
        <v>165.2</v>
      </c>
      <c r="AF324">
        <f t="shared" si="53"/>
        <v>2206.3000000000002</v>
      </c>
      <c r="AG324">
        <f t="shared" si="54"/>
        <v>161.69999999999999</v>
      </c>
      <c r="AH324">
        <f t="shared" si="55"/>
        <v>151.80000000000001</v>
      </c>
      <c r="AI324" s="6">
        <f t="shared" si="56"/>
        <v>163.4</v>
      </c>
      <c r="AJ324" s="352">
        <f t="shared" si="57"/>
        <v>165.1</v>
      </c>
      <c r="AK324">
        <f t="shared" si="58"/>
        <v>160.6</v>
      </c>
      <c r="AL324">
        <f t="shared" si="59"/>
        <v>470.7</v>
      </c>
      <c r="AM324">
        <f t="shared" si="60"/>
        <v>830.59999999999991</v>
      </c>
    </row>
    <row r="325" spans="1:39" x14ac:dyDescent="0.3">
      <c r="A325" t="s">
        <v>35</v>
      </c>
      <c r="B325">
        <v>2021</v>
      </c>
      <c r="C325" t="s">
        <v>55</v>
      </c>
      <c r="D325">
        <v>148.69999999999999</v>
      </c>
      <c r="E325">
        <v>198.8</v>
      </c>
      <c r="F325">
        <v>177.9</v>
      </c>
      <c r="G325">
        <v>159.9</v>
      </c>
      <c r="H325">
        <v>187.6</v>
      </c>
      <c r="I325">
        <v>154.9</v>
      </c>
      <c r="J325">
        <v>188.3</v>
      </c>
      <c r="K325">
        <v>164.4</v>
      </c>
      <c r="L325">
        <v>121</v>
      </c>
      <c r="M325">
        <v>170.5</v>
      </c>
      <c r="N325">
        <v>164.2</v>
      </c>
      <c r="O325">
        <v>176.5</v>
      </c>
      <c r="P325">
        <v>168.2</v>
      </c>
      <c r="Q325">
        <v>192.4</v>
      </c>
      <c r="R325">
        <v>168.5</v>
      </c>
      <c r="S325">
        <v>158.69999999999999</v>
      </c>
      <c r="T325">
        <v>167</v>
      </c>
      <c r="U325">
        <f t="shared" si="52"/>
        <v>163.4</v>
      </c>
      <c r="V325">
        <v>163.4</v>
      </c>
      <c r="W325">
        <v>164.1</v>
      </c>
      <c r="X325">
        <v>160.19999999999999</v>
      </c>
      <c r="Y325">
        <v>170.6</v>
      </c>
      <c r="Z325">
        <v>155.69999999999999</v>
      </c>
      <c r="AA325">
        <v>160.6</v>
      </c>
      <c r="AB325">
        <v>164.4</v>
      </c>
      <c r="AC325">
        <v>162.6</v>
      </c>
      <c r="AD325">
        <v>162</v>
      </c>
      <c r="AE325">
        <v>166.2</v>
      </c>
      <c r="AF325">
        <f t="shared" si="53"/>
        <v>2180.9</v>
      </c>
      <c r="AG325">
        <f t="shared" si="54"/>
        <v>164.1</v>
      </c>
      <c r="AH325">
        <f t="shared" si="55"/>
        <v>155.69999999999999</v>
      </c>
      <c r="AI325" s="6">
        <f t="shared" si="56"/>
        <v>163.4</v>
      </c>
      <c r="AJ325" s="352">
        <f t="shared" si="57"/>
        <v>170.6</v>
      </c>
      <c r="AK325">
        <f t="shared" si="58"/>
        <v>164.4</v>
      </c>
      <c r="AL325">
        <f t="shared" si="59"/>
        <v>494.2</v>
      </c>
      <c r="AM325">
        <f t="shared" si="60"/>
        <v>837.80000000000007</v>
      </c>
    </row>
    <row r="326" spans="1:39" x14ac:dyDescent="0.3">
      <c r="A326" t="s">
        <v>30</v>
      </c>
      <c r="B326">
        <v>2022</v>
      </c>
      <c r="C326" t="s">
        <v>31</v>
      </c>
      <c r="D326">
        <v>148.30000000000001</v>
      </c>
      <c r="E326">
        <v>196.9</v>
      </c>
      <c r="F326">
        <v>178</v>
      </c>
      <c r="G326">
        <v>160.5</v>
      </c>
      <c r="H326">
        <v>192.6</v>
      </c>
      <c r="I326">
        <v>151.19999999999999</v>
      </c>
      <c r="J326">
        <v>159.19999999999999</v>
      </c>
      <c r="K326">
        <v>164</v>
      </c>
      <c r="L326">
        <v>119.3</v>
      </c>
      <c r="M326">
        <v>173.3</v>
      </c>
      <c r="N326">
        <v>169.8</v>
      </c>
      <c r="O326">
        <v>175.8</v>
      </c>
      <c r="P326">
        <v>164.1</v>
      </c>
      <c r="Q326">
        <v>190.7</v>
      </c>
      <c r="R326">
        <v>173.2</v>
      </c>
      <c r="S326">
        <v>169.3</v>
      </c>
      <c r="T326">
        <v>172.7</v>
      </c>
      <c r="U326">
        <f t="shared" ref="U326:U376" si="61">IF(V326="NA",AVERAGE(V327:V331),V326)</f>
        <v>165</v>
      </c>
      <c r="V326" t="s">
        <v>32</v>
      </c>
      <c r="W326">
        <v>165.8</v>
      </c>
      <c r="X326">
        <v>164.9</v>
      </c>
      <c r="Y326">
        <v>174.7</v>
      </c>
      <c r="Z326">
        <v>160.80000000000001</v>
      </c>
      <c r="AA326">
        <v>164.9</v>
      </c>
      <c r="AB326">
        <v>169.9</v>
      </c>
      <c r="AC326">
        <v>163.19999999999999</v>
      </c>
      <c r="AD326">
        <v>166.6</v>
      </c>
      <c r="AE326">
        <v>166.4</v>
      </c>
      <c r="AF326">
        <f t="shared" ref="AF326:AF376" si="62">D326+E326+F326+G326++H326+I326+J326+K326+L326+M326+N326+O326+P326</f>
        <v>2153</v>
      </c>
      <c r="AG326">
        <f t="shared" ref="AG326:AG376" si="63">W326</f>
        <v>165.8</v>
      </c>
      <c r="AH326">
        <f t="shared" ref="AH326:AH376" si="64">Z326</f>
        <v>160.80000000000001</v>
      </c>
      <c r="AI326" s="6">
        <f t="shared" ref="AI326:AI376" si="65">U326</f>
        <v>165</v>
      </c>
      <c r="AJ326" s="352">
        <f t="shared" ref="AJ326:AJ376" si="66">Y326</f>
        <v>174.7</v>
      </c>
      <c r="AK326">
        <f t="shared" ref="AK326:AK376" si="67">AB326</f>
        <v>169.9</v>
      </c>
      <c r="AL326">
        <f t="shared" ref="AL326:AL376" si="68">R326+S326+T326</f>
        <v>515.20000000000005</v>
      </c>
      <c r="AM326">
        <f t="shared" ref="AM326:AM376" si="69">Q326+X326+AA326+AC326+AD326</f>
        <v>850.30000000000007</v>
      </c>
    </row>
    <row r="327" spans="1:39" x14ac:dyDescent="0.3">
      <c r="A327" t="s">
        <v>33</v>
      </c>
      <c r="B327">
        <v>2022</v>
      </c>
      <c r="C327" t="s">
        <v>31</v>
      </c>
      <c r="D327">
        <v>152.19999999999999</v>
      </c>
      <c r="E327">
        <v>202.1</v>
      </c>
      <c r="F327">
        <v>180.1</v>
      </c>
      <c r="G327">
        <v>160.4</v>
      </c>
      <c r="H327">
        <v>171</v>
      </c>
      <c r="I327">
        <v>156.5</v>
      </c>
      <c r="J327">
        <v>203.6</v>
      </c>
      <c r="K327">
        <v>163.80000000000001</v>
      </c>
      <c r="L327">
        <v>121.3</v>
      </c>
      <c r="M327">
        <v>169.8</v>
      </c>
      <c r="N327">
        <v>156.6</v>
      </c>
      <c r="O327">
        <v>179</v>
      </c>
      <c r="P327">
        <v>170.3</v>
      </c>
      <c r="Q327">
        <v>196.4</v>
      </c>
      <c r="R327">
        <v>164.7</v>
      </c>
      <c r="S327">
        <v>148.5</v>
      </c>
      <c r="T327">
        <v>162.19999999999999</v>
      </c>
      <c r="U327">
        <f t="shared" si="61"/>
        <v>164.5</v>
      </c>
      <c r="V327">
        <v>164.5</v>
      </c>
      <c r="W327">
        <v>161.6</v>
      </c>
      <c r="X327">
        <v>156.80000000000001</v>
      </c>
      <c r="Y327">
        <v>166.1</v>
      </c>
      <c r="Z327">
        <v>152.69999999999999</v>
      </c>
      <c r="AA327">
        <v>158.4</v>
      </c>
      <c r="AB327">
        <v>161</v>
      </c>
      <c r="AC327">
        <v>162.80000000000001</v>
      </c>
      <c r="AD327">
        <v>158.6</v>
      </c>
      <c r="AE327">
        <v>165</v>
      </c>
      <c r="AF327">
        <f t="shared" si="62"/>
        <v>2186.6999999999998</v>
      </c>
      <c r="AG327">
        <f t="shared" si="63"/>
        <v>161.6</v>
      </c>
      <c r="AH327">
        <f t="shared" si="64"/>
        <v>152.69999999999999</v>
      </c>
      <c r="AI327" s="6">
        <f t="shared" si="65"/>
        <v>164.5</v>
      </c>
      <c r="AJ327" s="352">
        <f t="shared" si="66"/>
        <v>166.1</v>
      </c>
      <c r="AK327">
        <f t="shared" si="67"/>
        <v>161</v>
      </c>
      <c r="AL327">
        <f t="shared" si="68"/>
        <v>475.4</v>
      </c>
      <c r="AM327">
        <f t="shared" si="69"/>
        <v>833.00000000000011</v>
      </c>
    </row>
    <row r="328" spans="1:39" x14ac:dyDescent="0.3">
      <c r="A328" t="s">
        <v>35</v>
      </c>
      <c r="B328">
        <v>2022</v>
      </c>
      <c r="C328" t="s">
        <v>31</v>
      </c>
      <c r="D328">
        <v>149.5</v>
      </c>
      <c r="E328">
        <v>198.7</v>
      </c>
      <c r="F328">
        <v>178.8</v>
      </c>
      <c r="G328">
        <v>160.5</v>
      </c>
      <c r="H328">
        <v>184.7</v>
      </c>
      <c r="I328">
        <v>153.69999999999999</v>
      </c>
      <c r="J328">
        <v>174.3</v>
      </c>
      <c r="K328">
        <v>163.9</v>
      </c>
      <c r="L328">
        <v>120</v>
      </c>
      <c r="M328">
        <v>172.1</v>
      </c>
      <c r="N328">
        <v>164.3</v>
      </c>
      <c r="O328">
        <v>177.3</v>
      </c>
      <c r="P328">
        <v>166.4</v>
      </c>
      <c r="Q328">
        <v>192.2</v>
      </c>
      <c r="R328">
        <v>169.9</v>
      </c>
      <c r="S328">
        <v>160.69999999999999</v>
      </c>
      <c r="T328">
        <v>168.5</v>
      </c>
      <c r="U328">
        <f t="shared" si="61"/>
        <v>164.5</v>
      </c>
      <c r="V328">
        <v>164.5</v>
      </c>
      <c r="W328">
        <v>164.2</v>
      </c>
      <c r="X328">
        <v>161.1</v>
      </c>
      <c r="Y328">
        <v>171.4</v>
      </c>
      <c r="Z328">
        <v>156.5</v>
      </c>
      <c r="AA328">
        <v>161.19999999999999</v>
      </c>
      <c r="AB328">
        <v>164.7</v>
      </c>
      <c r="AC328">
        <v>163</v>
      </c>
      <c r="AD328">
        <v>162.69999999999999</v>
      </c>
      <c r="AE328">
        <v>165.7</v>
      </c>
      <c r="AF328">
        <f t="shared" si="62"/>
        <v>2164.1999999999998</v>
      </c>
      <c r="AG328">
        <f t="shared" si="63"/>
        <v>164.2</v>
      </c>
      <c r="AH328">
        <f t="shared" si="64"/>
        <v>156.5</v>
      </c>
      <c r="AI328" s="6">
        <f t="shared" si="65"/>
        <v>164.5</v>
      </c>
      <c r="AJ328" s="352">
        <f t="shared" si="66"/>
        <v>171.4</v>
      </c>
      <c r="AK328">
        <f t="shared" si="67"/>
        <v>164.7</v>
      </c>
      <c r="AL328">
        <f t="shared" si="68"/>
        <v>499.1</v>
      </c>
      <c r="AM328">
        <f t="shared" si="69"/>
        <v>840.2</v>
      </c>
    </row>
    <row r="329" spans="1:39" x14ac:dyDescent="0.3">
      <c r="A329" t="s">
        <v>30</v>
      </c>
      <c r="B329">
        <v>2022</v>
      </c>
      <c r="C329" t="s">
        <v>36</v>
      </c>
      <c r="D329">
        <v>148.80000000000001</v>
      </c>
      <c r="E329">
        <v>198.1</v>
      </c>
      <c r="F329">
        <v>175.5</v>
      </c>
      <c r="G329">
        <v>160.69999999999999</v>
      </c>
      <c r="H329">
        <v>192.6</v>
      </c>
      <c r="I329">
        <v>151.4</v>
      </c>
      <c r="J329">
        <v>155.19999999999999</v>
      </c>
      <c r="K329">
        <v>163.9</v>
      </c>
      <c r="L329">
        <v>118.1</v>
      </c>
      <c r="M329">
        <v>175.4</v>
      </c>
      <c r="N329">
        <v>170.5</v>
      </c>
      <c r="O329">
        <v>176.3</v>
      </c>
      <c r="P329">
        <v>163.9</v>
      </c>
      <c r="Q329">
        <v>191.5</v>
      </c>
      <c r="R329">
        <v>174.1</v>
      </c>
      <c r="S329">
        <v>171</v>
      </c>
      <c r="T329">
        <v>173.7</v>
      </c>
      <c r="U329">
        <f t="shared" si="61"/>
        <v>165.4</v>
      </c>
      <c r="V329" t="s">
        <v>32</v>
      </c>
      <c r="W329">
        <v>167.4</v>
      </c>
      <c r="X329">
        <v>165.7</v>
      </c>
      <c r="Y329">
        <v>175.3</v>
      </c>
      <c r="Z329">
        <v>161.19999999999999</v>
      </c>
      <c r="AA329">
        <v>165.5</v>
      </c>
      <c r="AB329">
        <v>170.3</v>
      </c>
      <c r="AC329">
        <v>164.5</v>
      </c>
      <c r="AD329">
        <v>167.3</v>
      </c>
      <c r="AE329">
        <v>166.7</v>
      </c>
      <c r="AF329">
        <f t="shared" si="62"/>
        <v>2150.4</v>
      </c>
      <c r="AG329">
        <f t="shared" si="63"/>
        <v>167.4</v>
      </c>
      <c r="AH329">
        <f t="shared" si="64"/>
        <v>161.19999999999999</v>
      </c>
      <c r="AI329" s="6">
        <f t="shared" si="65"/>
        <v>165.4</v>
      </c>
      <c r="AJ329" s="352">
        <f t="shared" si="66"/>
        <v>175.3</v>
      </c>
      <c r="AK329">
        <f t="shared" si="67"/>
        <v>170.3</v>
      </c>
      <c r="AL329">
        <f t="shared" si="68"/>
        <v>518.79999999999995</v>
      </c>
      <c r="AM329">
        <f t="shared" si="69"/>
        <v>854.5</v>
      </c>
    </row>
    <row r="330" spans="1:39" x14ac:dyDescent="0.3">
      <c r="A330" t="s">
        <v>33</v>
      </c>
      <c r="B330">
        <v>2022</v>
      </c>
      <c r="C330" t="s">
        <v>36</v>
      </c>
      <c r="D330">
        <v>152.5</v>
      </c>
      <c r="E330">
        <v>205.2</v>
      </c>
      <c r="F330">
        <v>176.4</v>
      </c>
      <c r="G330">
        <v>160.6</v>
      </c>
      <c r="H330">
        <v>171.5</v>
      </c>
      <c r="I330">
        <v>156.4</v>
      </c>
      <c r="J330">
        <v>198</v>
      </c>
      <c r="K330">
        <v>163.19999999999999</v>
      </c>
      <c r="L330">
        <v>120.6</v>
      </c>
      <c r="M330">
        <v>172.2</v>
      </c>
      <c r="N330">
        <v>156.69999999999999</v>
      </c>
      <c r="O330">
        <v>180</v>
      </c>
      <c r="P330">
        <v>170.2</v>
      </c>
      <c r="Q330">
        <v>196.5</v>
      </c>
      <c r="R330">
        <v>165.7</v>
      </c>
      <c r="S330">
        <v>150.4</v>
      </c>
      <c r="T330">
        <v>163.4</v>
      </c>
      <c r="U330">
        <f t="shared" si="61"/>
        <v>165.5</v>
      </c>
      <c r="V330">
        <v>165.5</v>
      </c>
      <c r="W330">
        <v>163</v>
      </c>
      <c r="X330">
        <v>157.4</v>
      </c>
      <c r="Y330">
        <v>167.2</v>
      </c>
      <c r="Z330">
        <v>153.1</v>
      </c>
      <c r="AA330">
        <v>159.5</v>
      </c>
      <c r="AB330">
        <v>162</v>
      </c>
      <c r="AC330">
        <v>164.2</v>
      </c>
      <c r="AD330">
        <v>159.4</v>
      </c>
      <c r="AE330">
        <v>165.5</v>
      </c>
      <c r="AF330">
        <f t="shared" si="62"/>
        <v>2183.5</v>
      </c>
      <c r="AG330">
        <f t="shared" si="63"/>
        <v>163</v>
      </c>
      <c r="AH330">
        <f t="shared" si="64"/>
        <v>153.1</v>
      </c>
      <c r="AI330" s="6">
        <f t="shared" si="65"/>
        <v>165.5</v>
      </c>
      <c r="AJ330" s="352">
        <f t="shared" si="66"/>
        <v>167.2</v>
      </c>
      <c r="AK330">
        <f t="shared" si="67"/>
        <v>162</v>
      </c>
      <c r="AL330">
        <f t="shared" si="68"/>
        <v>479.5</v>
      </c>
      <c r="AM330">
        <f t="shared" si="69"/>
        <v>836.99999999999989</v>
      </c>
    </row>
    <row r="331" spans="1:39" x14ac:dyDescent="0.3">
      <c r="A331" t="s">
        <v>35</v>
      </c>
      <c r="B331">
        <v>2022</v>
      </c>
      <c r="C331" t="s">
        <v>36</v>
      </c>
      <c r="D331">
        <v>150</v>
      </c>
      <c r="E331">
        <v>200.6</v>
      </c>
      <c r="F331">
        <v>175.8</v>
      </c>
      <c r="G331">
        <v>160.69999999999999</v>
      </c>
      <c r="H331">
        <v>184.9</v>
      </c>
      <c r="I331">
        <v>153.69999999999999</v>
      </c>
      <c r="J331">
        <v>169.7</v>
      </c>
      <c r="K331">
        <v>163.69999999999999</v>
      </c>
      <c r="L331">
        <v>118.9</v>
      </c>
      <c r="M331">
        <v>174.3</v>
      </c>
      <c r="N331">
        <v>164.7</v>
      </c>
      <c r="O331">
        <v>178</v>
      </c>
      <c r="P331">
        <v>166.2</v>
      </c>
      <c r="Q331">
        <v>192.8</v>
      </c>
      <c r="R331">
        <v>170.8</v>
      </c>
      <c r="S331">
        <v>162.4</v>
      </c>
      <c r="T331">
        <v>169.6</v>
      </c>
      <c r="U331">
        <f t="shared" si="61"/>
        <v>165.5</v>
      </c>
      <c r="V331">
        <v>165.5</v>
      </c>
      <c r="W331">
        <v>165.7</v>
      </c>
      <c r="X331">
        <v>161.80000000000001</v>
      </c>
      <c r="Y331">
        <v>172.2</v>
      </c>
      <c r="Z331">
        <v>156.9</v>
      </c>
      <c r="AA331">
        <v>162.1</v>
      </c>
      <c r="AB331">
        <v>165.4</v>
      </c>
      <c r="AC331">
        <v>164.4</v>
      </c>
      <c r="AD331">
        <v>163.5</v>
      </c>
      <c r="AE331">
        <v>166.1</v>
      </c>
      <c r="AF331">
        <f t="shared" si="62"/>
        <v>2161.2000000000003</v>
      </c>
      <c r="AG331">
        <f t="shared" si="63"/>
        <v>165.7</v>
      </c>
      <c r="AH331">
        <f t="shared" si="64"/>
        <v>156.9</v>
      </c>
      <c r="AI331" s="6">
        <f t="shared" si="65"/>
        <v>165.5</v>
      </c>
      <c r="AJ331" s="352">
        <f t="shared" si="66"/>
        <v>172.2</v>
      </c>
      <c r="AK331">
        <f t="shared" si="67"/>
        <v>165.4</v>
      </c>
      <c r="AL331">
        <f t="shared" si="68"/>
        <v>502.80000000000007</v>
      </c>
      <c r="AM331">
        <f t="shared" si="69"/>
        <v>844.6</v>
      </c>
    </row>
    <row r="332" spans="1:39" x14ac:dyDescent="0.3">
      <c r="A332" t="s">
        <v>30</v>
      </c>
      <c r="B332">
        <v>2022</v>
      </c>
      <c r="C332" t="s">
        <v>38</v>
      </c>
      <c r="D332">
        <v>150.19999999999999</v>
      </c>
      <c r="E332">
        <v>208</v>
      </c>
      <c r="F332">
        <v>167.9</v>
      </c>
      <c r="G332">
        <v>162</v>
      </c>
      <c r="H332">
        <v>203.1</v>
      </c>
      <c r="I332">
        <v>155.9</v>
      </c>
      <c r="J332">
        <v>155.80000000000001</v>
      </c>
      <c r="K332">
        <v>164.2</v>
      </c>
      <c r="L332">
        <v>118.1</v>
      </c>
      <c r="M332">
        <v>178.7</v>
      </c>
      <c r="N332">
        <v>171.2</v>
      </c>
      <c r="O332">
        <v>177.4</v>
      </c>
      <c r="P332">
        <v>166.6</v>
      </c>
      <c r="Q332">
        <v>192.3</v>
      </c>
      <c r="R332">
        <v>175.4</v>
      </c>
      <c r="S332">
        <v>173.2</v>
      </c>
      <c r="T332">
        <v>175.1</v>
      </c>
      <c r="U332">
        <f t="shared" si="61"/>
        <v>166.15</v>
      </c>
      <c r="V332" t="s">
        <v>32</v>
      </c>
      <c r="W332">
        <v>168.9</v>
      </c>
      <c r="X332">
        <v>166.5</v>
      </c>
      <c r="Y332">
        <v>176</v>
      </c>
      <c r="Z332">
        <v>162</v>
      </c>
      <c r="AA332">
        <v>166.6</v>
      </c>
      <c r="AB332">
        <v>170.6</v>
      </c>
      <c r="AC332">
        <v>167.4</v>
      </c>
      <c r="AD332">
        <v>168.3</v>
      </c>
      <c r="AE332">
        <v>168.7</v>
      </c>
      <c r="AF332">
        <f t="shared" si="62"/>
        <v>2179.1000000000004</v>
      </c>
      <c r="AG332">
        <f t="shared" si="63"/>
        <v>168.9</v>
      </c>
      <c r="AH332">
        <f t="shared" si="64"/>
        <v>162</v>
      </c>
      <c r="AI332" s="6">
        <f t="shared" si="65"/>
        <v>166.15</v>
      </c>
      <c r="AJ332" s="352">
        <f t="shared" si="66"/>
        <v>176</v>
      </c>
      <c r="AK332">
        <f t="shared" si="67"/>
        <v>170.6</v>
      </c>
      <c r="AL332">
        <f t="shared" si="68"/>
        <v>523.70000000000005</v>
      </c>
      <c r="AM332">
        <f t="shared" si="69"/>
        <v>861.09999999999991</v>
      </c>
    </row>
    <row r="333" spans="1:39" x14ac:dyDescent="0.3">
      <c r="A333" t="s">
        <v>33</v>
      </c>
      <c r="B333">
        <v>2022</v>
      </c>
      <c r="C333" t="s">
        <v>38</v>
      </c>
      <c r="D333">
        <v>153.69999999999999</v>
      </c>
      <c r="E333">
        <v>215.8</v>
      </c>
      <c r="F333">
        <v>167.7</v>
      </c>
      <c r="G333">
        <v>162.6</v>
      </c>
      <c r="H333">
        <v>180</v>
      </c>
      <c r="I333">
        <v>159.6</v>
      </c>
      <c r="J333">
        <v>188.4</v>
      </c>
      <c r="K333">
        <v>163.4</v>
      </c>
      <c r="L333">
        <v>120.3</v>
      </c>
      <c r="M333">
        <v>174.7</v>
      </c>
      <c r="N333">
        <v>157.1</v>
      </c>
      <c r="O333">
        <v>181.5</v>
      </c>
      <c r="P333">
        <v>171.5</v>
      </c>
      <c r="Q333">
        <v>197.5</v>
      </c>
      <c r="R333">
        <v>167.1</v>
      </c>
      <c r="S333">
        <v>152.6</v>
      </c>
      <c r="T333">
        <v>164.9</v>
      </c>
      <c r="U333">
        <f t="shared" si="61"/>
        <v>165.3</v>
      </c>
      <c r="V333">
        <v>165.3</v>
      </c>
      <c r="W333">
        <v>164.5</v>
      </c>
      <c r="X333">
        <v>158.6</v>
      </c>
      <c r="Y333">
        <v>168.2</v>
      </c>
      <c r="Z333">
        <v>154.19999999999999</v>
      </c>
      <c r="AA333">
        <v>160.80000000000001</v>
      </c>
      <c r="AB333">
        <v>162.69999999999999</v>
      </c>
      <c r="AC333">
        <v>166.8</v>
      </c>
      <c r="AD333">
        <v>160.6</v>
      </c>
      <c r="AE333">
        <v>166.5</v>
      </c>
      <c r="AF333">
        <f t="shared" si="62"/>
        <v>2196.3000000000002</v>
      </c>
      <c r="AG333">
        <f t="shared" si="63"/>
        <v>164.5</v>
      </c>
      <c r="AH333">
        <f t="shared" si="64"/>
        <v>154.19999999999999</v>
      </c>
      <c r="AI333" s="6">
        <f t="shared" si="65"/>
        <v>165.3</v>
      </c>
      <c r="AJ333" s="352">
        <f t="shared" si="66"/>
        <v>168.2</v>
      </c>
      <c r="AK333">
        <f t="shared" si="67"/>
        <v>162.69999999999999</v>
      </c>
      <c r="AL333">
        <f t="shared" si="68"/>
        <v>484.6</v>
      </c>
      <c r="AM333">
        <f t="shared" si="69"/>
        <v>844.30000000000007</v>
      </c>
    </row>
    <row r="334" spans="1:39" x14ac:dyDescent="0.3">
      <c r="A334" t="s">
        <v>35</v>
      </c>
      <c r="B334">
        <v>2022</v>
      </c>
      <c r="C334" t="s">
        <v>38</v>
      </c>
      <c r="D334">
        <v>151.30000000000001</v>
      </c>
      <c r="E334">
        <v>210.7</v>
      </c>
      <c r="F334">
        <v>167.8</v>
      </c>
      <c r="G334">
        <v>162.19999999999999</v>
      </c>
      <c r="H334">
        <v>194.6</v>
      </c>
      <c r="I334">
        <v>157.6</v>
      </c>
      <c r="J334">
        <v>166.9</v>
      </c>
      <c r="K334">
        <v>163.9</v>
      </c>
      <c r="L334">
        <v>118.8</v>
      </c>
      <c r="M334">
        <v>177.4</v>
      </c>
      <c r="N334">
        <v>165.3</v>
      </c>
      <c r="O334">
        <v>179.3</v>
      </c>
      <c r="P334">
        <v>168.4</v>
      </c>
      <c r="Q334">
        <v>193.7</v>
      </c>
      <c r="R334">
        <v>172.1</v>
      </c>
      <c r="S334">
        <v>164.6</v>
      </c>
      <c r="T334">
        <v>171.1</v>
      </c>
      <c r="U334">
        <f t="shared" si="61"/>
        <v>165.3</v>
      </c>
      <c r="V334">
        <v>165.3</v>
      </c>
      <c r="W334">
        <v>167.2</v>
      </c>
      <c r="X334">
        <v>162.80000000000001</v>
      </c>
      <c r="Y334">
        <v>173</v>
      </c>
      <c r="Z334">
        <v>157.9</v>
      </c>
      <c r="AA334">
        <v>163.30000000000001</v>
      </c>
      <c r="AB334">
        <v>166</v>
      </c>
      <c r="AC334">
        <v>167.2</v>
      </c>
      <c r="AD334">
        <v>164.6</v>
      </c>
      <c r="AE334">
        <v>167.7</v>
      </c>
      <c r="AF334">
        <f t="shared" si="62"/>
        <v>2184.2000000000003</v>
      </c>
      <c r="AG334">
        <f t="shared" si="63"/>
        <v>167.2</v>
      </c>
      <c r="AH334">
        <f t="shared" si="64"/>
        <v>157.9</v>
      </c>
      <c r="AI334" s="6">
        <f t="shared" si="65"/>
        <v>165.3</v>
      </c>
      <c r="AJ334" s="352">
        <f t="shared" si="66"/>
        <v>173</v>
      </c>
      <c r="AK334">
        <f t="shared" si="67"/>
        <v>166</v>
      </c>
      <c r="AL334">
        <f t="shared" si="68"/>
        <v>507.79999999999995</v>
      </c>
      <c r="AM334">
        <f t="shared" si="69"/>
        <v>851.6</v>
      </c>
    </row>
    <row r="335" spans="1:39" x14ac:dyDescent="0.3">
      <c r="A335" t="s">
        <v>30</v>
      </c>
      <c r="B335">
        <v>2022</v>
      </c>
      <c r="C335" t="s">
        <v>39</v>
      </c>
      <c r="D335">
        <v>151.80000000000001</v>
      </c>
      <c r="E335">
        <v>209.7</v>
      </c>
      <c r="F335">
        <v>164.5</v>
      </c>
      <c r="G335">
        <v>163.80000000000001</v>
      </c>
      <c r="H335">
        <v>207.4</v>
      </c>
      <c r="I335">
        <v>169.7</v>
      </c>
      <c r="J335">
        <v>153.6</v>
      </c>
      <c r="K335">
        <v>165.1</v>
      </c>
      <c r="L335">
        <v>118.2</v>
      </c>
      <c r="M335">
        <v>182.9</v>
      </c>
      <c r="N335">
        <v>172.4</v>
      </c>
      <c r="O335">
        <v>178.9</v>
      </c>
      <c r="P335">
        <v>168.6</v>
      </c>
      <c r="Q335">
        <v>192.8</v>
      </c>
      <c r="R335">
        <v>177.5</v>
      </c>
      <c r="S335">
        <v>175.1</v>
      </c>
      <c r="T335">
        <v>177.1</v>
      </c>
      <c r="U335">
        <f t="shared" si="61"/>
        <v>167.25</v>
      </c>
      <c r="V335" t="s">
        <v>32</v>
      </c>
      <c r="W335">
        <v>173.3</v>
      </c>
      <c r="X335">
        <v>167.7</v>
      </c>
      <c r="Y335">
        <v>177</v>
      </c>
      <c r="Z335">
        <v>166.2</v>
      </c>
      <c r="AA335">
        <v>167.2</v>
      </c>
      <c r="AB335">
        <v>170.9</v>
      </c>
      <c r="AC335">
        <v>169</v>
      </c>
      <c r="AD335">
        <v>170.2</v>
      </c>
      <c r="AE335">
        <v>170.8</v>
      </c>
      <c r="AF335">
        <f t="shared" si="62"/>
        <v>2206.6</v>
      </c>
      <c r="AG335">
        <f t="shared" si="63"/>
        <v>173.3</v>
      </c>
      <c r="AH335">
        <f t="shared" si="64"/>
        <v>166.2</v>
      </c>
      <c r="AI335" s="6">
        <f t="shared" si="65"/>
        <v>167.25</v>
      </c>
      <c r="AJ335" s="352">
        <f t="shared" si="66"/>
        <v>177</v>
      </c>
      <c r="AK335">
        <f t="shared" si="67"/>
        <v>170.9</v>
      </c>
      <c r="AL335">
        <f t="shared" si="68"/>
        <v>529.70000000000005</v>
      </c>
      <c r="AM335">
        <f t="shared" si="69"/>
        <v>866.90000000000009</v>
      </c>
    </row>
    <row r="336" spans="1:39" x14ac:dyDescent="0.3">
      <c r="A336" t="s">
        <v>33</v>
      </c>
      <c r="B336">
        <v>2022</v>
      </c>
      <c r="C336" t="s">
        <v>39</v>
      </c>
      <c r="D336">
        <v>155.4</v>
      </c>
      <c r="E336">
        <v>215.8</v>
      </c>
      <c r="F336">
        <v>164.6</v>
      </c>
      <c r="G336">
        <v>164.2</v>
      </c>
      <c r="H336">
        <v>186</v>
      </c>
      <c r="I336">
        <v>175.9</v>
      </c>
      <c r="J336">
        <v>190.7</v>
      </c>
      <c r="K336">
        <v>164</v>
      </c>
      <c r="L336">
        <v>120.5</v>
      </c>
      <c r="M336">
        <v>178</v>
      </c>
      <c r="N336">
        <v>157.5</v>
      </c>
      <c r="O336">
        <v>183.3</v>
      </c>
      <c r="P336">
        <v>174.5</v>
      </c>
      <c r="Q336">
        <v>197.1</v>
      </c>
      <c r="R336">
        <v>168.4</v>
      </c>
      <c r="S336">
        <v>154.5</v>
      </c>
      <c r="T336">
        <v>166.3</v>
      </c>
      <c r="U336">
        <f t="shared" si="61"/>
        <v>167</v>
      </c>
      <c r="V336">
        <v>167</v>
      </c>
      <c r="W336">
        <v>170.5</v>
      </c>
      <c r="X336">
        <v>159.80000000000001</v>
      </c>
      <c r="Y336">
        <v>169</v>
      </c>
      <c r="Z336">
        <v>159.30000000000001</v>
      </c>
      <c r="AA336">
        <v>162.19999999999999</v>
      </c>
      <c r="AB336">
        <v>164</v>
      </c>
      <c r="AC336">
        <v>168.4</v>
      </c>
      <c r="AD336">
        <v>163.1</v>
      </c>
      <c r="AE336">
        <v>169.2</v>
      </c>
      <c r="AF336">
        <f t="shared" si="62"/>
        <v>2230.4</v>
      </c>
      <c r="AG336">
        <f t="shared" si="63"/>
        <v>170.5</v>
      </c>
      <c r="AH336">
        <f t="shared" si="64"/>
        <v>159.30000000000001</v>
      </c>
      <c r="AI336" s="6">
        <f t="shared" si="65"/>
        <v>167</v>
      </c>
      <c r="AJ336" s="352">
        <f t="shared" si="66"/>
        <v>169</v>
      </c>
      <c r="AK336">
        <f t="shared" si="67"/>
        <v>164</v>
      </c>
      <c r="AL336">
        <f t="shared" si="68"/>
        <v>489.2</v>
      </c>
      <c r="AM336">
        <f t="shared" si="69"/>
        <v>850.59999999999991</v>
      </c>
    </row>
    <row r="337" spans="1:39" x14ac:dyDescent="0.3">
      <c r="A337" t="s">
        <v>35</v>
      </c>
      <c r="B337">
        <v>2022</v>
      </c>
      <c r="C337" t="s">
        <v>39</v>
      </c>
      <c r="D337">
        <v>152.9</v>
      </c>
      <c r="E337">
        <v>211.8</v>
      </c>
      <c r="F337">
        <v>164.5</v>
      </c>
      <c r="G337">
        <v>163.9</v>
      </c>
      <c r="H337">
        <v>199.5</v>
      </c>
      <c r="I337">
        <v>172.6</v>
      </c>
      <c r="J337">
        <v>166.2</v>
      </c>
      <c r="K337">
        <v>164.7</v>
      </c>
      <c r="L337">
        <v>119</v>
      </c>
      <c r="M337">
        <v>181.3</v>
      </c>
      <c r="N337">
        <v>166.2</v>
      </c>
      <c r="O337">
        <v>180.9</v>
      </c>
      <c r="P337">
        <v>170.8</v>
      </c>
      <c r="Q337">
        <v>193.9</v>
      </c>
      <c r="R337">
        <v>173.9</v>
      </c>
      <c r="S337">
        <v>166.5</v>
      </c>
      <c r="T337">
        <v>172.8</v>
      </c>
      <c r="U337">
        <f t="shared" si="61"/>
        <v>167</v>
      </c>
      <c r="V337">
        <v>167</v>
      </c>
      <c r="W337">
        <v>172.2</v>
      </c>
      <c r="X337">
        <v>164</v>
      </c>
      <c r="Y337">
        <v>174</v>
      </c>
      <c r="Z337">
        <v>162.6</v>
      </c>
      <c r="AA337">
        <v>164.4</v>
      </c>
      <c r="AB337">
        <v>166.9</v>
      </c>
      <c r="AC337">
        <v>168.8</v>
      </c>
      <c r="AD337">
        <v>166.8</v>
      </c>
      <c r="AE337">
        <v>170.1</v>
      </c>
      <c r="AF337">
        <f t="shared" si="62"/>
        <v>2214.3000000000002</v>
      </c>
      <c r="AG337">
        <f t="shared" si="63"/>
        <v>172.2</v>
      </c>
      <c r="AH337">
        <f t="shared" si="64"/>
        <v>162.6</v>
      </c>
      <c r="AI337" s="6">
        <f t="shared" si="65"/>
        <v>167</v>
      </c>
      <c r="AJ337" s="352">
        <f t="shared" si="66"/>
        <v>174</v>
      </c>
      <c r="AK337">
        <f t="shared" si="67"/>
        <v>166.9</v>
      </c>
      <c r="AL337">
        <f t="shared" si="68"/>
        <v>513.20000000000005</v>
      </c>
      <c r="AM337">
        <f t="shared" si="69"/>
        <v>857.89999999999986</v>
      </c>
    </row>
    <row r="338" spans="1:39" x14ac:dyDescent="0.3">
      <c r="A338" t="s">
        <v>30</v>
      </c>
      <c r="B338">
        <v>2022</v>
      </c>
      <c r="C338" t="s">
        <v>41</v>
      </c>
      <c r="D338">
        <v>152.9</v>
      </c>
      <c r="E338">
        <v>214.7</v>
      </c>
      <c r="F338">
        <v>161.4</v>
      </c>
      <c r="G338">
        <v>164.6</v>
      </c>
      <c r="H338">
        <v>209.9</v>
      </c>
      <c r="I338">
        <v>168</v>
      </c>
      <c r="J338">
        <v>160.4</v>
      </c>
      <c r="K338">
        <v>165</v>
      </c>
      <c r="L338">
        <v>118.9</v>
      </c>
      <c r="M338">
        <v>186.6</v>
      </c>
      <c r="N338">
        <v>173.2</v>
      </c>
      <c r="O338">
        <v>180.4</v>
      </c>
      <c r="P338">
        <v>170.8</v>
      </c>
      <c r="Q338">
        <v>192.9</v>
      </c>
      <c r="R338">
        <v>179.3</v>
      </c>
      <c r="S338">
        <v>177.2</v>
      </c>
      <c r="T338">
        <v>179</v>
      </c>
      <c r="U338">
        <f t="shared" si="61"/>
        <v>167.15</v>
      </c>
      <c r="V338" t="s">
        <v>32</v>
      </c>
      <c r="W338">
        <v>175.3</v>
      </c>
      <c r="X338">
        <v>168.9</v>
      </c>
      <c r="Y338">
        <v>177.7</v>
      </c>
      <c r="Z338">
        <v>167.1</v>
      </c>
      <c r="AA338">
        <v>167.6</v>
      </c>
      <c r="AB338">
        <v>171.8</v>
      </c>
      <c r="AC338">
        <v>168.5</v>
      </c>
      <c r="AD338">
        <v>170.9</v>
      </c>
      <c r="AE338">
        <v>172.5</v>
      </c>
      <c r="AF338">
        <f t="shared" si="62"/>
        <v>2226.8000000000002</v>
      </c>
      <c r="AG338">
        <f t="shared" si="63"/>
        <v>175.3</v>
      </c>
      <c r="AH338">
        <f t="shared" si="64"/>
        <v>167.1</v>
      </c>
      <c r="AI338" s="6">
        <f t="shared" si="65"/>
        <v>167.15</v>
      </c>
      <c r="AJ338" s="352">
        <f t="shared" si="66"/>
        <v>177.7</v>
      </c>
      <c r="AK338">
        <f t="shared" si="67"/>
        <v>171.8</v>
      </c>
      <c r="AL338">
        <f t="shared" si="68"/>
        <v>535.5</v>
      </c>
      <c r="AM338">
        <f t="shared" si="69"/>
        <v>868.8</v>
      </c>
    </row>
    <row r="339" spans="1:39" x14ac:dyDescent="0.3">
      <c r="A339" t="s">
        <v>33</v>
      </c>
      <c r="B339">
        <v>2022</v>
      </c>
      <c r="C339" t="s">
        <v>41</v>
      </c>
      <c r="D339">
        <v>156.69999999999999</v>
      </c>
      <c r="E339">
        <v>221.2</v>
      </c>
      <c r="F339">
        <v>164.1</v>
      </c>
      <c r="G339">
        <v>165.4</v>
      </c>
      <c r="H339">
        <v>189.5</v>
      </c>
      <c r="I339">
        <v>174.5</v>
      </c>
      <c r="J339">
        <v>203.2</v>
      </c>
      <c r="K339">
        <v>164.1</v>
      </c>
      <c r="L339">
        <v>121.2</v>
      </c>
      <c r="M339">
        <v>181.4</v>
      </c>
      <c r="N339">
        <v>158.5</v>
      </c>
      <c r="O339">
        <v>184.9</v>
      </c>
      <c r="P339">
        <v>177.5</v>
      </c>
      <c r="Q339">
        <v>197.5</v>
      </c>
      <c r="R339">
        <v>170</v>
      </c>
      <c r="S339">
        <v>155.9</v>
      </c>
      <c r="T339">
        <v>167.8</v>
      </c>
      <c r="U339">
        <f t="shared" si="61"/>
        <v>167.5</v>
      </c>
      <c r="V339">
        <v>167.5</v>
      </c>
      <c r="W339">
        <v>173.5</v>
      </c>
      <c r="X339">
        <v>161.1</v>
      </c>
      <c r="Y339">
        <v>170.1</v>
      </c>
      <c r="Z339">
        <v>159.4</v>
      </c>
      <c r="AA339">
        <v>163.19999999999999</v>
      </c>
      <c r="AB339">
        <v>165.2</v>
      </c>
      <c r="AC339">
        <v>168.2</v>
      </c>
      <c r="AD339">
        <v>163.80000000000001</v>
      </c>
      <c r="AE339">
        <v>170.8</v>
      </c>
      <c r="AF339">
        <f t="shared" si="62"/>
        <v>2262.2000000000003</v>
      </c>
      <c r="AG339">
        <f t="shared" si="63"/>
        <v>173.5</v>
      </c>
      <c r="AH339">
        <f t="shared" si="64"/>
        <v>159.4</v>
      </c>
      <c r="AI339" s="6">
        <f t="shared" si="65"/>
        <v>167.5</v>
      </c>
      <c r="AJ339" s="352">
        <f t="shared" si="66"/>
        <v>170.1</v>
      </c>
      <c r="AK339">
        <f t="shared" si="67"/>
        <v>165.2</v>
      </c>
      <c r="AL339">
        <f t="shared" si="68"/>
        <v>493.7</v>
      </c>
      <c r="AM339">
        <f t="shared" si="69"/>
        <v>853.8</v>
      </c>
    </row>
    <row r="340" spans="1:39" x14ac:dyDescent="0.3">
      <c r="A340" t="s">
        <v>35</v>
      </c>
      <c r="B340">
        <v>2022</v>
      </c>
      <c r="C340" t="s">
        <v>41</v>
      </c>
      <c r="D340">
        <v>154.1</v>
      </c>
      <c r="E340">
        <v>217</v>
      </c>
      <c r="F340">
        <v>162.4</v>
      </c>
      <c r="G340">
        <v>164.9</v>
      </c>
      <c r="H340">
        <v>202.4</v>
      </c>
      <c r="I340">
        <v>171</v>
      </c>
      <c r="J340">
        <v>174.9</v>
      </c>
      <c r="K340">
        <v>164.7</v>
      </c>
      <c r="L340">
        <v>119.7</v>
      </c>
      <c r="M340">
        <v>184.9</v>
      </c>
      <c r="N340">
        <v>167.1</v>
      </c>
      <c r="O340">
        <v>182.5</v>
      </c>
      <c r="P340">
        <v>173.3</v>
      </c>
      <c r="Q340">
        <v>194.1</v>
      </c>
      <c r="R340">
        <v>175.6</v>
      </c>
      <c r="S340">
        <v>168.4</v>
      </c>
      <c r="T340">
        <v>174.6</v>
      </c>
      <c r="U340">
        <f t="shared" si="61"/>
        <v>167.5</v>
      </c>
      <c r="V340">
        <v>167.5</v>
      </c>
      <c r="W340">
        <v>174.6</v>
      </c>
      <c r="X340">
        <v>165.2</v>
      </c>
      <c r="Y340">
        <v>174.8</v>
      </c>
      <c r="Z340">
        <v>163</v>
      </c>
      <c r="AA340">
        <v>165.1</v>
      </c>
      <c r="AB340">
        <v>167.9</v>
      </c>
      <c r="AC340">
        <v>168.4</v>
      </c>
      <c r="AD340">
        <v>167.5</v>
      </c>
      <c r="AE340">
        <v>171.7</v>
      </c>
      <c r="AF340">
        <f t="shared" si="62"/>
        <v>2238.9000000000005</v>
      </c>
      <c r="AG340">
        <f t="shared" si="63"/>
        <v>174.6</v>
      </c>
      <c r="AH340">
        <f t="shared" si="64"/>
        <v>163</v>
      </c>
      <c r="AI340" s="6">
        <f t="shared" si="65"/>
        <v>167.5</v>
      </c>
      <c r="AJ340" s="352">
        <f t="shared" si="66"/>
        <v>174.8</v>
      </c>
      <c r="AK340">
        <f t="shared" si="67"/>
        <v>167.9</v>
      </c>
      <c r="AL340">
        <f t="shared" si="68"/>
        <v>518.6</v>
      </c>
      <c r="AM340">
        <f t="shared" si="69"/>
        <v>860.3</v>
      </c>
    </row>
    <row r="341" spans="1:39" x14ac:dyDescent="0.3">
      <c r="A341" t="s">
        <v>30</v>
      </c>
      <c r="B341">
        <v>2022</v>
      </c>
      <c r="C341" t="s">
        <v>42</v>
      </c>
      <c r="D341">
        <v>153.80000000000001</v>
      </c>
      <c r="E341">
        <v>217.2</v>
      </c>
      <c r="F341">
        <v>169.6</v>
      </c>
      <c r="G341">
        <v>165.4</v>
      </c>
      <c r="H341">
        <v>208.1</v>
      </c>
      <c r="I341">
        <v>165.8</v>
      </c>
      <c r="J341">
        <v>167.3</v>
      </c>
      <c r="K341">
        <v>164.6</v>
      </c>
      <c r="L341">
        <v>119.1</v>
      </c>
      <c r="M341">
        <v>188.9</v>
      </c>
      <c r="N341">
        <v>174.2</v>
      </c>
      <c r="O341">
        <v>181.9</v>
      </c>
      <c r="P341">
        <v>172.4</v>
      </c>
      <c r="Q341">
        <v>192.9</v>
      </c>
      <c r="R341">
        <v>180.7</v>
      </c>
      <c r="S341">
        <v>178.7</v>
      </c>
      <c r="T341">
        <v>180.4</v>
      </c>
      <c r="U341">
        <f t="shared" si="61"/>
        <v>167.3</v>
      </c>
      <c r="V341" t="s">
        <v>32</v>
      </c>
      <c r="W341">
        <v>176.7</v>
      </c>
      <c r="X341">
        <v>170.3</v>
      </c>
      <c r="Y341">
        <v>178.2</v>
      </c>
      <c r="Z341">
        <v>165.5</v>
      </c>
      <c r="AA341">
        <v>168</v>
      </c>
      <c r="AB341">
        <v>172.6</v>
      </c>
      <c r="AC341">
        <v>169.5</v>
      </c>
      <c r="AD341">
        <v>171</v>
      </c>
      <c r="AE341">
        <v>173.6</v>
      </c>
      <c r="AF341">
        <f t="shared" si="62"/>
        <v>2248.3000000000002</v>
      </c>
      <c r="AG341">
        <f t="shared" si="63"/>
        <v>176.7</v>
      </c>
      <c r="AH341">
        <f t="shared" si="64"/>
        <v>165.5</v>
      </c>
      <c r="AI341" s="6">
        <f t="shared" si="65"/>
        <v>167.3</v>
      </c>
      <c r="AJ341" s="352">
        <f t="shared" si="66"/>
        <v>178.2</v>
      </c>
      <c r="AK341">
        <f t="shared" si="67"/>
        <v>172.6</v>
      </c>
      <c r="AL341">
        <f t="shared" si="68"/>
        <v>539.79999999999995</v>
      </c>
      <c r="AM341">
        <f t="shared" si="69"/>
        <v>871.7</v>
      </c>
    </row>
    <row r="342" spans="1:39" x14ac:dyDescent="0.3">
      <c r="A342" t="s">
        <v>33</v>
      </c>
      <c r="B342">
        <v>2022</v>
      </c>
      <c r="C342" t="s">
        <v>42</v>
      </c>
      <c r="D342">
        <v>157.5</v>
      </c>
      <c r="E342">
        <v>223.4</v>
      </c>
      <c r="F342">
        <v>172.8</v>
      </c>
      <c r="G342">
        <v>166.4</v>
      </c>
      <c r="H342">
        <v>188.6</v>
      </c>
      <c r="I342">
        <v>174.1</v>
      </c>
      <c r="J342">
        <v>211.5</v>
      </c>
      <c r="K342">
        <v>163.6</v>
      </c>
      <c r="L342">
        <v>121.4</v>
      </c>
      <c r="M342">
        <v>183.5</v>
      </c>
      <c r="N342">
        <v>159.1</v>
      </c>
      <c r="O342">
        <v>186.3</v>
      </c>
      <c r="P342">
        <v>179.3</v>
      </c>
      <c r="Q342">
        <v>198.3</v>
      </c>
      <c r="R342">
        <v>171.6</v>
      </c>
      <c r="S342">
        <v>157.4</v>
      </c>
      <c r="T342">
        <v>169.4</v>
      </c>
      <c r="U342">
        <f t="shared" si="61"/>
        <v>166.8</v>
      </c>
      <c r="V342">
        <v>166.8</v>
      </c>
      <c r="W342">
        <v>174.9</v>
      </c>
      <c r="X342">
        <v>162.1</v>
      </c>
      <c r="Y342">
        <v>170.9</v>
      </c>
      <c r="Z342">
        <v>157.19999999999999</v>
      </c>
      <c r="AA342">
        <v>164.1</v>
      </c>
      <c r="AB342">
        <v>166.5</v>
      </c>
      <c r="AC342">
        <v>169.2</v>
      </c>
      <c r="AD342">
        <v>163.80000000000001</v>
      </c>
      <c r="AE342">
        <v>171.4</v>
      </c>
      <c r="AF342">
        <f t="shared" si="62"/>
        <v>2287.5</v>
      </c>
      <c r="AG342">
        <f t="shared" si="63"/>
        <v>174.9</v>
      </c>
      <c r="AH342">
        <f t="shared" si="64"/>
        <v>157.19999999999999</v>
      </c>
      <c r="AI342" s="6">
        <f t="shared" si="65"/>
        <v>166.8</v>
      </c>
      <c r="AJ342" s="352">
        <f t="shared" si="66"/>
        <v>170.9</v>
      </c>
      <c r="AK342">
        <f t="shared" si="67"/>
        <v>166.5</v>
      </c>
      <c r="AL342">
        <f t="shared" si="68"/>
        <v>498.4</v>
      </c>
      <c r="AM342">
        <f t="shared" si="69"/>
        <v>857.5</v>
      </c>
    </row>
    <row r="343" spans="1:39" x14ac:dyDescent="0.3">
      <c r="A343" t="s">
        <v>35</v>
      </c>
      <c r="B343">
        <v>2022</v>
      </c>
      <c r="C343" t="s">
        <v>42</v>
      </c>
      <c r="D343">
        <v>155</v>
      </c>
      <c r="E343">
        <v>219.4</v>
      </c>
      <c r="F343">
        <v>170.8</v>
      </c>
      <c r="G343">
        <v>165.8</v>
      </c>
      <c r="H343">
        <v>200.9</v>
      </c>
      <c r="I343">
        <v>169.7</v>
      </c>
      <c r="J343">
        <v>182.3</v>
      </c>
      <c r="K343">
        <v>164.3</v>
      </c>
      <c r="L343">
        <v>119.9</v>
      </c>
      <c r="M343">
        <v>187.1</v>
      </c>
      <c r="N343">
        <v>167.9</v>
      </c>
      <c r="O343">
        <v>183.9</v>
      </c>
      <c r="P343">
        <v>174.9</v>
      </c>
      <c r="Q343">
        <v>194.3</v>
      </c>
      <c r="R343">
        <v>177.1</v>
      </c>
      <c r="S343">
        <v>169.9</v>
      </c>
      <c r="T343">
        <v>176</v>
      </c>
      <c r="U343">
        <f t="shared" si="61"/>
        <v>166.8</v>
      </c>
      <c r="V343">
        <v>166.8</v>
      </c>
      <c r="W343">
        <v>176</v>
      </c>
      <c r="X343">
        <v>166.4</v>
      </c>
      <c r="Y343">
        <v>175.4</v>
      </c>
      <c r="Z343">
        <v>161.1</v>
      </c>
      <c r="AA343">
        <v>165.8</v>
      </c>
      <c r="AB343">
        <v>169</v>
      </c>
      <c r="AC343">
        <v>169.4</v>
      </c>
      <c r="AD343">
        <v>167.5</v>
      </c>
      <c r="AE343">
        <v>172.6</v>
      </c>
      <c r="AF343">
        <f t="shared" si="62"/>
        <v>2261.9</v>
      </c>
      <c r="AG343">
        <f t="shared" si="63"/>
        <v>176</v>
      </c>
      <c r="AH343">
        <f t="shared" si="64"/>
        <v>161.1</v>
      </c>
      <c r="AI343" s="6">
        <f t="shared" si="65"/>
        <v>166.8</v>
      </c>
      <c r="AJ343" s="352">
        <f t="shared" si="66"/>
        <v>175.4</v>
      </c>
      <c r="AK343">
        <f t="shared" si="67"/>
        <v>169</v>
      </c>
      <c r="AL343">
        <f t="shared" si="68"/>
        <v>523</v>
      </c>
      <c r="AM343">
        <f t="shared" si="69"/>
        <v>863.4</v>
      </c>
    </row>
    <row r="344" spans="1:39" x14ac:dyDescent="0.3">
      <c r="A344" t="s">
        <v>30</v>
      </c>
      <c r="B344">
        <v>2022</v>
      </c>
      <c r="C344" t="s">
        <v>44</v>
      </c>
      <c r="D344">
        <v>155.19999999999999</v>
      </c>
      <c r="E344">
        <v>210.8</v>
      </c>
      <c r="F344">
        <v>174.3</v>
      </c>
      <c r="G344">
        <v>166.3</v>
      </c>
      <c r="H344">
        <v>202.2</v>
      </c>
      <c r="I344">
        <v>169.6</v>
      </c>
      <c r="J344">
        <v>168.6</v>
      </c>
      <c r="K344">
        <v>164.4</v>
      </c>
      <c r="L344">
        <v>119.2</v>
      </c>
      <c r="M344">
        <v>191.8</v>
      </c>
      <c r="N344">
        <v>174.5</v>
      </c>
      <c r="O344">
        <v>183.1</v>
      </c>
      <c r="P344">
        <v>172.5</v>
      </c>
      <c r="Q344">
        <v>193.2</v>
      </c>
      <c r="R344">
        <v>182</v>
      </c>
      <c r="S344">
        <v>180.3</v>
      </c>
      <c r="T344">
        <v>181.7</v>
      </c>
      <c r="U344">
        <f t="shared" si="61"/>
        <v>168.4</v>
      </c>
      <c r="V344" t="s">
        <v>32</v>
      </c>
      <c r="W344">
        <v>179.6</v>
      </c>
      <c r="X344">
        <v>171.3</v>
      </c>
      <c r="Y344">
        <v>178.8</v>
      </c>
      <c r="Z344">
        <v>166.3</v>
      </c>
      <c r="AA344">
        <v>168.6</v>
      </c>
      <c r="AB344">
        <v>174.7</v>
      </c>
      <c r="AC344">
        <v>169.7</v>
      </c>
      <c r="AD344">
        <v>171.8</v>
      </c>
      <c r="AE344">
        <v>174.3</v>
      </c>
      <c r="AF344">
        <f t="shared" si="62"/>
        <v>2252.5</v>
      </c>
      <c r="AG344">
        <f t="shared" si="63"/>
        <v>179.6</v>
      </c>
      <c r="AH344">
        <f t="shared" si="64"/>
        <v>166.3</v>
      </c>
      <c r="AI344" s="6">
        <f t="shared" si="65"/>
        <v>168.4</v>
      </c>
      <c r="AJ344" s="352">
        <f t="shared" si="66"/>
        <v>178.8</v>
      </c>
      <c r="AK344">
        <f t="shared" si="67"/>
        <v>174.7</v>
      </c>
      <c r="AL344">
        <f t="shared" si="68"/>
        <v>544</v>
      </c>
      <c r="AM344">
        <f t="shared" si="69"/>
        <v>874.59999999999991</v>
      </c>
    </row>
    <row r="345" spans="1:39" x14ac:dyDescent="0.3">
      <c r="A345" t="s">
        <v>33</v>
      </c>
      <c r="B345">
        <v>2022</v>
      </c>
      <c r="C345" t="s">
        <v>44</v>
      </c>
      <c r="D345">
        <v>159.30000000000001</v>
      </c>
      <c r="E345">
        <v>217.1</v>
      </c>
      <c r="F345">
        <v>176.6</v>
      </c>
      <c r="G345">
        <v>167.1</v>
      </c>
      <c r="H345">
        <v>184.8</v>
      </c>
      <c r="I345">
        <v>179.5</v>
      </c>
      <c r="J345">
        <v>208.5</v>
      </c>
      <c r="K345">
        <v>164</v>
      </c>
      <c r="L345">
        <v>121.5</v>
      </c>
      <c r="M345">
        <v>186.3</v>
      </c>
      <c r="N345">
        <v>159.80000000000001</v>
      </c>
      <c r="O345">
        <v>187.7</v>
      </c>
      <c r="P345">
        <v>179.4</v>
      </c>
      <c r="Q345">
        <v>198.6</v>
      </c>
      <c r="R345">
        <v>172.7</v>
      </c>
      <c r="S345">
        <v>158.69999999999999</v>
      </c>
      <c r="T345">
        <v>170.6</v>
      </c>
      <c r="U345">
        <f t="shared" si="61"/>
        <v>167.8</v>
      </c>
      <c r="V345">
        <v>167.8</v>
      </c>
      <c r="W345">
        <v>179.5</v>
      </c>
      <c r="X345">
        <v>163.1</v>
      </c>
      <c r="Y345">
        <v>171.7</v>
      </c>
      <c r="Z345">
        <v>157.4</v>
      </c>
      <c r="AA345">
        <v>164.6</v>
      </c>
      <c r="AB345">
        <v>169.1</v>
      </c>
      <c r="AC345">
        <v>169.8</v>
      </c>
      <c r="AD345">
        <v>164.7</v>
      </c>
      <c r="AE345">
        <v>172.3</v>
      </c>
      <c r="AF345">
        <f t="shared" si="62"/>
        <v>2291.6</v>
      </c>
      <c r="AG345">
        <f t="shared" si="63"/>
        <v>179.5</v>
      </c>
      <c r="AH345">
        <f t="shared" si="64"/>
        <v>157.4</v>
      </c>
      <c r="AI345" s="6">
        <f t="shared" si="65"/>
        <v>167.8</v>
      </c>
      <c r="AJ345" s="352">
        <f t="shared" si="66"/>
        <v>171.7</v>
      </c>
      <c r="AK345">
        <f t="shared" si="67"/>
        <v>169.1</v>
      </c>
      <c r="AL345">
        <f t="shared" si="68"/>
        <v>502</v>
      </c>
      <c r="AM345">
        <f t="shared" si="69"/>
        <v>860.8</v>
      </c>
    </row>
    <row r="346" spans="1:39" x14ac:dyDescent="0.3">
      <c r="A346" t="s">
        <v>35</v>
      </c>
      <c r="B346">
        <v>2022</v>
      </c>
      <c r="C346" t="s">
        <v>44</v>
      </c>
      <c r="D346">
        <v>156.5</v>
      </c>
      <c r="E346">
        <v>213</v>
      </c>
      <c r="F346">
        <v>175.2</v>
      </c>
      <c r="G346">
        <v>166.6</v>
      </c>
      <c r="H346">
        <v>195.8</v>
      </c>
      <c r="I346">
        <v>174.2</v>
      </c>
      <c r="J346">
        <v>182.1</v>
      </c>
      <c r="K346">
        <v>164.3</v>
      </c>
      <c r="L346">
        <v>120</v>
      </c>
      <c r="M346">
        <v>190</v>
      </c>
      <c r="N346">
        <v>168.4</v>
      </c>
      <c r="O346">
        <v>185.2</v>
      </c>
      <c r="P346">
        <v>175</v>
      </c>
      <c r="Q346">
        <v>194.6</v>
      </c>
      <c r="R346">
        <v>178.3</v>
      </c>
      <c r="S346">
        <v>171.3</v>
      </c>
      <c r="T346">
        <v>177.3</v>
      </c>
      <c r="U346">
        <f t="shared" si="61"/>
        <v>167.8</v>
      </c>
      <c r="V346">
        <v>167.8</v>
      </c>
      <c r="W346">
        <v>179.6</v>
      </c>
      <c r="X346">
        <v>167.4</v>
      </c>
      <c r="Y346">
        <v>176.1</v>
      </c>
      <c r="Z346">
        <v>161.6</v>
      </c>
      <c r="AA346">
        <v>166.3</v>
      </c>
      <c r="AB346">
        <v>171.4</v>
      </c>
      <c r="AC346">
        <v>169.7</v>
      </c>
      <c r="AD346">
        <v>168.4</v>
      </c>
      <c r="AE346">
        <v>173.4</v>
      </c>
      <c r="AF346">
        <f t="shared" si="62"/>
        <v>2266.3000000000002</v>
      </c>
      <c r="AG346">
        <f t="shared" si="63"/>
        <v>179.6</v>
      </c>
      <c r="AH346">
        <f t="shared" si="64"/>
        <v>161.6</v>
      </c>
      <c r="AI346" s="6">
        <f t="shared" si="65"/>
        <v>167.8</v>
      </c>
      <c r="AJ346" s="352">
        <f t="shared" si="66"/>
        <v>176.1</v>
      </c>
      <c r="AK346">
        <f t="shared" si="67"/>
        <v>171.4</v>
      </c>
      <c r="AL346">
        <f t="shared" si="68"/>
        <v>526.90000000000009</v>
      </c>
      <c r="AM346">
        <f t="shared" si="69"/>
        <v>866.4</v>
      </c>
    </row>
    <row r="347" spans="1:39" x14ac:dyDescent="0.3">
      <c r="A347" t="s">
        <v>30</v>
      </c>
      <c r="B347">
        <v>2022</v>
      </c>
      <c r="C347" t="s">
        <v>46</v>
      </c>
      <c r="D347">
        <v>159.5</v>
      </c>
      <c r="E347">
        <v>204.1</v>
      </c>
      <c r="F347">
        <v>168.3</v>
      </c>
      <c r="G347">
        <v>167.9</v>
      </c>
      <c r="H347">
        <v>198.1</v>
      </c>
      <c r="I347">
        <v>169.2</v>
      </c>
      <c r="J347">
        <v>173.1</v>
      </c>
      <c r="K347">
        <v>167.1</v>
      </c>
      <c r="L347">
        <v>120.2</v>
      </c>
      <c r="M347">
        <v>195.6</v>
      </c>
      <c r="N347">
        <v>174.8</v>
      </c>
      <c r="O347">
        <v>184</v>
      </c>
      <c r="P347">
        <v>173.9</v>
      </c>
      <c r="Q347">
        <v>193.7</v>
      </c>
      <c r="R347">
        <v>183.2</v>
      </c>
      <c r="S347">
        <v>181.7</v>
      </c>
      <c r="T347">
        <v>183</v>
      </c>
      <c r="U347">
        <f t="shared" si="61"/>
        <v>169.25</v>
      </c>
      <c r="V347" t="s">
        <v>32</v>
      </c>
      <c r="W347">
        <v>179.1</v>
      </c>
      <c r="X347">
        <v>172.3</v>
      </c>
      <c r="Y347">
        <v>179.4</v>
      </c>
      <c r="Z347">
        <v>166.6</v>
      </c>
      <c r="AA347">
        <v>169.3</v>
      </c>
      <c r="AB347">
        <v>175.7</v>
      </c>
      <c r="AC347">
        <v>171.1</v>
      </c>
      <c r="AD347">
        <v>172.6</v>
      </c>
      <c r="AE347">
        <v>175.3</v>
      </c>
      <c r="AF347">
        <f t="shared" si="62"/>
        <v>2255.7999999999997</v>
      </c>
      <c r="AG347">
        <f t="shared" si="63"/>
        <v>179.1</v>
      </c>
      <c r="AH347">
        <f t="shared" si="64"/>
        <v>166.6</v>
      </c>
      <c r="AI347" s="6">
        <f t="shared" si="65"/>
        <v>169.25</v>
      </c>
      <c r="AJ347" s="352">
        <f t="shared" si="66"/>
        <v>179.4</v>
      </c>
      <c r="AK347">
        <f t="shared" si="67"/>
        <v>175.7</v>
      </c>
      <c r="AL347">
        <f t="shared" si="68"/>
        <v>547.9</v>
      </c>
      <c r="AM347">
        <f t="shared" si="69"/>
        <v>879</v>
      </c>
    </row>
    <row r="348" spans="1:39" x14ac:dyDescent="0.3">
      <c r="A348" t="s">
        <v>33</v>
      </c>
      <c r="B348">
        <v>2022</v>
      </c>
      <c r="C348" t="s">
        <v>46</v>
      </c>
      <c r="D348">
        <v>162.1</v>
      </c>
      <c r="E348">
        <v>210.9</v>
      </c>
      <c r="F348">
        <v>170.6</v>
      </c>
      <c r="G348">
        <v>168.4</v>
      </c>
      <c r="H348">
        <v>182.5</v>
      </c>
      <c r="I348">
        <v>177.1</v>
      </c>
      <c r="J348">
        <v>213.1</v>
      </c>
      <c r="K348">
        <v>167.3</v>
      </c>
      <c r="L348">
        <v>122.2</v>
      </c>
      <c r="M348">
        <v>189.7</v>
      </c>
      <c r="N348">
        <v>160.5</v>
      </c>
      <c r="O348">
        <v>188.9</v>
      </c>
      <c r="P348">
        <v>180.4</v>
      </c>
      <c r="Q348">
        <v>198.7</v>
      </c>
      <c r="R348">
        <v>173.7</v>
      </c>
      <c r="S348">
        <v>160</v>
      </c>
      <c r="T348">
        <v>171.6</v>
      </c>
      <c r="U348">
        <f t="shared" si="61"/>
        <v>169</v>
      </c>
      <c r="V348">
        <v>169</v>
      </c>
      <c r="W348">
        <v>178.4</v>
      </c>
      <c r="X348">
        <v>164.2</v>
      </c>
      <c r="Y348">
        <v>172.6</v>
      </c>
      <c r="Z348">
        <v>157.69999999999999</v>
      </c>
      <c r="AA348">
        <v>165.1</v>
      </c>
      <c r="AB348">
        <v>169.9</v>
      </c>
      <c r="AC348">
        <v>171.4</v>
      </c>
      <c r="AD348">
        <v>165.4</v>
      </c>
      <c r="AE348">
        <v>173.1</v>
      </c>
      <c r="AF348">
        <f t="shared" si="62"/>
        <v>2293.6999999999998</v>
      </c>
      <c r="AG348">
        <f t="shared" si="63"/>
        <v>178.4</v>
      </c>
      <c r="AH348">
        <f t="shared" si="64"/>
        <v>157.69999999999999</v>
      </c>
      <c r="AI348" s="6">
        <f t="shared" si="65"/>
        <v>169</v>
      </c>
      <c r="AJ348" s="352">
        <f t="shared" si="66"/>
        <v>172.6</v>
      </c>
      <c r="AK348">
        <f t="shared" si="67"/>
        <v>169.9</v>
      </c>
      <c r="AL348">
        <f t="shared" si="68"/>
        <v>505.29999999999995</v>
      </c>
      <c r="AM348">
        <f t="shared" si="69"/>
        <v>864.8</v>
      </c>
    </row>
    <row r="349" spans="1:39" x14ac:dyDescent="0.3">
      <c r="A349" t="s">
        <v>35</v>
      </c>
      <c r="B349">
        <v>2022</v>
      </c>
      <c r="C349" t="s">
        <v>46</v>
      </c>
      <c r="D349">
        <v>160.30000000000001</v>
      </c>
      <c r="E349">
        <v>206.5</v>
      </c>
      <c r="F349">
        <v>169.2</v>
      </c>
      <c r="G349">
        <v>168.1</v>
      </c>
      <c r="H349">
        <v>192.4</v>
      </c>
      <c r="I349">
        <v>172.9</v>
      </c>
      <c r="J349">
        <v>186.7</v>
      </c>
      <c r="K349">
        <v>167.2</v>
      </c>
      <c r="L349">
        <v>120.9</v>
      </c>
      <c r="M349">
        <v>193.6</v>
      </c>
      <c r="N349">
        <v>168.8</v>
      </c>
      <c r="O349">
        <v>186.3</v>
      </c>
      <c r="P349">
        <v>176.3</v>
      </c>
      <c r="Q349">
        <v>195</v>
      </c>
      <c r="R349">
        <v>179.5</v>
      </c>
      <c r="S349">
        <v>172.7</v>
      </c>
      <c r="T349">
        <v>178.5</v>
      </c>
      <c r="U349">
        <f t="shared" si="61"/>
        <v>169</v>
      </c>
      <c r="V349">
        <v>169</v>
      </c>
      <c r="W349">
        <v>178.8</v>
      </c>
      <c r="X349">
        <v>168.5</v>
      </c>
      <c r="Y349">
        <v>176.8</v>
      </c>
      <c r="Z349">
        <v>161.9</v>
      </c>
      <c r="AA349">
        <v>166.9</v>
      </c>
      <c r="AB349">
        <v>172.3</v>
      </c>
      <c r="AC349">
        <v>171.2</v>
      </c>
      <c r="AD349">
        <v>169.1</v>
      </c>
      <c r="AE349">
        <v>174.3</v>
      </c>
      <c r="AF349">
        <f t="shared" si="62"/>
        <v>2269.2000000000003</v>
      </c>
      <c r="AG349">
        <f t="shared" si="63"/>
        <v>178.8</v>
      </c>
      <c r="AH349">
        <f t="shared" si="64"/>
        <v>161.9</v>
      </c>
      <c r="AI349" s="6">
        <f t="shared" si="65"/>
        <v>169</v>
      </c>
      <c r="AJ349" s="352">
        <f t="shared" si="66"/>
        <v>176.8</v>
      </c>
      <c r="AK349">
        <f t="shared" si="67"/>
        <v>172.3</v>
      </c>
      <c r="AL349">
        <f t="shared" si="68"/>
        <v>530.70000000000005</v>
      </c>
      <c r="AM349">
        <f t="shared" si="69"/>
        <v>870.69999999999993</v>
      </c>
    </row>
    <row r="350" spans="1:39" x14ac:dyDescent="0.3">
      <c r="A350" t="s">
        <v>30</v>
      </c>
      <c r="B350">
        <v>2022</v>
      </c>
      <c r="C350" t="s">
        <v>48</v>
      </c>
      <c r="D350">
        <v>162.9</v>
      </c>
      <c r="E350">
        <v>206.7</v>
      </c>
      <c r="F350">
        <v>169</v>
      </c>
      <c r="G350">
        <v>169.5</v>
      </c>
      <c r="H350">
        <v>194.1</v>
      </c>
      <c r="I350">
        <v>164.1</v>
      </c>
      <c r="J350">
        <v>176.9</v>
      </c>
      <c r="K350">
        <v>169</v>
      </c>
      <c r="L350">
        <v>120.8</v>
      </c>
      <c r="M350">
        <v>199.1</v>
      </c>
      <c r="N350">
        <v>175.4</v>
      </c>
      <c r="O350">
        <v>184.8</v>
      </c>
      <c r="P350">
        <v>175.5</v>
      </c>
      <c r="Q350">
        <v>194.5</v>
      </c>
      <c r="R350">
        <v>184.7</v>
      </c>
      <c r="S350">
        <v>183.3</v>
      </c>
      <c r="T350">
        <v>184.5</v>
      </c>
      <c r="U350">
        <f t="shared" si="61"/>
        <v>170.35</v>
      </c>
      <c r="V350" t="s">
        <v>32</v>
      </c>
      <c r="W350">
        <v>179.7</v>
      </c>
      <c r="X350">
        <v>173.6</v>
      </c>
      <c r="Y350">
        <v>180.2</v>
      </c>
      <c r="Z350">
        <v>166.9</v>
      </c>
      <c r="AA350">
        <v>170</v>
      </c>
      <c r="AB350">
        <v>176.2</v>
      </c>
      <c r="AC350">
        <v>170.8</v>
      </c>
      <c r="AD350">
        <v>173.1</v>
      </c>
      <c r="AE350">
        <v>176.4</v>
      </c>
      <c r="AF350">
        <f t="shared" si="62"/>
        <v>2267.8000000000002</v>
      </c>
      <c r="AG350">
        <f t="shared" si="63"/>
        <v>179.7</v>
      </c>
      <c r="AH350">
        <f t="shared" si="64"/>
        <v>166.9</v>
      </c>
      <c r="AI350" s="6">
        <f t="shared" si="65"/>
        <v>170.35</v>
      </c>
      <c r="AJ350" s="352">
        <f t="shared" si="66"/>
        <v>180.2</v>
      </c>
      <c r="AK350">
        <f t="shared" si="67"/>
        <v>176.2</v>
      </c>
      <c r="AL350">
        <f t="shared" si="68"/>
        <v>552.5</v>
      </c>
      <c r="AM350">
        <f t="shared" si="69"/>
        <v>882.00000000000011</v>
      </c>
    </row>
    <row r="351" spans="1:39" x14ac:dyDescent="0.3">
      <c r="A351" t="s">
        <v>33</v>
      </c>
      <c r="B351">
        <v>2022</v>
      </c>
      <c r="C351" t="s">
        <v>48</v>
      </c>
      <c r="D351">
        <v>164.9</v>
      </c>
      <c r="E351">
        <v>213.7</v>
      </c>
      <c r="F351">
        <v>170.9</v>
      </c>
      <c r="G351">
        <v>170.1</v>
      </c>
      <c r="H351">
        <v>179.3</v>
      </c>
      <c r="I351">
        <v>167.5</v>
      </c>
      <c r="J351">
        <v>220.8</v>
      </c>
      <c r="K351">
        <v>169.2</v>
      </c>
      <c r="L351">
        <v>123.1</v>
      </c>
      <c r="M351">
        <v>193.6</v>
      </c>
      <c r="N351">
        <v>161.1</v>
      </c>
      <c r="O351">
        <v>190.4</v>
      </c>
      <c r="P351">
        <v>181.8</v>
      </c>
      <c r="Q351">
        <v>199.7</v>
      </c>
      <c r="R351">
        <v>175</v>
      </c>
      <c r="S351">
        <v>161.69999999999999</v>
      </c>
      <c r="T351">
        <v>173</v>
      </c>
      <c r="U351">
        <f t="shared" si="61"/>
        <v>169.5</v>
      </c>
      <c r="V351">
        <v>169.5</v>
      </c>
      <c r="W351">
        <v>179.2</v>
      </c>
      <c r="X351">
        <v>165</v>
      </c>
      <c r="Y351">
        <v>173.8</v>
      </c>
      <c r="Z351">
        <v>158.19999999999999</v>
      </c>
      <c r="AA351">
        <v>165.8</v>
      </c>
      <c r="AB351">
        <v>170.9</v>
      </c>
      <c r="AC351">
        <v>171.1</v>
      </c>
      <c r="AD351">
        <v>166.1</v>
      </c>
      <c r="AE351">
        <v>174.1</v>
      </c>
      <c r="AF351">
        <f t="shared" si="62"/>
        <v>2306.4</v>
      </c>
      <c r="AG351">
        <f t="shared" si="63"/>
        <v>179.2</v>
      </c>
      <c r="AH351">
        <f t="shared" si="64"/>
        <v>158.19999999999999</v>
      </c>
      <c r="AI351" s="6">
        <f t="shared" si="65"/>
        <v>169.5</v>
      </c>
      <c r="AJ351" s="352">
        <f t="shared" si="66"/>
        <v>173.8</v>
      </c>
      <c r="AK351">
        <f t="shared" si="67"/>
        <v>170.9</v>
      </c>
      <c r="AL351">
        <f t="shared" si="68"/>
        <v>509.7</v>
      </c>
      <c r="AM351">
        <f t="shared" si="69"/>
        <v>867.7</v>
      </c>
    </row>
    <row r="352" spans="1:39" x14ac:dyDescent="0.3">
      <c r="A352" t="s">
        <v>35</v>
      </c>
      <c r="B352">
        <v>2022</v>
      </c>
      <c r="C352" t="s">
        <v>48</v>
      </c>
      <c r="D352">
        <v>163.5</v>
      </c>
      <c r="E352">
        <v>209.2</v>
      </c>
      <c r="F352">
        <v>169.7</v>
      </c>
      <c r="G352">
        <v>169.7</v>
      </c>
      <c r="H352">
        <v>188.7</v>
      </c>
      <c r="I352">
        <v>165.7</v>
      </c>
      <c r="J352">
        <v>191.8</v>
      </c>
      <c r="K352">
        <v>169.1</v>
      </c>
      <c r="L352">
        <v>121.6</v>
      </c>
      <c r="M352">
        <v>197.3</v>
      </c>
      <c r="N352">
        <v>169.4</v>
      </c>
      <c r="O352">
        <v>187.4</v>
      </c>
      <c r="P352">
        <v>177.8</v>
      </c>
      <c r="Q352">
        <v>195.9</v>
      </c>
      <c r="R352">
        <v>180.9</v>
      </c>
      <c r="S352">
        <v>174.3</v>
      </c>
      <c r="T352">
        <v>179.9</v>
      </c>
      <c r="U352">
        <f t="shared" si="61"/>
        <v>169.5</v>
      </c>
      <c r="V352">
        <v>169.5</v>
      </c>
      <c r="W352">
        <v>179.5</v>
      </c>
      <c r="X352">
        <v>169.5</v>
      </c>
      <c r="Y352">
        <v>177.8</v>
      </c>
      <c r="Z352">
        <v>162.30000000000001</v>
      </c>
      <c r="AA352">
        <v>167.6</v>
      </c>
      <c r="AB352">
        <v>173.1</v>
      </c>
      <c r="AC352">
        <v>170.9</v>
      </c>
      <c r="AD352">
        <v>169.7</v>
      </c>
      <c r="AE352">
        <v>175.3</v>
      </c>
      <c r="AF352">
        <f t="shared" si="62"/>
        <v>2280.9</v>
      </c>
      <c r="AG352">
        <f t="shared" si="63"/>
        <v>179.5</v>
      </c>
      <c r="AH352">
        <f t="shared" si="64"/>
        <v>162.30000000000001</v>
      </c>
      <c r="AI352" s="6">
        <f t="shared" si="65"/>
        <v>169.5</v>
      </c>
      <c r="AJ352" s="352">
        <f t="shared" si="66"/>
        <v>177.8</v>
      </c>
      <c r="AK352">
        <f t="shared" si="67"/>
        <v>173.1</v>
      </c>
      <c r="AL352">
        <f t="shared" si="68"/>
        <v>535.1</v>
      </c>
      <c r="AM352">
        <f t="shared" si="69"/>
        <v>873.59999999999991</v>
      </c>
    </row>
    <row r="353" spans="1:39" x14ac:dyDescent="0.3">
      <c r="A353" t="s">
        <v>30</v>
      </c>
      <c r="B353">
        <v>2022</v>
      </c>
      <c r="C353" t="s">
        <v>50</v>
      </c>
      <c r="D353">
        <v>164.7</v>
      </c>
      <c r="E353">
        <v>208.8</v>
      </c>
      <c r="F353">
        <v>170.3</v>
      </c>
      <c r="G353">
        <v>170.9</v>
      </c>
      <c r="H353">
        <v>191.6</v>
      </c>
      <c r="I353">
        <v>162.19999999999999</v>
      </c>
      <c r="J353">
        <v>184.8</v>
      </c>
      <c r="K353">
        <v>169.7</v>
      </c>
      <c r="L353">
        <v>121.1</v>
      </c>
      <c r="M353">
        <v>201.6</v>
      </c>
      <c r="N353">
        <v>175.8</v>
      </c>
      <c r="O353">
        <v>185.6</v>
      </c>
      <c r="P353">
        <v>177.4</v>
      </c>
      <c r="Q353">
        <v>194.9</v>
      </c>
      <c r="R353">
        <v>186.1</v>
      </c>
      <c r="S353">
        <v>184.4</v>
      </c>
      <c r="T353">
        <v>185.9</v>
      </c>
      <c r="U353">
        <f t="shared" si="61"/>
        <v>171.5</v>
      </c>
      <c r="V353" t="s">
        <v>32</v>
      </c>
      <c r="W353">
        <v>180.8</v>
      </c>
      <c r="X353">
        <v>174.4</v>
      </c>
      <c r="Y353">
        <v>181.2</v>
      </c>
      <c r="Z353">
        <v>167.4</v>
      </c>
      <c r="AA353">
        <v>170.6</v>
      </c>
      <c r="AB353">
        <v>176.5</v>
      </c>
      <c r="AC353">
        <v>172</v>
      </c>
      <c r="AD353">
        <v>173.9</v>
      </c>
      <c r="AE353">
        <v>177.9</v>
      </c>
      <c r="AF353">
        <f t="shared" si="62"/>
        <v>2284.5</v>
      </c>
      <c r="AG353">
        <f t="shared" si="63"/>
        <v>180.8</v>
      </c>
      <c r="AH353">
        <f t="shared" si="64"/>
        <v>167.4</v>
      </c>
      <c r="AI353" s="6">
        <f t="shared" si="65"/>
        <v>171.5</v>
      </c>
      <c r="AJ353" s="352">
        <f t="shared" si="66"/>
        <v>181.2</v>
      </c>
      <c r="AK353">
        <f t="shared" si="67"/>
        <v>176.5</v>
      </c>
      <c r="AL353">
        <f t="shared" si="68"/>
        <v>556.4</v>
      </c>
      <c r="AM353">
        <f t="shared" si="69"/>
        <v>885.8</v>
      </c>
    </row>
    <row r="354" spans="1:39" x14ac:dyDescent="0.3">
      <c r="A354" t="s">
        <v>33</v>
      </c>
      <c r="B354">
        <v>2022</v>
      </c>
      <c r="C354" t="s">
        <v>50</v>
      </c>
      <c r="D354">
        <v>166.4</v>
      </c>
      <c r="E354">
        <v>214.9</v>
      </c>
      <c r="F354">
        <v>171.9</v>
      </c>
      <c r="G354">
        <v>171</v>
      </c>
      <c r="H354">
        <v>177.7</v>
      </c>
      <c r="I354">
        <v>165.7</v>
      </c>
      <c r="J354">
        <v>228.6</v>
      </c>
      <c r="K354">
        <v>169.9</v>
      </c>
      <c r="L354">
        <v>123.4</v>
      </c>
      <c r="M354">
        <v>196.4</v>
      </c>
      <c r="N354">
        <v>161.6</v>
      </c>
      <c r="O354">
        <v>191.5</v>
      </c>
      <c r="P354">
        <v>183.3</v>
      </c>
      <c r="Q354">
        <v>200.1</v>
      </c>
      <c r="R354">
        <v>175.5</v>
      </c>
      <c r="S354">
        <v>162.6</v>
      </c>
      <c r="T354">
        <v>173.6</v>
      </c>
      <c r="U354">
        <f t="shared" si="61"/>
        <v>171.2</v>
      </c>
      <c r="V354">
        <v>171.2</v>
      </c>
      <c r="W354">
        <v>180</v>
      </c>
      <c r="X354">
        <v>166</v>
      </c>
      <c r="Y354">
        <v>174.7</v>
      </c>
      <c r="Z354">
        <v>158.80000000000001</v>
      </c>
      <c r="AA354">
        <v>166.3</v>
      </c>
      <c r="AB354">
        <v>171.2</v>
      </c>
      <c r="AC354">
        <v>172.3</v>
      </c>
      <c r="AD354">
        <v>166.8</v>
      </c>
      <c r="AE354">
        <v>175.3</v>
      </c>
      <c r="AF354">
        <f t="shared" si="62"/>
        <v>2322.3000000000002</v>
      </c>
      <c r="AG354">
        <f t="shared" si="63"/>
        <v>180</v>
      </c>
      <c r="AH354">
        <f t="shared" si="64"/>
        <v>158.80000000000001</v>
      </c>
      <c r="AI354" s="6">
        <f t="shared" si="65"/>
        <v>171.2</v>
      </c>
      <c r="AJ354" s="352">
        <f t="shared" si="66"/>
        <v>174.7</v>
      </c>
      <c r="AK354">
        <f t="shared" si="67"/>
        <v>171.2</v>
      </c>
      <c r="AL354">
        <f t="shared" si="68"/>
        <v>511.70000000000005</v>
      </c>
      <c r="AM354">
        <f t="shared" si="69"/>
        <v>871.5</v>
      </c>
    </row>
    <row r="355" spans="1:39" x14ac:dyDescent="0.3">
      <c r="A355" t="s">
        <v>35</v>
      </c>
      <c r="B355">
        <v>2022</v>
      </c>
      <c r="C355" t="s">
        <v>50</v>
      </c>
      <c r="D355">
        <v>165.2</v>
      </c>
      <c r="E355">
        <v>210.9</v>
      </c>
      <c r="F355">
        <v>170.9</v>
      </c>
      <c r="G355">
        <v>170.9</v>
      </c>
      <c r="H355">
        <v>186.5</v>
      </c>
      <c r="I355">
        <v>163.80000000000001</v>
      </c>
      <c r="J355">
        <v>199.7</v>
      </c>
      <c r="K355">
        <v>169.8</v>
      </c>
      <c r="L355">
        <v>121.9</v>
      </c>
      <c r="M355">
        <v>199.9</v>
      </c>
      <c r="N355">
        <v>169.9</v>
      </c>
      <c r="O355">
        <v>188.3</v>
      </c>
      <c r="P355">
        <v>179.6</v>
      </c>
      <c r="Q355">
        <v>196.3</v>
      </c>
      <c r="R355">
        <v>181.9</v>
      </c>
      <c r="S355">
        <v>175.3</v>
      </c>
      <c r="T355">
        <v>181</v>
      </c>
      <c r="U355">
        <f t="shared" si="61"/>
        <v>171.2</v>
      </c>
      <c r="V355">
        <v>171.2</v>
      </c>
      <c r="W355">
        <v>180.5</v>
      </c>
      <c r="X355">
        <v>170.4</v>
      </c>
      <c r="Y355">
        <v>178.7</v>
      </c>
      <c r="Z355">
        <v>162.9</v>
      </c>
      <c r="AA355">
        <v>168.2</v>
      </c>
      <c r="AB355">
        <v>173.4</v>
      </c>
      <c r="AC355">
        <v>172.1</v>
      </c>
      <c r="AD355">
        <v>170.5</v>
      </c>
      <c r="AE355">
        <v>176.7</v>
      </c>
      <c r="AF355">
        <f t="shared" si="62"/>
        <v>2297.3000000000002</v>
      </c>
      <c r="AG355">
        <f t="shared" si="63"/>
        <v>180.5</v>
      </c>
      <c r="AH355">
        <f t="shared" si="64"/>
        <v>162.9</v>
      </c>
      <c r="AI355" s="6">
        <f t="shared" si="65"/>
        <v>171.2</v>
      </c>
      <c r="AJ355" s="352">
        <f t="shared" si="66"/>
        <v>178.7</v>
      </c>
      <c r="AK355">
        <f t="shared" si="67"/>
        <v>173.4</v>
      </c>
      <c r="AL355">
        <f t="shared" si="68"/>
        <v>538.20000000000005</v>
      </c>
      <c r="AM355">
        <f t="shared" si="69"/>
        <v>877.50000000000011</v>
      </c>
    </row>
    <row r="356" spans="1:39" x14ac:dyDescent="0.3">
      <c r="A356" t="s">
        <v>30</v>
      </c>
      <c r="B356">
        <v>2022</v>
      </c>
      <c r="C356" t="s">
        <v>53</v>
      </c>
      <c r="D356">
        <v>166.9</v>
      </c>
      <c r="E356">
        <v>207.2</v>
      </c>
      <c r="F356">
        <v>180.2</v>
      </c>
      <c r="G356">
        <v>172.3</v>
      </c>
      <c r="H356">
        <v>194</v>
      </c>
      <c r="I356">
        <v>159.1</v>
      </c>
      <c r="J356">
        <v>171.6</v>
      </c>
      <c r="K356">
        <v>170.2</v>
      </c>
      <c r="L356">
        <v>121.5</v>
      </c>
      <c r="M356">
        <v>204.8</v>
      </c>
      <c r="N356">
        <v>176.4</v>
      </c>
      <c r="O356">
        <v>186.9</v>
      </c>
      <c r="P356">
        <v>176.6</v>
      </c>
      <c r="Q356">
        <v>195.5</v>
      </c>
      <c r="R356">
        <v>187.2</v>
      </c>
      <c r="S356">
        <v>185.2</v>
      </c>
      <c r="T356">
        <v>186.9</v>
      </c>
      <c r="U356">
        <f t="shared" si="61"/>
        <v>171.25</v>
      </c>
      <c r="V356" t="s">
        <v>32</v>
      </c>
      <c r="W356">
        <v>181.9</v>
      </c>
      <c r="X356">
        <v>175.5</v>
      </c>
      <c r="Y356">
        <v>182.3</v>
      </c>
      <c r="Z356">
        <v>167.5</v>
      </c>
      <c r="AA356">
        <v>170.8</v>
      </c>
      <c r="AB356">
        <v>176.9</v>
      </c>
      <c r="AC356">
        <v>173.4</v>
      </c>
      <c r="AD356">
        <v>174.6</v>
      </c>
      <c r="AE356">
        <v>177.8</v>
      </c>
      <c r="AF356">
        <f t="shared" si="62"/>
        <v>2287.6999999999998</v>
      </c>
      <c r="AG356">
        <f t="shared" si="63"/>
        <v>181.9</v>
      </c>
      <c r="AH356">
        <f t="shared" si="64"/>
        <v>167.5</v>
      </c>
      <c r="AI356" s="6">
        <f t="shared" si="65"/>
        <v>171.25</v>
      </c>
      <c r="AJ356" s="352">
        <f t="shared" si="66"/>
        <v>182.3</v>
      </c>
      <c r="AK356">
        <f t="shared" si="67"/>
        <v>176.9</v>
      </c>
      <c r="AL356">
        <f t="shared" si="68"/>
        <v>559.29999999999995</v>
      </c>
      <c r="AM356">
        <f t="shared" si="69"/>
        <v>889.8</v>
      </c>
    </row>
    <row r="357" spans="1:39" x14ac:dyDescent="0.3">
      <c r="A357" t="s">
        <v>33</v>
      </c>
      <c r="B357">
        <v>2022</v>
      </c>
      <c r="C357" t="s">
        <v>53</v>
      </c>
      <c r="D357">
        <v>168.4</v>
      </c>
      <c r="E357">
        <v>213.4</v>
      </c>
      <c r="F357">
        <v>183.2</v>
      </c>
      <c r="G357">
        <v>172.3</v>
      </c>
      <c r="H357">
        <v>180</v>
      </c>
      <c r="I357">
        <v>162.6</v>
      </c>
      <c r="J357">
        <v>205.5</v>
      </c>
      <c r="K357">
        <v>171</v>
      </c>
      <c r="L357">
        <v>123.4</v>
      </c>
      <c r="M357">
        <v>198.8</v>
      </c>
      <c r="N357">
        <v>162.1</v>
      </c>
      <c r="O357">
        <v>192.4</v>
      </c>
      <c r="P357">
        <v>181.3</v>
      </c>
      <c r="Q357">
        <v>200.6</v>
      </c>
      <c r="R357">
        <v>176.7</v>
      </c>
      <c r="S357">
        <v>163.5</v>
      </c>
      <c r="T357">
        <v>174.7</v>
      </c>
      <c r="U357">
        <f t="shared" si="61"/>
        <v>171.8</v>
      </c>
      <c r="V357">
        <v>171.8</v>
      </c>
      <c r="W357">
        <v>180.3</v>
      </c>
      <c r="X357">
        <v>166.9</v>
      </c>
      <c r="Y357">
        <v>175.8</v>
      </c>
      <c r="Z357">
        <v>158.9</v>
      </c>
      <c r="AA357">
        <v>166.7</v>
      </c>
      <c r="AB357">
        <v>171.5</v>
      </c>
      <c r="AC357">
        <v>173.8</v>
      </c>
      <c r="AD357">
        <v>167.4</v>
      </c>
      <c r="AE357">
        <v>174.1</v>
      </c>
      <c r="AF357">
        <f t="shared" si="62"/>
        <v>2314.4</v>
      </c>
      <c r="AG357">
        <f t="shared" si="63"/>
        <v>180.3</v>
      </c>
      <c r="AH357">
        <f t="shared" si="64"/>
        <v>158.9</v>
      </c>
      <c r="AI357" s="6">
        <f t="shared" si="65"/>
        <v>171.8</v>
      </c>
      <c r="AJ357" s="352">
        <f t="shared" si="66"/>
        <v>175.8</v>
      </c>
      <c r="AK357">
        <f t="shared" si="67"/>
        <v>171.5</v>
      </c>
      <c r="AL357">
        <f t="shared" si="68"/>
        <v>514.9</v>
      </c>
      <c r="AM357">
        <f t="shared" si="69"/>
        <v>875.4</v>
      </c>
    </row>
    <row r="358" spans="1:39" x14ac:dyDescent="0.3">
      <c r="A358" t="s">
        <v>35</v>
      </c>
      <c r="B358">
        <v>2022</v>
      </c>
      <c r="C358" t="s">
        <v>53</v>
      </c>
      <c r="D358">
        <v>167.4</v>
      </c>
      <c r="E358">
        <v>209.4</v>
      </c>
      <c r="F358">
        <v>181.4</v>
      </c>
      <c r="G358">
        <v>172.3</v>
      </c>
      <c r="H358">
        <v>188.9</v>
      </c>
      <c r="I358">
        <v>160.69999999999999</v>
      </c>
      <c r="J358">
        <v>183.1</v>
      </c>
      <c r="K358">
        <v>170.5</v>
      </c>
      <c r="L358">
        <v>122.1</v>
      </c>
      <c r="M358">
        <v>202.8</v>
      </c>
      <c r="N358">
        <v>170.4</v>
      </c>
      <c r="O358">
        <v>189.5</v>
      </c>
      <c r="P358">
        <v>178.3</v>
      </c>
      <c r="Q358">
        <v>196.9</v>
      </c>
      <c r="R358">
        <v>183.1</v>
      </c>
      <c r="S358">
        <v>176.2</v>
      </c>
      <c r="T358">
        <v>182.1</v>
      </c>
      <c r="U358">
        <f t="shared" si="61"/>
        <v>171.8</v>
      </c>
      <c r="V358">
        <v>171.8</v>
      </c>
      <c r="W358">
        <v>181.3</v>
      </c>
      <c r="X358">
        <v>171.4</v>
      </c>
      <c r="Y358">
        <v>179.8</v>
      </c>
      <c r="Z358">
        <v>163</v>
      </c>
      <c r="AA358">
        <v>168.5</v>
      </c>
      <c r="AB358">
        <v>173.7</v>
      </c>
      <c r="AC358">
        <v>173.6</v>
      </c>
      <c r="AD358">
        <v>171.1</v>
      </c>
      <c r="AE358">
        <v>176.5</v>
      </c>
      <c r="AF358">
        <f t="shared" si="62"/>
        <v>2296.8000000000002</v>
      </c>
      <c r="AG358">
        <f t="shared" si="63"/>
        <v>181.3</v>
      </c>
      <c r="AH358">
        <f t="shared" si="64"/>
        <v>163</v>
      </c>
      <c r="AI358" s="6">
        <f t="shared" si="65"/>
        <v>171.8</v>
      </c>
      <c r="AJ358" s="352">
        <f t="shared" si="66"/>
        <v>179.8</v>
      </c>
      <c r="AK358">
        <f t="shared" si="67"/>
        <v>173.7</v>
      </c>
      <c r="AL358">
        <f t="shared" si="68"/>
        <v>541.4</v>
      </c>
      <c r="AM358">
        <f t="shared" si="69"/>
        <v>881.5</v>
      </c>
    </row>
    <row r="359" spans="1:39" x14ac:dyDescent="0.3">
      <c r="A359" t="s">
        <v>30</v>
      </c>
      <c r="B359">
        <v>2022</v>
      </c>
      <c r="C359" t="s">
        <v>55</v>
      </c>
      <c r="D359">
        <v>168.8</v>
      </c>
      <c r="E359">
        <v>206.9</v>
      </c>
      <c r="F359">
        <v>189.1</v>
      </c>
      <c r="G359">
        <v>173.4</v>
      </c>
      <c r="H359">
        <v>193.9</v>
      </c>
      <c r="I359">
        <v>156.69999999999999</v>
      </c>
      <c r="J359">
        <v>150.19999999999999</v>
      </c>
      <c r="K359">
        <v>170.5</v>
      </c>
      <c r="L359">
        <v>121.2</v>
      </c>
      <c r="M359">
        <v>207.5</v>
      </c>
      <c r="N359">
        <v>176.8</v>
      </c>
      <c r="O359">
        <v>187.7</v>
      </c>
      <c r="P359">
        <v>174.4</v>
      </c>
      <c r="Q359">
        <v>195.9</v>
      </c>
      <c r="R359">
        <v>188.1</v>
      </c>
      <c r="S359">
        <v>185.9</v>
      </c>
      <c r="T359">
        <v>187.8</v>
      </c>
      <c r="U359">
        <f t="shared" si="61"/>
        <v>171.4</v>
      </c>
      <c r="V359" t="s">
        <v>32</v>
      </c>
      <c r="W359">
        <v>182.8</v>
      </c>
      <c r="X359">
        <v>176.4</v>
      </c>
      <c r="Y359">
        <v>183.5</v>
      </c>
      <c r="Z359">
        <v>167.8</v>
      </c>
      <c r="AA359">
        <v>171.2</v>
      </c>
      <c r="AB359">
        <v>177.3</v>
      </c>
      <c r="AC359">
        <v>175.7</v>
      </c>
      <c r="AD359">
        <v>175.5</v>
      </c>
      <c r="AE359">
        <v>177.1</v>
      </c>
      <c r="AF359">
        <f t="shared" si="62"/>
        <v>2277.1</v>
      </c>
      <c r="AG359">
        <f t="shared" si="63"/>
        <v>182.8</v>
      </c>
      <c r="AH359">
        <f t="shared" si="64"/>
        <v>167.8</v>
      </c>
      <c r="AI359" s="6">
        <f t="shared" si="65"/>
        <v>171.4</v>
      </c>
      <c r="AJ359" s="352">
        <f t="shared" si="66"/>
        <v>183.5</v>
      </c>
      <c r="AK359">
        <f t="shared" si="67"/>
        <v>177.3</v>
      </c>
      <c r="AL359">
        <f t="shared" si="68"/>
        <v>561.79999999999995</v>
      </c>
      <c r="AM359">
        <f t="shared" si="69"/>
        <v>894.7</v>
      </c>
    </row>
    <row r="360" spans="1:39" x14ac:dyDescent="0.3">
      <c r="A360" t="s">
        <v>33</v>
      </c>
      <c r="B360">
        <v>2022</v>
      </c>
      <c r="C360" t="s">
        <v>55</v>
      </c>
      <c r="D360">
        <v>170.2</v>
      </c>
      <c r="E360">
        <v>212.9</v>
      </c>
      <c r="F360">
        <v>191.9</v>
      </c>
      <c r="G360">
        <v>173.9</v>
      </c>
      <c r="H360">
        <v>179.1</v>
      </c>
      <c r="I360">
        <v>159.5</v>
      </c>
      <c r="J360">
        <v>178.7</v>
      </c>
      <c r="K360">
        <v>171.3</v>
      </c>
      <c r="L360">
        <v>123.1</v>
      </c>
      <c r="M360">
        <v>200.5</v>
      </c>
      <c r="N360">
        <v>162.80000000000001</v>
      </c>
      <c r="O360">
        <v>193.3</v>
      </c>
      <c r="P360">
        <v>178.6</v>
      </c>
      <c r="Q360">
        <v>201.1</v>
      </c>
      <c r="R360">
        <v>177.7</v>
      </c>
      <c r="S360">
        <v>164.5</v>
      </c>
      <c r="T360">
        <v>175.7</v>
      </c>
      <c r="U360">
        <f t="shared" si="61"/>
        <v>170.7</v>
      </c>
      <c r="V360">
        <v>170.7</v>
      </c>
      <c r="W360">
        <v>180.6</v>
      </c>
      <c r="X360">
        <v>167.3</v>
      </c>
      <c r="Y360">
        <v>177.2</v>
      </c>
      <c r="Z360">
        <v>159.4</v>
      </c>
      <c r="AA360">
        <v>167.1</v>
      </c>
      <c r="AB360">
        <v>171.8</v>
      </c>
      <c r="AC360">
        <v>176</v>
      </c>
      <c r="AD360">
        <v>168.2</v>
      </c>
      <c r="AE360">
        <v>174.1</v>
      </c>
      <c r="AF360">
        <f t="shared" si="62"/>
        <v>2295.7999999999997</v>
      </c>
      <c r="AG360">
        <f t="shared" si="63"/>
        <v>180.6</v>
      </c>
      <c r="AH360">
        <f t="shared" si="64"/>
        <v>159.4</v>
      </c>
      <c r="AI360" s="6">
        <f t="shared" si="65"/>
        <v>170.7</v>
      </c>
      <c r="AJ360" s="352">
        <f t="shared" si="66"/>
        <v>177.2</v>
      </c>
      <c r="AK360">
        <f t="shared" si="67"/>
        <v>171.8</v>
      </c>
      <c r="AL360">
        <f t="shared" si="68"/>
        <v>517.9</v>
      </c>
      <c r="AM360">
        <f t="shared" si="69"/>
        <v>879.7</v>
      </c>
    </row>
    <row r="361" spans="1:39" x14ac:dyDescent="0.3">
      <c r="A361" t="s">
        <v>35</v>
      </c>
      <c r="B361">
        <v>2022</v>
      </c>
      <c r="C361" t="s">
        <v>55</v>
      </c>
      <c r="D361">
        <v>169.2</v>
      </c>
      <c r="E361">
        <v>209</v>
      </c>
      <c r="F361">
        <v>190.2</v>
      </c>
      <c r="G361">
        <v>173.6</v>
      </c>
      <c r="H361">
        <v>188.5</v>
      </c>
      <c r="I361">
        <v>158</v>
      </c>
      <c r="J361">
        <v>159.9</v>
      </c>
      <c r="K361">
        <v>170.8</v>
      </c>
      <c r="L361">
        <v>121.8</v>
      </c>
      <c r="M361">
        <v>205.2</v>
      </c>
      <c r="N361">
        <v>171</v>
      </c>
      <c r="O361">
        <v>190.3</v>
      </c>
      <c r="P361">
        <v>175.9</v>
      </c>
      <c r="Q361">
        <v>197.3</v>
      </c>
      <c r="R361">
        <v>184</v>
      </c>
      <c r="S361">
        <v>177</v>
      </c>
      <c r="T361">
        <v>183</v>
      </c>
      <c r="U361">
        <f t="shared" si="61"/>
        <v>170.7</v>
      </c>
      <c r="V361">
        <v>170.7</v>
      </c>
      <c r="W361">
        <v>182</v>
      </c>
      <c r="X361">
        <v>172.1</v>
      </c>
      <c r="Y361">
        <v>181.1</v>
      </c>
      <c r="Z361">
        <v>163.4</v>
      </c>
      <c r="AA361">
        <v>168.9</v>
      </c>
      <c r="AB361">
        <v>174.1</v>
      </c>
      <c r="AC361">
        <v>175.8</v>
      </c>
      <c r="AD361">
        <v>172</v>
      </c>
      <c r="AE361">
        <v>175.7</v>
      </c>
      <c r="AF361">
        <f t="shared" si="62"/>
        <v>2283.4</v>
      </c>
      <c r="AG361">
        <f t="shared" si="63"/>
        <v>182</v>
      </c>
      <c r="AH361">
        <f t="shared" si="64"/>
        <v>163.4</v>
      </c>
      <c r="AI361" s="6">
        <f t="shared" si="65"/>
        <v>170.7</v>
      </c>
      <c r="AJ361" s="352">
        <f t="shared" si="66"/>
        <v>181.1</v>
      </c>
      <c r="AK361">
        <f t="shared" si="67"/>
        <v>174.1</v>
      </c>
      <c r="AL361">
        <f t="shared" si="68"/>
        <v>544</v>
      </c>
      <c r="AM361">
        <f t="shared" si="69"/>
        <v>886.09999999999991</v>
      </c>
    </row>
    <row r="362" spans="1:39" x14ac:dyDescent="0.3">
      <c r="A362" t="s">
        <v>30</v>
      </c>
      <c r="B362">
        <v>2023</v>
      </c>
      <c r="C362" t="s">
        <v>31</v>
      </c>
      <c r="D362">
        <v>174</v>
      </c>
      <c r="E362">
        <v>208.3</v>
      </c>
      <c r="F362">
        <v>192.9</v>
      </c>
      <c r="G362">
        <v>174.3</v>
      </c>
      <c r="H362">
        <v>192.6</v>
      </c>
      <c r="I362">
        <v>156.30000000000001</v>
      </c>
      <c r="J362">
        <v>142.9</v>
      </c>
      <c r="K362">
        <v>170.7</v>
      </c>
      <c r="L362">
        <v>120.3</v>
      </c>
      <c r="M362">
        <v>210.5</v>
      </c>
      <c r="N362">
        <v>176.9</v>
      </c>
      <c r="O362">
        <v>188.5</v>
      </c>
      <c r="P362">
        <v>175</v>
      </c>
      <c r="Q362">
        <v>196.9</v>
      </c>
      <c r="R362">
        <v>189</v>
      </c>
      <c r="S362">
        <v>186.3</v>
      </c>
      <c r="T362">
        <v>188.6</v>
      </c>
      <c r="U362">
        <f t="shared" si="61"/>
        <v>172.8</v>
      </c>
      <c r="V362" t="s">
        <v>32</v>
      </c>
      <c r="W362">
        <v>183.2</v>
      </c>
      <c r="X362">
        <v>177.2</v>
      </c>
      <c r="Y362">
        <v>184.7</v>
      </c>
      <c r="Z362">
        <v>168.2</v>
      </c>
      <c r="AA362">
        <v>171.8</v>
      </c>
      <c r="AB362">
        <v>177.8</v>
      </c>
      <c r="AC362">
        <v>178.4</v>
      </c>
      <c r="AD362">
        <v>176.5</v>
      </c>
      <c r="AE362">
        <v>177.8</v>
      </c>
      <c r="AF362">
        <f t="shared" si="62"/>
        <v>2283.2000000000003</v>
      </c>
      <c r="AG362">
        <f t="shared" si="63"/>
        <v>183.2</v>
      </c>
      <c r="AH362">
        <f t="shared" si="64"/>
        <v>168.2</v>
      </c>
      <c r="AI362" s="6">
        <f t="shared" si="65"/>
        <v>172.8</v>
      </c>
      <c r="AJ362" s="352">
        <f t="shared" si="66"/>
        <v>184.7</v>
      </c>
      <c r="AK362">
        <f t="shared" si="67"/>
        <v>177.8</v>
      </c>
      <c r="AL362">
        <f t="shared" si="68"/>
        <v>563.9</v>
      </c>
      <c r="AM362">
        <f t="shared" si="69"/>
        <v>900.80000000000007</v>
      </c>
    </row>
    <row r="363" spans="1:39" x14ac:dyDescent="0.3">
      <c r="A363" t="s">
        <v>33</v>
      </c>
      <c r="B363">
        <v>2023</v>
      </c>
      <c r="C363" t="s">
        <v>31</v>
      </c>
      <c r="D363">
        <v>173.3</v>
      </c>
      <c r="E363">
        <v>215.2</v>
      </c>
      <c r="F363">
        <v>197</v>
      </c>
      <c r="G363">
        <v>175.2</v>
      </c>
      <c r="H363">
        <v>178</v>
      </c>
      <c r="I363">
        <v>160.5</v>
      </c>
      <c r="J363">
        <v>175.3</v>
      </c>
      <c r="K363">
        <v>171.2</v>
      </c>
      <c r="L363">
        <v>122.7</v>
      </c>
      <c r="M363">
        <v>204.3</v>
      </c>
      <c r="N363">
        <v>163.69999999999999</v>
      </c>
      <c r="O363">
        <v>194.3</v>
      </c>
      <c r="P363">
        <v>179.5</v>
      </c>
      <c r="Q363">
        <v>201.6</v>
      </c>
      <c r="R363">
        <v>178.7</v>
      </c>
      <c r="S363">
        <v>165.3</v>
      </c>
      <c r="T363">
        <v>176.6</v>
      </c>
      <c r="U363">
        <f t="shared" si="61"/>
        <v>172.1</v>
      </c>
      <c r="V363">
        <v>172.1</v>
      </c>
      <c r="W363">
        <v>180.1</v>
      </c>
      <c r="X363">
        <v>168</v>
      </c>
      <c r="Y363">
        <v>178.5</v>
      </c>
      <c r="Z363">
        <v>159.5</v>
      </c>
      <c r="AA363">
        <v>167.8</v>
      </c>
      <c r="AB363">
        <v>171.8</v>
      </c>
      <c r="AC363">
        <v>178.8</v>
      </c>
      <c r="AD363">
        <v>168.9</v>
      </c>
      <c r="AE363">
        <v>174.9</v>
      </c>
      <c r="AF363">
        <f t="shared" si="62"/>
        <v>2310.2000000000003</v>
      </c>
      <c r="AG363">
        <f t="shared" si="63"/>
        <v>180.1</v>
      </c>
      <c r="AH363">
        <f t="shared" si="64"/>
        <v>159.5</v>
      </c>
      <c r="AI363" s="6">
        <f t="shared" si="65"/>
        <v>172.1</v>
      </c>
      <c r="AJ363" s="352">
        <f t="shared" si="66"/>
        <v>178.5</v>
      </c>
      <c r="AK363">
        <f t="shared" si="67"/>
        <v>171.8</v>
      </c>
      <c r="AL363">
        <f t="shared" si="68"/>
        <v>520.6</v>
      </c>
      <c r="AM363">
        <f t="shared" si="69"/>
        <v>885.1</v>
      </c>
    </row>
    <row r="364" spans="1:39" x14ac:dyDescent="0.3">
      <c r="A364" t="s">
        <v>35</v>
      </c>
      <c r="B364">
        <v>2023</v>
      </c>
      <c r="C364" t="s">
        <v>31</v>
      </c>
      <c r="D364">
        <v>173.8</v>
      </c>
      <c r="E364">
        <v>210.7</v>
      </c>
      <c r="F364">
        <v>194.5</v>
      </c>
      <c r="G364">
        <v>174.6</v>
      </c>
      <c r="H364">
        <v>187.2</v>
      </c>
      <c r="I364">
        <v>158.30000000000001</v>
      </c>
      <c r="J364">
        <v>153.9</v>
      </c>
      <c r="K364">
        <v>170.9</v>
      </c>
      <c r="L364">
        <v>121.1</v>
      </c>
      <c r="M364">
        <v>208.4</v>
      </c>
      <c r="N364">
        <v>171.4</v>
      </c>
      <c r="O364">
        <v>191.2</v>
      </c>
      <c r="P364">
        <v>176.7</v>
      </c>
      <c r="Q364">
        <v>198.2</v>
      </c>
      <c r="R364">
        <v>184.9</v>
      </c>
      <c r="S364">
        <v>177.6</v>
      </c>
      <c r="T364">
        <v>183.8</v>
      </c>
      <c r="U364">
        <f t="shared" si="61"/>
        <v>172.1</v>
      </c>
      <c r="V364">
        <v>172.1</v>
      </c>
      <c r="W364">
        <v>182</v>
      </c>
      <c r="X364">
        <v>172.9</v>
      </c>
      <c r="Y364">
        <v>182.3</v>
      </c>
      <c r="Z364">
        <v>163.6</v>
      </c>
      <c r="AA364">
        <v>169.5</v>
      </c>
      <c r="AB364">
        <v>174.3</v>
      </c>
      <c r="AC364">
        <v>178.6</v>
      </c>
      <c r="AD364">
        <v>172.8</v>
      </c>
      <c r="AE364">
        <v>176.5</v>
      </c>
      <c r="AF364">
        <f t="shared" si="62"/>
        <v>2292.6999999999998</v>
      </c>
      <c r="AG364">
        <f t="shared" si="63"/>
        <v>182</v>
      </c>
      <c r="AH364">
        <f t="shared" si="64"/>
        <v>163.6</v>
      </c>
      <c r="AI364" s="6">
        <f t="shared" si="65"/>
        <v>172.1</v>
      </c>
      <c r="AJ364" s="352">
        <f t="shared" si="66"/>
        <v>182.3</v>
      </c>
      <c r="AK364">
        <f t="shared" si="67"/>
        <v>174.3</v>
      </c>
      <c r="AL364">
        <f t="shared" si="68"/>
        <v>546.29999999999995</v>
      </c>
      <c r="AM364">
        <f t="shared" si="69"/>
        <v>892</v>
      </c>
    </row>
    <row r="365" spans="1:39" x14ac:dyDescent="0.3">
      <c r="A365" t="s">
        <v>30</v>
      </c>
      <c r="B365">
        <v>2023</v>
      </c>
      <c r="C365" t="s">
        <v>36</v>
      </c>
      <c r="D365">
        <v>174.2</v>
      </c>
      <c r="E365">
        <v>205.2</v>
      </c>
      <c r="F365">
        <v>173.9</v>
      </c>
      <c r="G365">
        <v>177</v>
      </c>
      <c r="H365">
        <v>183.4</v>
      </c>
      <c r="I365">
        <v>167.2</v>
      </c>
      <c r="J365">
        <v>140.9</v>
      </c>
      <c r="K365">
        <v>170.4</v>
      </c>
      <c r="L365">
        <v>119.1</v>
      </c>
      <c r="M365">
        <v>212.1</v>
      </c>
      <c r="N365">
        <v>177.6</v>
      </c>
      <c r="O365">
        <v>189.9</v>
      </c>
      <c r="P365">
        <v>174.8</v>
      </c>
      <c r="Q365">
        <v>198.3</v>
      </c>
      <c r="R365">
        <v>190</v>
      </c>
      <c r="S365">
        <v>187</v>
      </c>
      <c r="T365">
        <v>189.6</v>
      </c>
      <c r="U365">
        <f t="shared" si="61"/>
        <v>173.5</v>
      </c>
      <c r="V365" t="s">
        <v>32</v>
      </c>
      <c r="W365">
        <v>181.6</v>
      </c>
      <c r="X365">
        <v>178.6</v>
      </c>
      <c r="Y365">
        <v>186.6</v>
      </c>
      <c r="Z365">
        <v>169</v>
      </c>
      <c r="AA365">
        <v>172.8</v>
      </c>
      <c r="AB365">
        <v>178.5</v>
      </c>
      <c r="AC365">
        <v>180.7</v>
      </c>
      <c r="AD365">
        <v>177.9</v>
      </c>
      <c r="AE365">
        <v>178</v>
      </c>
      <c r="AF365">
        <f t="shared" si="62"/>
        <v>2265.6999999999998</v>
      </c>
      <c r="AG365">
        <f t="shared" si="63"/>
        <v>181.6</v>
      </c>
      <c r="AH365">
        <f t="shared" si="64"/>
        <v>169</v>
      </c>
      <c r="AI365" s="6">
        <f t="shared" si="65"/>
        <v>173.5</v>
      </c>
      <c r="AJ365" s="352">
        <f t="shared" si="66"/>
        <v>186.6</v>
      </c>
      <c r="AK365">
        <f t="shared" si="67"/>
        <v>178.5</v>
      </c>
      <c r="AL365">
        <f t="shared" si="68"/>
        <v>566.6</v>
      </c>
      <c r="AM365">
        <f t="shared" si="69"/>
        <v>908.30000000000007</v>
      </c>
    </row>
    <row r="366" spans="1:39" x14ac:dyDescent="0.3">
      <c r="A366" t="s">
        <v>33</v>
      </c>
      <c r="B366">
        <v>2023</v>
      </c>
      <c r="C366" t="s">
        <v>36</v>
      </c>
      <c r="D366">
        <v>174.7</v>
      </c>
      <c r="E366">
        <v>212.2</v>
      </c>
      <c r="F366">
        <v>177.2</v>
      </c>
      <c r="G366">
        <v>177.9</v>
      </c>
      <c r="H366">
        <v>172.2</v>
      </c>
      <c r="I366">
        <v>172.1</v>
      </c>
      <c r="J366">
        <v>175.8</v>
      </c>
      <c r="K366">
        <v>172.2</v>
      </c>
      <c r="L366">
        <v>121.9</v>
      </c>
      <c r="M366">
        <v>204.8</v>
      </c>
      <c r="N366">
        <v>164.9</v>
      </c>
      <c r="O366">
        <v>196.6</v>
      </c>
      <c r="P366">
        <v>180.7</v>
      </c>
      <c r="Q366">
        <v>202.7</v>
      </c>
      <c r="R366">
        <v>180.3</v>
      </c>
      <c r="S366">
        <v>167</v>
      </c>
      <c r="T366">
        <v>178.2</v>
      </c>
      <c r="U366">
        <f t="shared" si="61"/>
        <v>173.5</v>
      </c>
      <c r="V366">
        <v>173.5</v>
      </c>
      <c r="W366">
        <v>182.8</v>
      </c>
      <c r="X366">
        <v>169.2</v>
      </c>
      <c r="Y366">
        <v>180.8</v>
      </c>
      <c r="Z366">
        <v>159.80000000000001</v>
      </c>
      <c r="AA366">
        <v>168.4</v>
      </c>
      <c r="AB366">
        <v>172.5</v>
      </c>
      <c r="AC366">
        <v>181.4</v>
      </c>
      <c r="AD366">
        <v>170</v>
      </c>
      <c r="AE366">
        <v>176.3</v>
      </c>
      <c r="AF366">
        <f t="shared" si="62"/>
        <v>2303.1999999999998</v>
      </c>
      <c r="AG366">
        <f t="shared" si="63"/>
        <v>182.8</v>
      </c>
      <c r="AH366">
        <f t="shared" si="64"/>
        <v>159.80000000000001</v>
      </c>
      <c r="AI366" s="6">
        <f t="shared" si="65"/>
        <v>173.5</v>
      </c>
      <c r="AJ366" s="352">
        <f t="shared" si="66"/>
        <v>180.8</v>
      </c>
      <c r="AK366">
        <f t="shared" si="67"/>
        <v>172.5</v>
      </c>
      <c r="AL366">
        <f t="shared" si="68"/>
        <v>525.5</v>
      </c>
      <c r="AM366">
        <f t="shared" si="69"/>
        <v>891.69999999999993</v>
      </c>
    </row>
    <row r="367" spans="1:39" x14ac:dyDescent="0.3">
      <c r="A367" t="s">
        <v>35</v>
      </c>
      <c r="B367">
        <v>2023</v>
      </c>
      <c r="C367" t="s">
        <v>36</v>
      </c>
      <c r="D367">
        <v>174.4</v>
      </c>
      <c r="E367">
        <v>207.7</v>
      </c>
      <c r="F367">
        <v>175.2</v>
      </c>
      <c r="G367">
        <v>177.3</v>
      </c>
      <c r="H367">
        <v>179.3</v>
      </c>
      <c r="I367">
        <v>169.5</v>
      </c>
      <c r="J367">
        <v>152.69999999999999</v>
      </c>
      <c r="K367">
        <v>171</v>
      </c>
      <c r="L367">
        <v>120</v>
      </c>
      <c r="M367">
        <v>209.7</v>
      </c>
      <c r="N367">
        <v>172.3</v>
      </c>
      <c r="O367">
        <v>193</v>
      </c>
      <c r="P367">
        <v>177</v>
      </c>
      <c r="Q367">
        <v>199.5</v>
      </c>
      <c r="R367">
        <v>186.2</v>
      </c>
      <c r="S367">
        <v>178.7</v>
      </c>
      <c r="T367">
        <v>185.1</v>
      </c>
      <c r="U367">
        <f t="shared" si="61"/>
        <v>173.5</v>
      </c>
      <c r="V367">
        <v>173.5</v>
      </c>
      <c r="W367">
        <v>182.1</v>
      </c>
      <c r="X367">
        <v>174.2</v>
      </c>
      <c r="Y367">
        <v>184.4</v>
      </c>
      <c r="Z367">
        <v>164.2</v>
      </c>
      <c r="AA367">
        <v>170.3</v>
      </c>
      <c r="AB367">
        <v>175</v>
      </c>
      <c r="AC367">
        <v>181</v>
      </c>
      <c r="AD367">
        <v>174.1</v>
      </c>
      <c r="AE367">
        <v>177.2</v>
      </c>
      <c r="AF367">
        <f t="shared" si="62"/>
        <v>2279.1</v>
      </c>
      <c r="AG367">
        <f t="shared" si="63"/>
        <v>182.1</v>
      </c>
      <c r="AH367">
        <f t="shared" si="64"/>
        <v>164.2</v>
      </c>
      <c r="AI367" s="6">
        <f t="shared" si="65"/>
        <v>173.5</v>
      </c>
      <c r="AJ367" s="352">
        <f t="shared" si="66"/>
        <v>184.4</v>
      </c>
      <c r="AK367">
        <f t="shared" si="67"/>
        <v>175</v>
      </c>
      <c r="AL367">
        <f t="shared" si="68"/>
        <v>550</v>
      </c>
      <c r="AM367">
        <f t="shared" si="69"/>
        <v>899.1</v>
      </c>
    </row>
    <row r="368" spans="1:39" x14ac:dyDescent="0.3">
      <c r="A368" t="s">
        <v>30</v>
      </c>
      <c r="B368">
        <v>2023</v>
      </c>
      <c r="C368" t="s">
        <v>38</v>
      </c>
      <c r="D368">
        <v>174.3</v>
      </c>
      <c r="E368">
        <v>205.2</v>
      </c>
      <c r="F368">
        <v>173.9</v>
      </c>
      <c r="G368">
        <v>177</v>
      </c>
      <c r="H368">
        <v>183.3</v>
      </c>
      <c r="I368">
        <v>167.2</v>
      </c>
      <c r="J368">
        <v>140.9</v>
      </c>
      <c r="K368">
        <v>170.5</v>
      </c>
      <c r="L368">
        <v>119.1</v>
      </c>
      <c r="M368">
        <v>212.1</v>
      </c>
      <c r="N368">
        <v>177.6</v>
      </c>
      <c r="O368">
        <v>189.9</v>
      </c>
      <c r="P368">
        <v>174.8</v>
      </c>
      <c r="Q368">
        <v>198.4</v>
      </c>
      <c r="R368">
        <v>190</v>
      </c>
      <c r="S368">
        <v>187</v>
      </c>
      <c r="T368">
        <v>189.6</v>
      </c>
      <c r="U368">
        <f t="shared" si="61"/>
        <v>174.35000000000002</v>
      </c>
      <c r="V368" t="s">
        <v>32</v>
      </c>
      <c r="W368">
        <v>181.4</v>
      </c>
      <c r="X368">
        <v>178.6</v>
      </c>
      <c r="Y368">
        <v>186.6</v>
      </c>
      <c r="Z368">
        <v>169</v>
      </c>
      <c r="AA368">
        <v>172.8</v>
      </c>
      <c r="AB368">
        <v>178.5</v>
      </c>
      <c r="AC368">
        <v>180.7</v>
      </c>
      <c r="AD368">
        <v>177.9</v>
      </c>
      <c r="AE368">
        <v>178</v>
      </c>
      <c r="AF368">
        <f t="shared" si="62"/>
        <v>2265.8000000000002</v>
      </c>
      <c r="AG368">
        <f t="shared" si="63"/>
        <v>181.4</v>
      </c>
      <c r="AH368">
        <f t="shared" si="64"/>
        <v>169</v>
      </c>
      <c r="AI368" s="6">
        <f t="shared" si="65"/>
        <v>174.35000000000002</v>
      </c>
      <c r="AJ368" s="352">
        <f t="shared" si="66"/>
        <v>186.6</v>
      </c>
      <c r="AK368">
        <f t="shared" si="67"/>
        <v>178.5</v>
      </c>
      <c r="AL368">
        <f t="shared" si="68"/>
        <v>566.6</v>
      </c>
      <c r="AM368">
        <f t="shared" si="69"/>
        <v>908.4</v>
      </c>
    </row>
    <row r="369" spans="1:39" x14ac:dyDescent="0.3">
      <c r="A369" t="s">
        <v>33</v>
      </c>
      <c r="B369">
        <v>2023</v>
      </c>
      <c r="C369" t="s">
        <v>38</v>
      </c>
      <c r="D369">
        <v>174.7</v>
      </c>
      <c r="E369">
        <v>212.2</v>
      </c>
      <c r="F369">
        <v>177.2</v>
      </c>
      <c r="G369">
        <v>177.9</v>
      </c>
      <c r="H369">
        <v>172.2</v>
      </c>
      <c r="I369">
        <v>172.1</v>
      </c>
      <c r="J369">
        <v>175.9</v>
      </c>
      <c r="K369">
        <v>172.2</v>
      </c>
      <c r="L369">
        <v>121.9</v>
      </c>
      <c r="M369">
        <v>204.8</v>
      </c>
      <c r="N369">
        <v>164.9</v>
      </c>
      <c r="O369">
        <v>196.6</v>
      </c>
      <c r="P369">
        <v>180.8</v>
      </c>
      <c r="Q369">
        <v>202.7</v>
      </c>
      <c r="R369">
        <v>180.2</v>
      </c>
      <c r="S369">
        <v>167</v>
      </c>
      <c r="T369">
        <v>178.2</v>
      </c>
      <c r="U369">
        <f t="shared" si="61"/>
        <v>173.5</v>
      </c>
      <c r="V369">
        <v>173.5</v>
      </c>
      <c r="W369">
        <v>182.6</v>
      </c>
      <c r="X369">
        <v>169.2</v>
      </c>
      <c r="Y369">
        <v>180.8</v>
      </c>
      <c r="Z369">
        <v>159.80000000000001</v>
      </c>
      <c r="AA369">
        <v>168.4</v>
      </c>
      <c r="AB369">
        <v>172.5</v>
      </c>
      <c r="AC369">
        <v>181.5</v>
      </c>
      <c r="AD369">
        <v>170</v>
      </c>
      <c r="AE369">
        <v>176.3</v>
      </c>
      <c r="AF369">
        <f t="shared" si="62"/>
        <v>2303.4</v>
      </c>
      <c r="AG369">
        <f t="shared" si="63"/>
        <v>182.6</v>
      </c>
      <c r="AH369">
        <f t="shared" si="64"/>
        <v>159.80000000000001</v>
      </c>
      <c r="AI369" s="6">
        <f t="shared" si="65"/>
        <v>173.5</v>
      </c>
      <c r="AJ369" s="352">
        <f t="shared" si="66"/>
        <v>180.8</v>
      </c>
      <c r="AK369">
        <f t="shared" si="67"/>
        <v>172.5</v>
      </c>
      <c r="AL369">
        <f t="shared" si="68"/>
        <v>525.4</v>
      </c>
      <c r="AM369">
        <f t="shared" si="69"/>
        <v>891.8</v>
      </c>
    </row>
    <row r="370" spans="1:39" x14ac:dyDescent="0.3">
      <c r="A370" t="s">
        <v>35</v>
      </c>
      <c r="B370">
        <v>2023</v>
      </c>
      <c r="C370" t="s">
        <v>38</v>
      </c>
      <c r="D370">
        <v>174.4</v>
      </c>
      <c r="E370">
        <v>207.7</v>
      </c>
      <c r="F370">
        <v>175.2</v>
      </c>
      <c r="G370">
        <v>177.3</v>
      </c>
      <c r="H370">
        <v>179.2</v>
      </c>
      <c r="I370">
        <v>169.5</v>
      </c>
      <c r="J370">
        <v>152.80000000000001</v>
      </c>
      <c r="K370">
        <v>171.1</v>
      </c>
      <c r="L370">
        <v>120</v>
      </c>
      <c r="M370">
        <v>209.7</v>
      </c>
      <c r="N370">
        <v>172.3</v>
      </c>
      <c r="O370">
        <v>193</v>
      </c>
      <c r="P370">
        <v>177</v>
      </c>
      <c r="Q370">
        <v>199.5</v>
      </c>
      <c r="R370">
        <v>186.1</v>
      </c>
      <c r="S370">
        <v>178.7</v>
      </c>
      <c r="T370">
        <v>185.1</v>
      </c>
      <c r="U370">
        <f t="shared" si="61"/>
        <v>173.5</v>
      </c>
      <c r="V370">
        <v>173.5</v>
      </c>
      <c r="W370">
        <v>181.9</v>
      </c>
      <c r="X370">
        <v>174.2</v>
      </c>
      <c r="Y370">
        <v>184.4</v>
      </c>
      <c r="Z370">
        <v>164.2</v>
      </c>
      <c r="AA370">
        <v>170.3</v>
      </c>
      <c r="AB370">
        <v>175</v>
      </c>
      <c r="AC370">
        <v>181</v>
      </c>
      <c r="AD370">
        <v>174.1</v>
      </c>
      <c r="AE370">
        <v>177.2</v>
      </c>
      <c r="AF370">
        <f t="shared" si="62"/>
        <v>2279.1999999999998</v>
      </c>
      <c r="AG370">
        <f t="shared" si="63"/>
        <v>181.9</v>
      </c>
      <c r="AH370">
        <f t="shared" si="64"/>
        <v>164.2</v>
      </c>
      <c r="AI370" s="6">
        <f t="shared" si="65"/>
        <v>173.5</v>
      </c>
      <c r="AJ370" s="352">
        <f t="shared" si="66"/>
        <v>184.4</v>
      </c>
      <c r="AK370">
        <f t="shared" si="67"/>
        <v>175</v>
      </c>
      <c r="AL370">
        <f t="shared" si="68"/>
        <v>549.9</v>
      </c>
      <c r="AM370">
        <f t="shared" si="69"/>
        <v>899.1</v>
      </c>
    </row>
    <row r="371" spans="1:39" x14ac:dyDescent="0.3">
      <c r="A371" t="s">
        <v>30</v>
      </c>
      <c r="B371">
        <v>2023</v>
      </c>
      <c r="C371" t="s">
        <v>39</v>
      </c>
      <c r="D371">
        <v>173.3</v>
      </c>
      <c r="E371">
        <v>206.9</v>
      </c>
      <c r="F371">
        <v>167.9</v>
      </c>
      <c r="G371">
        <v>178.2</v>
      </c>
      <c r="H371">
        <v>178.5</v>
      </c>
      <c r="I371">
        <v>173.7</v>
      </c>
      <c r="J371">
        <v>142.80000000000001</v>
      </c>
      <c r="K371">
        <v>172.8</v>
      </c>
      <c r="L371">
        <v>120.4</v>
      </c>
      <c r="M371">
        <v>215.5</v>
      </c>
      <c r="N371">
        <v>178.2</v>
      </c>
      <c r="O371">
        <v>190.5</v>
      </c>
      <c r="P371">
        <v>175.5</v>
      </c>
      <c r="Q371">
        <v>199.5</v>
      </c>
      <c r="R371">
        <v>190.7</v>
      </c>
      <c r="S371">
        <v>187.3</v>
      </c>
      <c r="T371">
        <v>190.2</v>
      </c>
      <c r="U371">
        <f t="shared" si="61"/>
        <v>175.4</v>
      </c>
      <c r="V371" t="s">
        <v>32</v>
      </c>
      <c r="W371">
        <v>181.5</v>
      </c>
      <c r="X371">
        <v>179.1</v>
      </c>
      <c r="Y371">
        <v>187.2</v>
      </c>
      <c r="Z371">
        <v>169.4</v>
      </c>
      <c r="AA371">
        <v>173.2</v>
      </c>
      <c r="AB371">
        <v>179.4</v>
      </c>
      <c r="AC371">
        <v>183.8</v>
      </c>
      <c r="AD371">
        <v>178.9</v>
      </c>
      <c r="AE371">
        <v>178.8</v>
      </c>
      <c r="AF371">
        <f t="shared" si="62"/>
        <v>2274.1999999999998</v>
      </c>
      <c r="AG371">
        <f t="shared" si="63"/>
        <v>181.5</v>
      </c>
      <c r="AH371">
        <f t="shared" si="64"/>
        <v>169.4</v>
      </c>
      <c r="AI371" s="6">
        <f t="shared" si="65"/>
        <v>175.4</v>
      </c>
      <c r="AJ371" s="352">
        <f t="shared" si="66"/>
        <v>187.2</v>
      </c>
      <c r="AK371">
        <f t="shared" si="67"/>
        <v>179.4</v>
      </c>
      <c r="AL371">
        <f t="shared" si="68"/>
        <v>568.20000000000005</v>
      </c>
      <c r="AM371">
        <f t="shared" si="69"/>
        <v>914.49999999999989</v>
      </c>
    </row>
    <row r="372" spans="1:39" x14ac:dyDescent="0.3">
      <c r="A372" t="s">
        <v>33</v>
      </c>
      <c r="B372">
        <v>2023</v>
      </c>
      <c r="C372" t="s">
        <v>39</v>
      </c>
      <c r="D372">
        <v>174.8</v>
      </c>
      <c r="E372">
        <v>213.7</v>
      </c>
      <c r="F372">
        <v>172.4</v>
      </c>
      <c r="G372">
        <v>178.8</v>
      </c>
      <c r="H372">
        <v>168.7</v>
      </c>
      <c r="I372">
        <v>179.2</v>
      </c>
      <c r="J372">
        <v>179.9</v>
      </c>
      <c r="K372">
        <v>174.7</v>
      </c>
      <c r="L372">
        <v>123.1</v>
      </c>
      <c r="M372">
        <v>207.8</v>
      </c>
      <c r="N372">
        <v>165.5</v>
      </c>
      <c r="O372">
        <v>197</v>
      </c>
      <c r="P372">
        <v>182.1</v>
      </c>
      <c r="Q372">
        <v>203.5</v>
      </c>
      <c r="R372">
        <v>181</v>
      </c>
      <c r="S372">
        <v>167.7</v>
      </c>
      <c r="T372">
        <v>178.9</v>
      </c>
      <c r="U372">
        <f t="shared" si="61"/>
        <v>175.2</v>
      </c>
      <c r="V372">
        <v>175.2</v>
      </c>
      <c r="W372">
        <v>182.1</v>
      </c>
      <c r="X372">
        <v>169.6</v>
      </c>
      <c r="Y372">
        <v>181.5</v>
      </c>
      <c r="Z372">
        <v>160.1</v>
      </c>
      <c r="AA372">
        <v>168.8</v>
      </c>
      <c r="AB372">
        <v>174.2</v>
      </c>
      <c r="AC372">
        <v>184.4</v>
      </c>
      <c r="AD372">
        <v>170.9</v>
      </c>
      <c r="AE372">
        <v>177.4</v>
      </c>
      <c r="AF372">
        <f t="shared" si="62"/>
        <v>2317.7000000000003</v>
      </c>
      <c r="AG372">
        <f t="shared" si="63"/>
        <v>182.1</v>
      </c>
      <c r="AH372">
        <f t="shared" si="64"/>
        <v>160.1</v>
      </c>
      <c r="AI372" s="6">
        <f t="shared" si="65"/>
        <v>175.2</v>
      </c>
      <c r="AJ372" s="352">
        <f t="shared" si="66"/>
        <v>181.5</v>
      </c>
      <c r="AK372">
        <f t="shared" si="67"/>
        <v>174.2</v>
      </c>
      <c r="AL372">
        <f t="shared" si="68"/>
        <v>527.6</v>
      </c>
      <c r="AM372">
        <f t="shared" si="69"/>
        <v>897.2</v>
      </c>
    </row>
    <row r="373" spans="1:39" x14ac:dyDescent="0.3">
      <c r="A373" t="s">
        <v>35</v>
      </c>
      <c r="B373">
        <v>2023</v>
      </c>
      <c r="C373" t="s">
        <v>39</v>
      </c>
      <c r="D373">
        <v>173.8</v>
      </c>
      <c r="E373">
        <v>209.3</v>
      </c>
      <c r="F373">
        <v>169.6</v>
      </c>
      <c r="G373">
        <v>178.4</v>
      </c>
      <c r="H373">
        <v>174.9</v>
      </c>
      <c r="I373">
        <v>176.3</v>
      </c>
      <c r="J373">
        <v>155.4</v>
      </c>
      <c r="K373">
        <v>173.4</v>
      </c>
      <c r="L373">
        <v>121.3</v>
      </c>
      <c r="M373">
        <v>212.9</v>
      </c>
      <c r="N373">
        <v>172.9</v>
      </c>
      <c r="O373">
        <v>193.5</v>
      </c>
      <c r="P373">
        <v>177.9</v>
      </c>
      <c r="Q373">
        <v>200.6</v>
      </c>
      <c r="R373">
        <v>186.9</v>
      </c>
      <c r="S373">
        <v>179.2</v>
      </c>
      <c r="T373">
        <v>185.7</v>
      </c>
      <c r="U373">
        <f t="shared" si="61"/>
        <v>175.2</v>
      </c>
      <c r="V373">
        <v>175.2</v>
      </c>
      <c r="W373">
        <v>181.7</v>
      </c>
      <c r="X373">
        <v>174.6</v>
      </c>
      <c r="Y373">
        <v>185</v>
      </c>
      <c r="Z373">
        <v>164.5</v>
      </c>
      <c r="AA373">
        <v>170.7</v>
      </c>
      <c r="AB373">
        <v>176.4</v>
      </c>
      <c r="AC373">
        <v>184</v>
      </c>
      <c r="AD373">
        <v>175</v>
      </c>
      <c r="AE373">
        <v>178.1</v>
      </c>
      <c r="AF373">
        <f t="shared" si="62"/>
        <v>2289.6000000000004</v>
      </c>
      <c r="AG373">
        <f t="shared" si="63"/>
        <v>181.7</v>
      </c>
      <c r="AH373">
        <f t="shared" si="64"/>
        <v>164.5</v>
      </c>
      <c r="AI373" s="6">
        <f t="shared" si="65"/>
        <v>175.2</v>
      </c>
      <c r="AJ373" s="352">
        <f t="shared" si="66"/>
        <v>185</v>
      </c>
      <c r="AK373">
        <f t="shared" si="67"/>
        <v>176.4</v>
      </c>
      <c r="AL373">
        <f t="shared" si="68"/>
        <v>551.79999999999995</v>
      </c>
      <c r="AM373">
        <f t="shared" si="69"/>
        <v>904.9</v>
      </c>
    </row>
    <row r="374" spans="1:39" x14ac:dyDescent="0.3">
      <c r="A374" t="s">
        <v>30</v>
      </c>
      <c r="B374">
        <v>2023</v>
      </c>
      <c r="C374" t="s">
        <v>41</v>
      </c>
      <c r="D374">
        <v>173.2</v>
      </c>
      <c r="E374">
        <v>211.5</v>
      </c>
      <c r="F374">
        <v>171</v>
      </c>
      <c r="G374">
        <v>179.6</v>
      </c>
      <c r="H374">
        <v>173.3</v>
      </c>
      <c r="I374">
        <v>169</v>
      </c>
      <c r="J374">
        <v>148.69999999999999</v>
      </c>
      <c r="K374">
        <v>174.9</v>
      </c>
      <c r="L374">
        <v>121.9</v>
      </c>
      <c r="M374">
        <v>221</v>
      </c>
      <c r="N374">
        <v>178.7</v>
      </c>
      <c r="O374">
        <v>191.1</v>
      </c>
      <c r="P374">
        <v>176.8</v>
      </c>
      <c r="Q374">
        <v>199.9</v>
      </c>
      <c r="R374">
        <v>191.2</v>
      </c>
      <c r="S374">
        <v>187.9</v>
      </c>
      <c r="T374">
        <v>190.8</v>
      </c>
      <c r="U374">
        <f t="shared" si="61"/>
        <v>175.6</v>
      </c>
      <c r="V374" t="s">
        <v>32</v>
      </c>
      <c r="W374">
        <v>182.5</v>
      </c>
      <c r="X374">
        <v>179.8</v>
      </c>
      <c r="Y374">
        <v>187.8</v>
      </c>
      <c r="Z374">
        <v>169.7</v>
      </c>
      <c r="AA374">
        <v>173.8</v>
      </c>
      <c r="AB374">
        <v>180.3</v>
      </c>
      <c r="AC374">
        <v>184.9</v>
      </c>
      <c r="AD374">
        <v>179.5</v>
      </c>
      <c r="AE374">
        <v>179.8</v>
      </c>
      <c r="AF374">
        <f t="shared" si="62"/>
        <v>2290.7000000000007</v>
      </c>
      <c r="AG374">
        <f t="shared" si="63"/>
        <v>182.5</v>
      </c>
      <c r="AH374">
        <f t="shared" si="64"/>
        <v>169.7</v>
      </c>
      <c r="AI374" s="6">
        <f t="shared" si="65"/>
        <v>175.6</v>
      </c>
      <c r="AJ374" s="352">
        <f t="shared" si="66"/>
        <v>187.8</v>
      </c>
      <c r="AK374">
        <f t="shared" si="67"/>
        <v>180.3</v>
      </c>
      <c r="AL374">
        <f t="shared" si="68"/>
        <v>569.90000000000009</v>
      </c>
      <c r="AM374">
        <f t="shared" si="69"/>
        <v>917.9</v>
      </c>
    </row>
    <row r="375" spans="1:39" x14ac:dyDescent="0.3">
      <c r="A375" t="s">
        <v>33</v>
      </c>
      <c r="B375">
        <v>2023</v>
      </c>
      <c r="C375" t="s">
        <v>41</v>
      </c>
      <c r="D375">
        <v>174.7</v>
      </c>
      <c r="E375">
        <v>219.4</v>
      </c>
      <c r="F375">
        <v>176.7</v>
      </c>
      <c r="G375">
        <v>179.4</v>
      </c>
      <c r="H375">
        <v>164.4</v>
      </c>
      <c r="I375">
        <v>175.8</v>
      </c>
      <c r="J375">
        <v>185</v>
      </c>
      <c r="K375">
        <v>176.9</v>
      </c>
      <c r="L375">
        <v>124.2</v>
      </c>
      <c r="M375">
        <v>211.9</v>
      </c>
      <c r="N375">
        <v>165.9</v>
      </c>
      <c r="O375">
        <v>197.7</v>
      </c>
      <c r="P375">
        <v>183.1</v>
      </c>
      <c r="Q375">
        <v>204.2</v>
      </c>
      <c r="R375">
        <v>181.3</v>
      </c>
      <c r="S375">
        <v>168.1</v>
      </c>
      <c r="T375">
        <v>179.3</v>
      </c>
      <c r="U375">
        <f t="shared" si="61"/>
        <v>175.6</v>
      </c>
      <c r="V375">
        <v>175.6</v>
      </c>
      <c r="W375">
        <v>183.4</v>
      </c>
      <c r="X375">
        <v>170.1</v>
      </c>
      <c r="Y375">
        <v>182.2</v>
      </c>
      <c r="Z375">
        <v>160.4</v>
      </c>
      <c r="AA375">
        <v>169.2</v>
      </c>
      <c r="AB375">
        <v>174.8</v>
      </c>
      <c r="AC375">
        <v>185.6</v>
      </c>
      <c r="AD375">
        <v>171.6</v>
      </c>
      <c r="AE375">
        <v>178.2</v>
      </c>
      <c r="AF375">
        <f t="shared" si="62"/>
        <v>2335.1</v>
      </c>
      <c r="AG375">
        <f t="shared" si="63"/>
        <v>183.4</v>
      </c>
      <c r="AH375">
        <f t="shared" si="64"/>
        <v>160.4</v>
      </c>
      <c r="AI375" s="6">
        <f t="shared" si="65"/>
        <v>175.6</v>
      </c>
      <c r="AJ375" s="352">
        <f t="shared" si="66"/>
        <v>182.2</v>
      </c>
      <c r="AK375">
        <f t="shared" si="67"/>
        <v>174.8</v>
      </c>
      <c r="AL375">
        <f t="shared" si="68"/>
        <v>528.70000000000005</v>
      </c>
      <c r="AM375">
        <f t="shared" si="69"/>
        <v>900.7</v>
      </c>
    </row>
    <row r="376" spans="1:39" x14ac:dyDescent="0.3">
      <c r="A376" t="s">
        <v>35</v>
      </c>
      <c r="B376">
        <v>2023</v>
      </c>
      <c r="C376" t="s">
        <v>41</v>
      </c>
      <c r="D376">
        <v>173.7</v>
      </c>
      <c r="E376">
        <v>214.3</v>
      </c>
      <c r="F376">
        <v>173.2</v>
      </c>
      <c r="G376">
        <v>179.5</v>
      </c>
      <c r="H376">
        <v>170</v>
      </c>
      <c r="I376">
        <v>172.2</v>
      </c>
      <c r="J376">
        <v>161</v>
      </c>
      <c r="K376">
        <v>175.6</v>
      </c>
      <c r="L376">
        <v>122.7</v>
      </c>
      <c r="M376">
        <v>218</v>
      </c>
      <c r="N376">
        <v>173.4</v>
      </c>
      <c r="O376">
        <v>194.2</v>
      </c>
      <c r="P376">
        <v>179.1</v>
      </c>
      <c r="Q376">
        <v>201</v>
      </c>
      <c r="R376">
        <v>187.3</v>
      </c>
      <c r="S376">
        <v>179.7</v>
      </c>
      <c r="T376">
        <v>186.2</v>
      </c>
      <c r="U376">
        <f t="shared" si="61"/>
        <v>175.6</v>
      </c>
      <c r="V376">
        <v>175.6</v>
      </c>
      <c r="W376">
        <v>182.8</v>
      </c>
      <c r="X376">
        <v>175.2</v>
      </c>
      <c r="Y376">
        <v>185.7</v>
      </c>
      <c r="Z376">
        <v>164.8</v>
      </c>
      <c r="AA376">
        <v>171.2</v>
      </c>
      <c r="AB376">
        <v>177.1</v>
      </c>
      <c r="AC376">
        <v>185.2</v>
      </c>
      <c r="AD376">
        <v>175.7</v>
      </c>
      <c r="AE376">
        <v>179.1</v>
      </c>
      <c r="AF376">
        <f t="shared" si="62"/>
        <v>2306.9</v>
      </c>
      <c r="AG376">
        <f t="shared" si="63"/>
        <v>182.8</v>
      </c>
      <c r="AH376">
        <f t="shared" si="64"/>
        <v>164.8</v>
      </c>
      <c r="AI376" s="6">
        <f t="shared" si="65"/>
        <v>175.6</v>
      </c>
      <c r="AJ376" s="352">
        <f t="shared" si="66"/>
        <v>185.7</v>
      </c>
      <c r="AK376">
        <f t="shared" si="67"/>
        <v>177.1</v>
      </c>
      <c r="AL376">
        <f t="shared" si="68"/>
        <v>553.20000000000005</v>
      </c>
      <c r="AM376">
        <f t="shared" si="69"/>
        <v>908.3</v>
      </c>
    </row>
    <row r="380" spans="1:39" x14ac:dyDescent="0.3">
      <c r="AE380" s="7"/>
    </row>
  </sheetData>
  <autoFilter ref="A1:AM376" xr:uid="{E900F85F-3991-4A55-AFF7-AA1E85185FF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7DA2B-960A-43F4-9D0B-B4673525E957}">
  <dimension ref="A1:DY385"/>
  <sheetViews>
    <sheetView topLeftCell="CQ1" zoomScale="90" zoomScaleNormal="90" workbookViewId="0">
      <selection activeCell="CW36" sqref="CW36"/>
    </sheetView>
  </sheetViews>
  <sheetFormatPr defaultRowHeight="14.4" x14ac:dyDescent="0.3"/>
  <cols>
    <col min="1" max="1" width="12.21875" bestFit="1" customWidth="1"/>
    <col min="2" max="2" width="5.5546875" bestFit="1" customWidth="1"/>
    <col min="3" max="3" width="10.109375" bestFit="1" customWidth="1"/>
    <col min="4" max="4" width="13.109375" bestFit="1" customWidth="1"/>
    <col min="5" max="5" width="20.109375" bestFit="1" customWidth="1"/>
    <col min="6" max="6" width="12.6640625" bestFit="1" customWidth="1"/>
    <col min="7" max="7" width="7.77734375" bestFit="1" customWidth="1"/>
    <col min="8" max="8" width="13.33203125" bestFit="1" customWidth="1"/>
    <col min="9" max="9" width="25.44140625" bestFit="1" customWidth="1"/>
    <col min="10" max="10" width="15.5546875" bestFit="1" customWidth="1"/>
    <col min="11" max="11" width="12.21875" bestFit="1" customWidth="1"/>
    <col min="12" max="12" width="5.5546875" bestFit="1" customWidth="1"/>
    <col min="13" max="13" width="10.21875" bestFit="1" customWidth="1"/>
    <col min="14" max="14" width="25.21875" bestFit="1" customWidth="1"/>
    <col min="15" max="15" width="13.33203125" bestFit="1" customWidth="1"/>
    <col min="16" max="16" width="20.44140625" bestFit="1" customWidth="1"/>
    <col min="17" max="17" width="14.109375" bestFit="1" customWidth="1"/>
    <col min="18" max="18" width="13.33203125" bestFit="1" customWidth="1"/>
    <col min="19" max="19" width="15.77734375" bestFit="1" customWidth="1"/>
    <col min="20" max="20" width="25.21875" bestFit="1" customWidth="1"/>
    <col min="21" max="21" width="20.109375" bestFit="1" customWidth="1"/>
    <col min="22" max="22" width="7" bestFit="1" customWidth="1"/>
    <col min="23" max="23" width="5" bestFit="1" customWidth="1"/>
    <col min="24" max="24" width="7" bestFit="1" customWidth="1"/>
    <col min="25" max="25" width="13.77734375" bestFit="1" customWidth="1"/>
    <col min="26" max="26" width="13.77734375" customWidth="1"/>
    <col min="27" max="27" width="8.44140625" customWidth="1"/>
    <col min="28" max="28" width="23.77734375" bestFit="1" customWidth="1"/>
    <col min="29" max="30" width="8.44140625" customWidth="1"/>
    <col min="31" max="31" width="12.21875" bestFit="1" customWidth="1"/>
    <col min="32" max="32" width="5.5546875" bestFit="1" customWidth="1"/>
    <col min="33" max="33" width="10.109375" bestFit="1" customWidth="1"/>
    <col min="34" max="34" width="19.6640625" bestFit="1" customWidth="1"/>
    <col min="35" max="35" width="7" bestFit="1" customWidth="1"/>
    <col min="36" max="36" width="7.77734375" bestFit="1" customWidth="1"/>
    <col min="37" max="37" width="10" bestFit="1" customWidth="1"/>
    <col min="38" max="38" width="7" bestFit="1" customWidth="1"/>
    <col min="39" max="39" width="12.21875" bestFit="1" customWidth="1"/>
    <col min="40" max="40" width="8" bestFit="1" customWidth="1"/>
    <col min="41" max="41" width="10.21875" bestFit="1" customWidth="1"/>
    <col min="42" max="42" width="14.44140625" bestFit="1" customWidth="1"/>
    <col min="43" max="43" width="15.77734375" bestFit="1" customWidth="1"/>
    <col min="44" max="44" width="19" bestFit="1" customWidth="1"/>
    <col min="45" max="45" width="28.33203125" bestFit="1" customWidth="1"/>
    <col min="46" max="46" width="13.33203125" bestFit="1" customWidth="1"/>
    <col min="47" max="49" width="7" bestFit="1" customWidth="1"/>
    <col min="50" max="50" width="17.21875" bestFit="1" customWidth="1"/>
    <col min="51" max="51" width="12.21875" bestFit="1" customWidth="1"/>
    <col min="52" max="52" width="5.5546875" bestFit="1" customWidth="1"/>
    <col min="53" max="53" width="10.109375" bestFit="1" customWidth="1"/>
    <col min="54" max="55" width="13.33203125" bestFit="1" customWidth="1"/>
    <col min="56" max="56" width="16" bestFit="1" customWidth="1"/>
    <col min="57" max="58" width="7" bestFit="1" customWidth="1"/>
    <col min="59" max="59" width="8.33203125" bestFit="1" customWidth="1"/>
    <col min="60" max="61" width="13.33203125" bestFit="1" customWidth="1"/>
    <col min="62" max="62" width="16" bestFit="1" customWidth="1"/>
    <col min="63" max="68" width="7" bestFit="1" customWidth="1"/>
    <col min="69" max="69" width="12.21875" bestFit="1" customWidth="1"/>
    <col min="70" max="70" width="5.5546875" bestFit="1" customWidth="1"/>
    <col min="71" max="71" width="10.109375" bestFit="1" customWidth="1"/>
    <col min="72" max="72" width="19.44140625" bestFit="1" customWidth="1"/>
    <col min="73" max="73" width="12.77734375" bestFit="1" customWidth="1"/>
    <col min="74" max="74" width="6.6640625" bestFit="1" customWidth="1"/>
    <col min="75" max="75" width="16.6640625" bestFit="1" customWidth="1"/>
    <col min="76" max="76" width="11.5546875" bestFit="1" customWidth="1"/>
    <col min="77" max="77" width="6.6640625" bestFit="1" customWidth="1"/>
    <col min="78" max="78" width="10.77734375" bestFit="1" customWidth="1"/>
    <col min="79" max="79" width="18.33203125" bestFit="1" customWidth="1"/>
    <col min="80" max="80" width="22.44140625" bestFit="1" customWidth="1"/>
    <col min="81" max="81" width="6.6640625" bestFit="1" customWidth="1"/>
    <col min="82" max="82" width="22.33203125" bestFit="1" customWidth="1"/>
    <col min="83" max="83" width="32.44140625" bestFit="1" customWidth="1"/>
    <col min="84" max="84" width="18.5546875" bestFit="1" customWidth="1"/>
    <col min="85" max="85" width="25.77734375" bestFit="1" customWidth="1"/>
    <col min="86" max="86" width="8.21875" bestFit="1" customWidth="1"/>
    <col min="87" max="87" width="9.44140625" bestFit="1" customWidth="1"/>
    <col min="88" max="88" width="20.77734375" bestFit="1" customWidth="1"/>
    <col min="89" max="89" width="7.88671875" bestFit="1" customWidth="1"/>
    <col min="90" max="90" width="12.6640625" bestFit="1" customWidth="1"/>
    <col min="91" max="91" width="27.21875" bestFit="1" customWidth="1"/>
    <col min="92" max="92" width="6.77734375" bestFit="1" customWidth="1"/>
    <col min="93" max="93" width="27.44140625" bestFit="1" customWidth="1"/>
    <col min="94" max="94" width="25.5546875" bestFit="1" customWidth="1"/>
    <col min="95" max="95" width="9.44140625" bestFit="1" customWidth="1"/>
    <col min="96" max="96" width="23" bestFit="1" customWidth="1"/>
    <col min="97" max="98" width="13.109375" bestFit="1" customWidth="1"/>
    <col min="99" max="99" width="17.109375" bestFit="1" customWidth="1"/>
    <col min="100" max="100" width="7" bestFit="1" customWidth="1"/>
    <col min="101" max="101" width="32.6640625" bestFit="1" customWidth="1"/>
    <col min="102" max="102" width="13.88671875" bestFit="1" customWidth="1"/>
    <col min="103" max="125" width="7" bestFit="1" customWidth="1"/>
    <col min="126" max="126" width="5" bestFit="1" customWidth="1"/>
    <col min="127" max="128" width="7" bestFit="1" customWidth="1"/>
    <col min="129" max="129" width="12.44140625" bestFit="1" customWidth="1"/>
    <col min="130" max="136" width="7" bestFit="1" customWidth="1"/>
    <col min="137" max="137" width="5" bestFit="1" customWidth="1"/>
    <col min="138" max="155" width="7" bestFit="1" customWidth="1"/>
    <col min="156" max="156" width="5" bestFit="1" customWidth="1"/>
    <col min="157" max="178" width="7" bestFit="1" customWidth="1"/>
    <col min="179" max="179" width="5" bestFit="1" customWidth="1"/>
    <col min="180" max="184" width="7" bestFit="1" customWidth="1"/>
    <col min="185" max="185" width="5" bestFit="1" customWidth="1"/>
    <col min="186" max="194" width="7" bestFit="1" customWidth="1"/>
    <col min="195" max="195" width="5" bestFit="1" customWidth="1"/>
    <col min="196" max="196" width="7" bestFit="1" customWidth="1"/>
    <col min="197" max="197" width="5" bestFit="1" customWidth="1"/>
    <col min="198" max="202" width="7" bestFit="1" customWidth="1"/>
    <col min="203" max="203" width="5" bestFit="1" customWidth="1"/>
    <col min="204" max="204" width="7" bestFit="1" customWidth="1"/>
    <col min="205" max="205" width="5" bestFit="1" customWidth="1"/>
    <col min="206" max="210" width="7" bestFit="1" customWidth="1"/>
    <col min="211" max="211" width="5" bestFit="1" customWidth="1"/>
    <col min="212" max="224" width="7" bestFit="1" customWidth="1"/>
    <col min="225" max="225" width="12" bestFit="1" customWidth="1"/>
    <col min="226" max="246" width="7" bestFit="1" customWidth="1"/>
    <col min="247" max="247" width="12" bestFit="1" customWidth="1"/>
    <col min="248" max="248" width="5" bestFit="1" customWidth="1"/>
    <col min="249" max="249" width="12" bestFit="1" customWidth="1"/>
    <col min="250" max="251" width="7" bestFit="1" customWidth="1"/>
    <col min="252" max="252" width="5" bestFit="1" customWidth="1"/>
    <col min="253" max="253" width="12" bestFit="1" customWidth="1"/>
    <col min="254" max="255" width="7" bestFit="1" customWidth="1"/>
    <col min="256" max="256" width="5" bestFit="1" customWidth="1"/>
    <col min="257" max="260" width="7" bestFit="1" customWidth="1"/>
    <col min="261" max="261" width="5" bestFit="1" customWidth="1"/>
    <col min="262" max="262" width="7" bestFit="1" customWidth="1"/>
    <col min="263" max="263" width="5" bestFit="1" customWidth="1"/>
    <col min="264" max="275" width="7" bestFit="1" customWidth="1"/>
    <col min="276" max="276" width="5" bestFit="1" customWidth="1"/>
    <col min="277" max="282" width="7" bestFit="1" customWidth="1"/>
    <col min="283" max="283" width="5" bestFit="1" customWidth="1"/>
    <col min="284" max="294" width="7" bestFit="1" customWidth="1"/>
    <col min="295" max="296" width="5" bestFit="1" customWidth="1"/>
    <col min="297" max="297" width="7" bestFit="1" customWidth="1"/>
    <col min="298" max="298" width="5" bestFit="1" customWidth="1"/>
    <col min="299" max="307" width="7" bestFit="1" customWidth="1"/>
    <col min="308" max="308" width="5" bestFit="1" customWidth="1"/>
    <col min="309" max="358" width="7" bestFit="1" customWidth="1"/>
    <col min="359" max="359" width="10.77734375" bestFit="1" customWidth="1"/>
    <col min="360" max="360" width="9" bestFit="1" customWidth="1"/>
    <col min="361" max="361" width="11.21875" bestFit="1" customWidth="1"/>
    <col min="362" max="362" width="7" bestFit="1" customWidth="1"/>
    <col min="363" max="363" width="9.6640625" bestFit="1" customWidth="1"/>
    <col min="364" max="364" width="9" bestFit="1" customWidth="1"/>
    <col min="365" max="365" width="11.21875" bestFit="1" customWidth="1"/>
    <col min="366" max="366" width="9" bestFit="1" customWidth="1"/>
    <col min="367" max="367" width="11.21875" bestFit="1" customWidth="1"/>
    <col min="368" max="368" width="9" bestFit="1" customWidth="1"/>
    <col min="369" max="369" width="11.21875" bestFit="1" customWidth="1"/>
    <col min="370" max="370" width="9" bestFit="1" customWidth="1"/>
    <col min="371" max="371" width="11.21875" bestFit="1" customWidth="1"/>
    <col min="372" max="372" width="9" bestFit="1" customWidth="1"/>
    <col min="373" max="373" width="11.21875" bestFit="1" customWidth="1"/>
    <col min="374" max="374" width="7" bestFit="1" customWidth="1"/>
    <col min="375" max="375" width="9.6640625" bestFit="1" customWidth="1"/>
    <col min="376" max="376" width="9" bestFit="1" customWidth="1"/>
    <col min="377" max="377" width="11.21875" bestFit="1" customWidth="1"/>
    <col min="378" max="378" width="9" bestFit="1" customWidth="1"/>
    <col min="379" max="379" width="11.21875" bestFit="1" customWidth="1"/>
    <col min="380" max="380" width="9" bestFit="1" customWidth="1"/>
    <col min="381" max="381" width="11.21875" bestFit="1" customWidth="1"/>
    <col min="382" max="382" width="9" bestFit="1" customWidth="1"/>
    <col min="383" max="383" width="11.21875" bestFit="1" customWidth="1"/>
    <col min="384" max="384" width="9" bestFit="1" customWidth="1"/>
    <col min="385" max="385" width="11.21875" bestFit="1" customWidth="1"/>
    <col min="386" max="386" width="9" bestFit="1" customWidth="1"/>
    <col min="387" max="387" width="11.21875" bestFit="1" customWidth="1"/>
    <col min="388" max="388" width="9" bestFit="1" customWidth="1"/>
    <col min="389" max="389" width="11.21875" bestFit="1" customWidth="1"/>
    <col min="390" max="390" width="9" bestFit="1" customWidth="1"/>
    <col min="391" max="391" width="11.21875" bestFit="1" customWidth="1"/>
    <col min="392" max="392" width="9" bestFit="1" customWidth="1"/>
    <col min="393" max="393" width="11.21875" bestFit="1" customWidth="1"/>
    <col min="394" max="394" width="7" bestFit="1" customWidth="1"/>
    <col min="395" max="395" width="9.6640625" bestFit="1" customWidth="1"/>
    <col min="396" max="396" width="9" bestFit="1" customWidth="1"/>
    <col min="397" max="397" width="11.21875" bestFit="1" customWidth="1"/>
    <col min="398" max="398" width="7" bestFit="1" customWidth="1"/>
    <col min="399" max="399" width="9.6640625" bestFit="1" customWidth="1"/>
    <col min="400" max="400" width="9" bestFit="1" customWidth="1"/>
    <col min="401" max="401" width="11.21875" bestFit="1" customWidth="1"/>
    <col min="402" max="402" width="9" bestFit="1" customWidth="1"/>
    <col min="403" max="403" width="11.21875" bestFit="1" customWidth="1"/>
    <col min="404" max="404" width="9" bestFit="1" customWidth="1"/>
    <col min="405" max="405" width="11.21875" bestFit="1" customWidth="1"/>
    <col min="406" max="406" width="9" bestFit="1" customWidth="1"/>
    <col min="407" max="407" width="11.21875" bestFit="1" customWidth="1"/>
    <col min="408" max="408" width="9" bestFit="1" customWidth="1"/>
    <col min="409" max="409" width="11.21875" bestFit="1" customWidth="1"/>
    <col min="410" max="410" width="7" bestFit="1" customWidth="1"/>
    <col min="411" max="411" width="9.6640625" bestFit="1" customWidth="1"/>
    <col min="412" max="412" width="9" bestFit="1" customWidth="1"/>
    <col min="413" max="413" width="11.21875" bestFit="1" customWidth="1"/>
    <col min="414" max="414" width="7" bestFit="1" customWidth="1"/>
    <col min="415" max="415" width="9.6640625" bestFit="1" customWidth="1"/>
    <col min="416" max="416" width="9" bestFit="1" customWidth="1"/>
    <col min="417" max="417" width="11.21875" bestFit="1" customWidth="1"/>
    <col min="418" max="418" width="9" bestFit="1" customWidth="1"/>
    <col min="419" max="419" width="11.21875" bestFit="1" customWidth="1"/>
    <col min="420" max="420" width="9" bestFit="1" customWidth="1"/>
    <col min="421" max="421" width="11.21875" bestFit="1" customWidth="1"/>
    <col min="422" max="422" width="9" bestFit="1" customWidth="1"/>
    <col min="423" max="423" width="11.21875" bestFit="1" customWidth="1"/>
    <col min="424" max="424" width="9" bestFit="1" customWidth="1"/>
    <col min="425" max="425" width="11.21875" bestFit="1" customWidth="1"/>
    <col min="426" max="426" width="7" bestFit="1" customWidth="1"/>
    <col min="427" max="427" width="9.6640625" bestFit="1" customWidth="1"/>
    <col min="428" max="428" width="9" bestFit="1" customWidth="1"/>
    <col min="429" max="429" width="11.21875" bestFit="1" customWidth="1"/>
    <col min="430" max="430" width="9" bestFit="1" customWidth="1"/>
    <col min="431" max="431" width="11.21875" bestFit="1" customWidth="1"/>
    <col min="432" max="432" width="9" bestFit="1" customWidth="1"/>
    <col min="433" max="433" width="11.21875" bestFit="1" customWidth="1"/>
    <col min="434" max="434" width="9" bestFit="1" customWidth="1"/>
    <col min="435" max="435" width="11.21875" bestFit="1" customWidth="1"/>
    <col min="436" max="436" width="9" bestFit="1" customWidth="1"/>
    <col min="437" max="437" width="11.21875" bestFit="1" customWidth="1"/>
    <col min="438" max="438" width="9" bestFit="1" customWidth="1"/>
    <col min="439" max="439" width="11.21875" bestFit="1" customWidth="1"/>
    <col min="440" max="440" width="9" bestFit="1" customWidth="1"/>
    <col min="441" max="441" width="11.21875" bestFit="1" customWidth="1"/>
    <col min="442" max="442" width="9" bestFit="1" customWidth="1"/>
    <col min="443" max="443" width="11.21875" bestFit="1" customWidth="1"/>
    <col min="444" max="444" width="9" bestFit="1" customWidth="1"/>
    <col min="445" max="445" width="4" bestFit="1" customWidth="1"/>
    <col min="446" max="446" width="11.21875" bestFit="1" customWidth="1"/>
    <col min="447" max="447" width="9" bestFit="1" customWidth="1"/>
    <col min="448" max="448" width="11.21875" bestFit="1" customWidth="1"/>
    <col min="449" max="449" width="9" bestFit="1" customWidth="1"/>
    <col min="450" max="450" width="11.21875" bestFit="1" customWidth="1"/>
    <col min="451" max="451" width="9" bestFit="1" customWidth="1"/>
    <col min="452" max="452" width="11.21875" bestFit="1" customWidth="1"/>
    <col min="453" max="453" width="9" bestFit="1" customWidth="1"/>
    <col min="454" max="454" width="11.21875" bestFit="1" customWidth="1"/>
    <col min="455" max="455" width="14" bestFit="1" customWidth="1"/>
    <col min="456" max="456" width="17.44140625" bestFit="1" customWidth="1"/>
    <col min="457" max="457" width="9" bestFit="1" customWidth="1"/>
    <col min="458" max="458" width="11.21875" bestFit="1" customWidth="1"/>
    <col min="459" max="459" width="9" bestFit="1" customWidth="1"/>
    <col min="460" max="460" width="11.21875" bestFit="1" customWidth="1"/>
    <col min="461" max="461" width="9" bestFit="1" customWidth="1"/>
    <col min="462" max="462" width="11.21875" bestFit="1" customWidth="1"/>
    <col min="463" max="463" width="9" bestFit="1" customWidth="1"/>
    <col min="464" max="464" width="11.21875" bestFit="1" customWidth="1"/>
    <col min="465" max="465" width="9" bestFit="1" customWidth="1"/>
    <col min="466" max="466" width="11.21875" bestFit="1" customWidth="1"/>
    <col min="467" max="467" width="9" bestFit="1" customWidth="1"/>
    <col min="468" max="468" width="11.21875" bestFit="1" customWidth="1"/>
    <col min="469" max="469" width="9" bestFit="1" customWidth="1"/>
    <col min="470" max="470" width="11.21875" bestFit="1" customWidth="1"/>
    <col min="471" max="471" width="9" bestFit="1" customWidth="1"/>
    <col min="472" max="472" width="11.21875" bestFit="1" customWidth="1"/>
    <col min="473" max="473" width="9" bestFit="1" customWidth="1"/>
    <col min="474" max="474" width="11.21875" bestFit="1" customWidth="1"/>
    <col min="475" max="475" width="9" bestFit="1" customWidth="1"/>
    <col min="476" max="476" width="11.21875" bestFit="1" customWidth="1"/>
    <col min="477" max="477" width="9" bestFit="1" customWidth="1"/>
    <col min="478" max="478" width="11.21875" bestFit="1" customWidth="1"/>
    <col min="479" max="479" width="9" bestFit="1" customWidth="1"/>
    <col min="480" max="480" width="11.21875" bestFit="1" customWidth="1"/>
    <col min="481" max="481" width="9" bestFit="1" customWidth="1"/>
    <col min="482" max="482" width="11.21875" bestFit="1" customWidth="1"/>
    <col min="483" max="483" width="9" bestFit="1" customWidth="1"/>
    <col min="484" max="484" width="11.21875" bestFit="1" customWidth="1"/>
    <col min="485" max="485" width="9" bestFit="1" customWidth="1"/>
    <col min="486" max="486" width="11.21875" bestFit="1" customWidth="1"/>
    <col min="487" max="487" width="9" bestFit="1" customWidth="1"/>
    <col min="488" max="488" width="11.21875" bestFit="1" customWidth="1"/>
    <col min="489" max="489" width="9" bestFit="1" customWidth="1"/>
    <col min="490" max="490" width="11.21875" bestFit="1" customWidth="1"/>
    <col min="491" max="491" width="9" bestFit="1" customWidth="1"/>
    <col min="492" max="492" width="11.21875" bestFit="1" customWidth="1"/>
    <col min="493" max="493" width="9" bestFit="1" customWidth="1"/>
    <col min="494" max="494" width="11.21875" bestFit="1" customWidth="1"/>
    <col min="495" max="495" width="9" bestFit="1" customWidth="1"/>
    <col min="496" max="496" width="11.21875" bestFit="1" customWidth="1"/>
    <col min="497" max="497" width="9" bestFit="1" customWidth="1"/>
    <col min="498" max="498" width="11.21875" bestFit="1" customWidth="1"/>
    <col min="499" max="499" width="14" bestFit="1" customWidth="1"/>
    <col min="500" max="500" width="17.44140625" bestFit="1" customWidth="1"/>
    <col min="501" max="501" width="7" bestFit="1" customWidth="1"/>
    <col min="502" max="502" width="9.6640625" bestFit="1" customWidth="1"/>
    <col min="503" max="503" width="14" bestFit="1" customWidth="1"/>
    <col min="504" max="504" width="17.44140625" bestFit="1" customWidth="1"/>
    <col min="505" max="505" width="9" bestFit="1" customWidth="1"/>
    <col min="506" max="506" width="11.21875" bestFit="1" customWidth="1"/>
    <col min="507" max="507" width="9" bestFit="1" customWidth="1"/>
    <col min="508" max="508" width="11.21875" bestFit="1" customWidth="1"/>
    <col min="509" max="509" width="7" bestFit="1" customWidth="1"/>
    <col min="510" max="510" width="9.6640625" bestFit="1" customWidth="1"/>
    <col min="511" max="511" width="14" bestFit="1" customWidth="1"/>
    <col min="512" max="512" width="17.44140625" bestFit="1" customWidth="1"/>
    <col min="513" max="513" width="9" bestFit="1" customWidth="1"/>
    <col min="514" max="514" width="11.21875" bestFit="1" customWidth="1"/>
    <col min="515" max="515" width="9" bestFit="1" customWidth="1"/>
    <col min="516" max="516" width="11.21875" bestFit="1" customWidth="1"/>
    <col min="517" max="517" width="7" bestFit="1" customWidth="1"/>
    <col min="518" max="518" width="9.6640625" bestFit="1" customWidth="1"/>
    <col min="519" max="519" width="9" bestFit="1" customWidth="1"/>
    <col min="520" max="520" width="11.21875" bestFit="1" customWidth="1"/>
    <col min="521" max="521" width="9" bestFit="1" customWidth="1"/>
    <col min="522" max="522" width="11.21875" bestFit="1" customWidth="1"/>
    <col min="523" max="523" width="9" bestFit="1" customWidth="1"/>
    <col min="524" max="524" width="11.21875" bestFit="1" customWidth="1"/>
    <col min="525" max="525" width="9" bestFit="1" customWidth="1"/>
    <col min="526" max="526" width="11.21875" bestFit="1" customWidth="1"/>
    <col min="527" max="527" width="7" bestFit="1" customWidth="1"/>
    <col min="528" max="528" width="9.6640625" bestFit="1" customWidth="1"/>
    <col min="529" max="529" width="9" bestFit="1" customWidth="1"/>
    <col min="530" max="530" width="11.21875" bestFit="1" customWidth="1"/>
    <col min="531" max="531" width="7" bestFit="1" customWidth="1"/>
    <col min="532" max="532" width="9.6640625" bestFit="1" customWidth="1"/>
    <col min="533" max="533" width="9" bestFit="1" customWidth="1"/>
    <col min="534" max="534" width="11.21875" bestFit="1" customWidth="1"/>
    <col min="535" max="535" width="9" bestFit="1" customWidth="1"/>
    <col min="536" max="536" width="11.21875" bestFit="1" customWidth="1"/>
    <col min="537" max="537" width="9" bestFit="1" customWidth="1"/>
    <col min="538" max="538" width="11.21875" bestFit="1" customWidth="1"/>
    <col min="539" max="539" width="9" bestFit="1" customWidth="1"/>
    <col min="540" max="540" width="11.21875" bestFit="1" customWidth="1"/>
    <col min="541" max="541" width="9" bestFit="1" customWidth="1"/>
    <col min="542" max="542" width="11.21875" bestFit="1" customWidth="1"/>
    <col min="543" max="543" width="9" bestFit="1" customWidth="1"/>
    <col min="544" max="544" width="11.21875" bestFit="1" customWidth="1"/>
    <col min="545" max="545" width="9" bestFit="1" customWidth="1"/>
    <col min="546" max="546" width="11.21875" bestFit="1" customWidth="1"/>
    <col min="547" max="547" width="9" bestFit="1" customWidth="1"/>
    <col min="548" max="548" width="11.21875" bestFit="1" customWidth="1"/>
    <col min="549" max="549" width="9" bestFit="1" customWidth="1"/>
    <col min="550" max="550" width="11.21875" bestFit="1" customWidth="1"/>
    <col min="551" max="551" width="9" bestFit="1" customWidth="1"/>
    <col min="552" max="552" width="11.21875" bestFit="1" customWidth="1"/>
    <col min="553" max="553" width="9" bestFit="1" customWidth="1"/>
    <col min="554" max="554" width="11.21875" bestFit="1" customWidth="1"/>
    <col min="555" max="555" width="9" bestFit="1" customWidth="1"/>
    <col min="556" max="556" width="11.21875" bestFit="1" customWidth="1"/>
    <col min="557" max="557" width="7" bestFit="1" customWidth="1"/>
    <col min="558" max="558" width="9.6640625" bestFit="1" customWidth="1"/>
    <col min="559" max="559" width="9" bestFit="1" customWidth="1"/>
    <col min="560" max="560" width="11.21875" bestFit="1" customWidth="1"/>
    <col min="561" max="561" width="9" bestFit="1" customWidth="1"/>
    <col min="562" max="562" width="11.21875" bestFit="1" customWidth="1"/>
    <col min="563" max="563" width="9" bestFit="1" customWidth="1"/>
    <col min="564" max="564" width="11.21875" bestFit="1" customWidth="1"/>
    <col min="565" max="565" width="9" bestFit="1" customWidth="1"/>
    <col min="566" max="566" width="11.21875" bestFit="1" customWidth="1"/>
    <col min="567" max="567" width="9" bestFit="1" customWidth="1"/>
    <col min="568" max="568" width="11.21875" bestFit="1" customWidth="1"/>
    <col min="569" max="569" width="9" bestFit="1" customWidth="1"/>
    <col min="570" max="570" width="11.21875" bestFit="1" customWidth="1"/>
    <col min="571" max="571" width="7" bestFit="1" customWidth="1"/>
    <col min="572" max="572" width="9.6640625" bestFit="1" customWidth="1"/>
    <col min="573" max="573" width="9" bestFit="1" customWidth="1"/>
    <col min="574" max="574" width="11.21875" bestFit="1" customWidth="1"/>
    <col min="575" max="575" width="9" bestFit="1" customWidth="1"/>
    <col min="576" max="576" width="11.21875" bestFit="1" customWidth="1"/>
    <col min="577" max="577" width="9" bestFit="1" customWidth="1"/>
    <col min="578" max="578" width="11.21875" bestFit="1" customWidth="1"/>
    <col min="579" max="579" width="9" bestFit="1" customWidth="1"/>
    <col min="580" max="580" width="11.21875" bestFit="1" customWidth="1"/>
    <col min="581" max="581" width="9" bestFit="1" customWidth="1"/>
    <col min="582" max="582" width="11.21875" bestFit="1" customWidth="1"/>
    <col min="583" max="583" width="9" bestFit="1" customWidth="1"/>
    <col min="584" max="584" width="11.21875" bestFit="1" customWidth="1"/>
    <col min="585" max="585" width="9" bestFit="1" customWidth="1"/>
    <col min="586" max="586" width="11.21875" bestFit="1" customWidth="1"/>
    <col min="587" max="587" width="9" bestFit="1" customWidth="1"/>
    <col min="588" max="588" width="11.21875" bestFit="1" customWidth="1"/>
    <col min="589" max="589" width="9" bestFit="1" customWidth="1"/>
    <col min="590" max="590" width="11.21875" bestFit="1" customWidth="1"/>
    <col min="591" max="591" width="9" bestFit="1" customWidth="1"/>
    <col min="592" max="592" width="11.21875" bestFit="1" customWidth="1"/>
    <col min="593" max="593" width="9" bestFit="1" customWidth="1"/>
    <col min="594" max="594" width="11.21875" bestFit="1" customWidth="1"/>
    <col min="595" max="595" width="7" bestFit="1" customWidth="1"/>
    <col min="596" max="596" width="6" bestFit="1" customWidth="1"/>
    <col min="597" max="597" width="9.6640625" bestFit="1" customWidth="1"/>
    <col min="598" max="598" width="7" bestFit="1" customWidth="1"/>
    <col min="599" max="599" width="9.6640625" bestFit="1" customWidth="1"/>
    <col min="600" max="600" width="9" bestFit="1" customWidth="1"/>
    <col min="601" max="601" width="11.21875" bestFit="1" customWidth="1"/>
    <col min="602" max="602" width="7" bestFit="1" customWidth="1"/>
    <col min="603" max="603" width="9.6640625" bestFit="1" customWidth="1"/>
    <col min="604" max="604" width="9" bestFit="1" customWidth="1"/>
    <col min="605" max="605" width="11.21875" bestFit="1" customWidth="1"/>
    <col min="606" max="606" width="9" bestFit="1" customWidth="1"/>
    <col min="607" max="607" width="6" bestFit="1" customWidth="1"/>
    <col min="608" max="608" width="11.21875" bestFit="1" customWidth="1"/>
    <col min="609" max="609" width="9" bestFit="1" customWidth="1"/>
    <col min="610" max="610" width="11.21875" bestFit="1" customWidth="1"/>
    <col min="611" max="611" width="9" bestFit="1" customWidth="1"/>
    <col min="612" max="612" width="4" bestFit="1" customWidth="1"/>
    <col min="613" max="613" width="11.21875" bestFit="1" customWidth="1"/>
    <col min="614" max="614" width="9" bestFit="1" customWidth="1"/>
    <col min="615" max="615" width="11.21875" bestFit="1" customWidth="1"/>
    <col min="616" max="616" width="9" bestFit="1" customWidth="1"/>
    <col min="617" max="617" width="11.21875" bestFit="1" customWidth="1"/>
    <col min="618" max="618" width="9" bestFit="1" customWidth="1"/>
    <col min="619" max="619" width="11.21875" bestFit="1" customWidth="1"/>
    <col min="620" max="620" width="9" bestFit="1" customWidth="1"/>
    <col min="621" max="621" width="11.21875" bestFit="1" customWidth="1"/>
    <col min="622" max="622" width="9" bestFit="1" customWidth="1"/>
    <col min="623" max="623" width="11.21875" bestFit="1" customWidth="1"/>
    <col min="624" max="624" width="7" bestFit="1" customWidth="1"/>
    <col min="625" max="625" width="9.6640625" bestFit="1" customWidth="1"/>
    <col min="626" max="626" width="9" bestFit="1" customWidth="1"/>
    <col min="627" max="627" width="11.21875" bestFit="1" customWidth="1"/>
    <col min="628" max="628" width="9" bestFit="1" customWidth="1"/>
    <col min="629" max="629" width="11.21875" bestFit="1" customWidth="1"/>
    <col min="630" max="630" width="9" bestFit="1" customWidth="1"/>
    <col min="631" max="631" width="11.21875" bestFit="1" customWidth="1"/>
    <col min="632" max="632" width="9" bestFit="1" customWidth="1"/>
    <col min="633" max="633" width="11.21875" bestFit="1" customWidth="1"/>
    <col min="634" max="634" width="9" bestFit="1" customWidth="1"/>
    <col min="635" max="635" width="11.21875" bestFit="1" customWidth="1"/>
    <col min="636" max="636" width="9" bestFit="1" customWidth="1"/>
    <col min="637" max="637" width="11.21875" bestFit="1" customWidth="1"/>
    <col min="638" max="638" width="9" bestFit="1" customWidth="1"/>
    <col min="639" max="639" width="11.21875" bestFit="1" customWidth="1"/>
    <col min="640" max="640" width="9" bestFit="1" customWidth="1"/>
    <col min="641" max="641" width="11.21875" bestFit="1" customWidth="1"/>
    <col min="642" max="642" width="9" bestFit="1" customWidth="1"/>
    <col min="643" max="643" width="11.21875" bestFit="1" customWidth="1"/>
    <col min="644" max="644" width="9" bestFit="1" customWidth="1"/>
    <col min="645" max="645" width="11.21875" bestFit="1" customWidth="1"/>
    <col min="646" max="646" width="9" bestFit="1" customWidth="1"/>
    <col min="647" max="647" width="11.21875" bestFit="1" customWidth="1"/>
    <col min="648" max="648" width="9" bestFit="1" customWidth="1"/>
    <col min="649" max="649" width="11.21875" bestFit="1" customWidth="1"/>
    <col min="650" max="650" width="9" bestFit="1" customWidth="1"/>
    <col min="651" max="651" width="11.21875" bestFit="1" customWidth="1"/>
    <col min="652" max="652" width="9" bestFit="1" customWidth="1"/>
    <col min="653" max="653" width="11.21875" bestFit="1" customWidth="1"/>
    <col min="654" max="654" width="9" bestFit="1" customWidth="1"/>
    <col min="655" max="655" width="11.21875" bestFit="1" customWidth="1"/>
    <col min="656" max="656" width="9" bestFit="1" customWidth="1"/>
    <col min="657" max="657" width="11.21875" bestFit="1" customWidth="1"/>
    <col min="658" max="658" width="9" bestFit="1" customWidth="1"/>
    <col min="659" max="659" width="11.21875" bestFit="1" customWidth="1"/>
    <col min="660" max="660" width="9" bestFit="1" customWidth="1"/>
    <col min="661" max="661" width="11.21875" bestFit="1" customWidth="1"/>
    <col min="662" max="662" width="9" bestFit="1" customWidth="1"/>
    <col min="663" max="663" width="11.21875" bestFit="1" customWidth="1"/>
    <col min="664" max="664" width="9" bestFit="1" customWidth="1"/>
    <col min="665" max="665" width="11.21875" bestFit="1" customWidth="1"/>
    <col min="666" max="666" width="9" bestFit="1" customWidth="1"/>
    <col min="667" max="667" width="11.21875" bestFit="1" customWidth="1"/>
    <col min="668" max="668" width="9" bestFit="1" customWidth="1"/>
    <col min="669" max="669" width="11.21875" bestFit="1" customWidth="1"/>
    <col min="670" max="670" width="9" bestFit="1" customWidth="1"/>
    <col min="671" max="671" width="11.21875" bestFit="1" customWidth="1"/>
    <col min="672" max="672" width="9" bestFit="1" customWidth="1"/>
    <col min="673" max="673" width="11.21875" bestFit="1" customWidth="1"/>
    <col min="674" max="674" width="9" bestFit="1" customWidth="1"/>
    <col min="675" max="675" width="11.21875" bestFit="1" customWidth="1"/>
    <col min="676" max="676" width="9" bestFit="1" customWidth="1"/>
    <col min="677" max="677" width="11.21875" bestFit="1" customWidth="1"/>
    <col min="678" max="678" width="9" bestFit="1" customWidth="1"/>
    <col min="679" max="679" width="11.21875" bestFit="1" customWidth="1"/>
    <col min="680" max="680" width="9" bestFit="1" customWidth="1"/>
    <col min="681" max="681" width="11.21875" bestFit="1" customWidth="1"/>
    <col min="682" max="682" width="9" bestFit="1" customWidth="1"/>
    <col min="683" max="683" width="11.21875" bestFit="1" customWidth="1"/>
    <col min="684" max="684" width="9" bestFit="1" customWidth="1"/>
    <col min="685" max="685" width="11.21875" bestFit="1" customWidth="1"/>
    <col min="686" max="686" width="9" bestFit="1" customWidth="1"/>
    <col min="687" max="687" width="11.21875" bestFit="1" customWidth="1"/>
    <col min="688" max="688" width="9" bestFit="1" customWidth="1"/>
    <col min="689" max="689" width="11.21875" bestFit="1" customWidth="1"/>
    <col min="690" max="690" width="9" bestFit="1" customWidth="1"/>
    <col min="691" max="691" width="11.21875" bestFit="1" customWidth="1"/>
    <col min="692" max="692" width="9" bestFit="1" customWidth="1"/>
    <col min="693" max="693" width="11.21875" bestFit="1" customWidth="1"/>
    <col min="694" max="694" width="9" bestFit="1" customWidth="1"/>
    <col min="695" max="695" width="11.21875" bestFit="1" customWidth="1"/>
    <col min="696" max="696" width="9" bestFit="1" customWidth="1"/>
    <col min="697" max="697" width="11.21875" bestFit="1" customWidth="1"/>
    <col min="698" max="698" width="9" bestFit="1" customWidth="1"/>
    <col min="699" max="699" width="11.21875" bestFit="1" customWidth="1"/>
    <col min="700" max="700" width="9" bestFit="1" customWidth="1"/>
    <col min="701" max="701" width="11.21875" bestFit="1" customWidth="1"/>
    <col min="702" max="702" width="9" bestFit="1" customWidth="1"/>
    <col min="703" max="703" width="11.21875" bestFit="1" customWidth="1"/>
    <col min="704" max="704" width="9" bestFit="1" customWidth="1"/>
    <col min="705" max="705" width="11.21875" bestFit="1" customWidth="1"/>
    <col min="706" max="706" width="9" bestFit="1" customWidth="1"/>
    <col min="707" max="707" width="11.21875" bestFit="1" customWidth="1"/>
    <col min="708" max="708" width="9" bestFit="1" customWidth="1"/>
    <col min="709" max="709" width="11.21875" bestFit="1" customWidth="1"/>
    <col min="710" max="710" width="9" bestFit="1" customWidth="1"/>
    <col min="711" max="711" width="11.21875" bestFit="1" customWidth="1"/>
    <col min="712" max="712" width="9" bestFit="1" customWidth="1"/>
    <col min="713" max="713" width="11.21875" bestFit="1" customWidth="1"/>
    <col min="714" max="714" width="9" bestFit="1" customWidth="1"/>
    <col min="715" max="715" width="11.21875" bestFit="1" customWidth="1"/>
    <col min="716" max="716" width="9" bestFit="1" customWidth="1"/>
    <col min="717" max="717" width="11.21875" bestFit="1" customWidth="1"/>
    <col min="718" max="718" width="9" bestFit="1" customWidth="1"/>
    <col min="719" max="719" width="11.21875" bestFit="1" customWidth="1"/>
    <col min="720" max="720" width="9" bestFit="1" customWidth="1"/>
    <col min="721" max="721" width="11.21875" bestFit="1" customWidth="1"/>
    <col min="722" max="722" width="9" bestFit="1" customWidth="1"/>
    <col min="723" max="723" width="11.21875" bestFit="1" customWidth="1"/>
    <col min="724" max="724" width="9" bestFit="1" customWidth="1"/>
    <col min="725" max="725" width="11.21875" bestFit="1" customWidth="1"/>
    <col min="726" max="726" width="10.77734375" bestFit="1" customWidth="1"/>
    <col min="727" max="727" width="9" bestFit="1" customWidth="1"/>
    <col min="728" max="728" width="10.21875" bestFit="1" customWidth="1"/>
    <col min="729" max="729" width="11.21875" bestFit="1" customWidth="1"/>
    <col min="730" max="730" width="9" bestFit="1" customWidth="1"/>
    <col min="731" max="731" width="10.21875" bestFit="1" customWidth="1"/>
    <col min="732" max="732" width="11.21875" bestFit="1" customWidth="1"/>
    <col min="733" max="733" width="9" bestFit="1" customWidth="1"/>
    <col min="734" max="734" width="10.21875" bestFit="1" customWidth="1"/>
    <col min="735" max="735" width="11.21875" bestFit="1" customWidth="1"/>
    <col min="736" max="736" width="9" bestFit="1" customWidth="1"/>
    <col min="737" max="737" width="10.21875" bestFit="1" customWidth="1"/>
    <col min="738" max="738" width="11.21875" bestFit="1" customWidth="1"/>
    <col min="739" max="739" width="9" bestFit="1" customWidth="1"/>
    <col min="740" max="740" width="8.6640625" bestFit="1" customWidth="1"/>
    <col min="741" max="741" width="11.21875" bestFit="1" customWidth="1"/>
    <col min="742" max="742" width="9" bestFit="1" customWidth="1"/>
    <col min="743" max="743" width="10.21875" bestFit="1" customWidth="1"/>
    <col min="744" max="744" width="11.21875" bestFit="1" customWidth="1"/>
    <col min="745" max="745" width="9" bestFit="1" customWidth="1"/>
    <col min="746" max="746" width="10.21875" bestFit="1" customWidth="1"/>
    <col min="747" max="747" width="11.21875" bestFit="1" customWidth="1"/>
    <col min="748" max="748" width="9" bestFit="1" customWidth="1"/>
    <col min="749" max="749" width="10.21875" bestFit="1" customWidth="1"/>
    <col min="750" max="750" width="11.21875" bestFit="1" customWidth="1"/>
    <col min="751" max="751" width="14" bestFit="1" customWidth="1"/>
    <col min="752" max="752" width="16.33203125" bestFit="1" customWidth="1"/>
    <col min="753" max="753" width="17.44140625" bestFit="1" customWidth="1"/>
    <col min="754" max="754" width="8" bestFit="1" customWidth="1"/>
    <col min="755" max="755" width="10.21875" bestFit="1" customWidth="1"/>
    <col min="756" max="756" width="9.6640625" bestFit="1" customWidth="1"/>
    <col min="757" max="757" width="14" bestFit="1" customWidth="1"/>
    <col min="758" max="758" width="16.33203125" bestFit="1" customWidth="1"/>
    <col min="759" max="759" width="17.44140625" bestFit="1" customWidth="1"/>
    <col min="760" max="760" width="9" bestFit="1" customWidth="1"/>
    <col min="761" max="761" width="10.21875" bestFit="1" customWidth="1"/>
    <col min="762" max="762" width="11.21875" bestFit="1" customWidth="1"/>
    <col min="763" max="763" width="9" bestFit="1" customWidth="1"/>
    <col min="764" max="764" width="10.21875" bestFit="1" customWidth="1"/>
    <col min="765" max="765" width="11.21875" bestFit="1" customWidth="1"/>
    <col min="766" max="766" width="7" bestFit="1" customWidth="1"/>
    <col min="767" max="767" width="8.6640625" bestFit="1" customWidth="1"/>
    <col min="768" max="768" width="9.6640625" bestFit="1" customWidth="1"/>
    <col min="769" max="769" width="14" bestFit="1" customWidth="1"/>
    <col min="770" max="770" width="16.33203125" bestFit="1" customWidth="1"/>
    <col min="771" max="771" width="17.44140625" bestFit="1" customWidth="1"/>
    <col min="772" max="772" width="9" bestFit="1" customWidth="1"/>
    <col min="773" max="773" width="10.21875" bestFit="1" customWidth="1"/>
    <col min="774" max="774" width="11.21875" bestFit="1" customWidth="1"/>
    <col min="775" max="775" width="9" bestFit="1" customWidth="1"/>
    <col min="776" max="776" width="10.21875" bestFit="1" customWidth="1"/>
    <col min="777" max="777" width="11.21875" bestFit="1" customWidth="1"/>
    <col min="778" max="778" width="8" bestFit="1" customWidth="1"/>
    <col min="779" max="779" width="10.21875" bestFit="1" customWidth="1"/>
    <col min="780" max="780" width="9.6640625" bestFit="1" customWidth="1"/>
    <col min="781" max="781" width="9" bestFit="1" customWidth="1"/>
    <col min="782" max="782" width="10.21875" bestFit="1" customWidth="1"/>
    <col min="783" max="783" width="11.21875" bestFit="1" customWidth="1"/>
    <col min="784" max="784" width="9" bestFit="1" customWidth="1"/>
    <col min="785" max="785" width="8.6640625" bestFit="1" customWidth="1"/>
    <col min="786" max="786" width="11.21875" bestFit="1" customWidth="1"/>
    <col min="787" max="787" width="9" bestFit="1" customWidth="1"/>
    <col min="788" max="788" width="10.21875" bestFit="1" customWidth="1"/>
    <col min="789" max="789" width="11.21875" bestFit="1" customWidth="1"/>
    <col min="790" max="790" width="9" bestFit="1" customWidth="1"/>
    <col min="791" max="791" width="10.21875" bestFit="1" customWidth="1"/>
    <col min="792" max="792" width="11.21875" bestFit="1" customWidth="1"/>
    <col min="793" max="793" width="8" bestFit="1" customWidth="1"/>
    <col min="794" max="794" width="10.21875" bestFit="1" customWidth="1"/>
    <col min="795" max="795" width="9.6640625" bestFit="1" customWidth="1"/>
    <col min="796" max="796" width="9" bestFit="1" customWidth="1"/>
    <col min="797" max="797" width="10.21875" bestFit="1" customWidth="1"/>
    <col min="798" max="798" width="11.21875" bestFit="1" customWidth="1"/>
    <col min="799" max="799" width="8" bestFit="1" customWidth="1"/>
    <col min="800" max="800" width="10.21875" bestFit="1" customWidth="1"/>
    <col min="801" max="801" width="9.6640625" bestFit="1" customWidth="1"/>
    <col min="802" max="802" width="9" bestFit="1" customWidth="1"/>
    <col min="803" max="803" width="10.21875" bestFit="1" customWidth="1"/>
    <col min="804" max="804" width="11.21875" bestFit="1" customWidth="1"/>
    <col min="805" max="805" width="9" bestFit="1" customWidth="1"/>
    <col min="806" max="806" width="10.21875" bestFit="1" customWidth="1"/>
    <col min="807" max="807" width="11.21875" bestFit="1" customWidth="1"/>
    <col min="808" max="808" width="9" bestFit="1" customWidth="1"/>
    <col min="809" max="809" width="10.21875" bestFit="1" customWidth="1"/>
    <col min="810" max="810" width="11.21875" bestFit="1" customWidth="1"/>
    <col min="811" max="811" width="9" bestFit="1" customWidth="1"/>
    <col min="812" max="812" width="10.21875" bestFit="1" customWidth="1"/>
    <col min="813" max="813" width="11.21875" bestFit="1" customWidth="1"/>
    <col min="814" max="814" width="9" bestFit="1" customWidth="1"/>
    <col min="815" max="815" width="10.21875" bestFit="1" customWidth="1"/>
    <col min="816" max="816" width="11.21875" bestFit="1" customWidth="1"/>
    <col min="817" max="817" width="9" bestFit="1" customWidth="1"/>
    <col min="818" max="818" width="10.21875" bestFit="1" customWidth="1"/>
    <col min="819" max="819" width="11.21875" bestFit="1" customWidth="1"/>
    <col min="820" max="820" width="9" bestFit="1" customWidth="1"/>
    <col min="821" max="821" width="10.21875" bestFit="1" customWidth="1"/>
    <col min="822" max="822" width="11.21875" bestFit="1" customWidth="1"/>
    <col min="823" max="823" width="9" bestFit="1" customWidth="1"/>
    <col min="824" max="824" width="10.21875" bestFit="1" customWidth="1"/>
    <col min="825" max="825" width="11.21875" bestFit="1" customWidth="1"/>
    <col min="826" max="826" width="9" bestFit="1" customWidth="1"/>
    <col min="827" max="827" width="10.21875" bestFit="1" customWidth="1"/>
    <col min="828" max="828" width="11.21875" bestFit="1" customWidth="1"/>
    <col min="829" max="829" width="9" bestFit="1" customWidth="1"/>
    <col min="830" max="830" width="10.21875" bestFit="1" customWidth="1"/>
    <col min="831" max="831" width="11.21875" bestFit="1" customWidth="1"/>
    <col min="832" max="832" width="9" bestFit="1" customWidth="1"/>
    <col min="833" max="833" width="10.21875" bestFit="1" customWidth="1"/>
    <col min="834" max="834" width="11.21875" bestFit="1" customWidth="1"/>
    <col min="835" max="835" width="9" bestFit="1" customWidth="1"/>
    <col min="836" max="836" width="10.21875" bestFit="1" customWidth="1"/>
    <col min="837" max="837" width="11.21875" bestFit="1" customWidth="1"/>
    <col min="838" max="838" width="8" bestFit="1" customWidth="1"/>
    <col min="839" max="839" width="10.21875" bestFit="1" customWidth="1"/>
    <col min="840" max="840" width="9.6640625" bestFit="1" customWidth="1"/>
    <col min="841" max="841" width="9" bestFit="1" customWidth="1"/>
    <col min="842" max="842" width="10.21875" bestFit="1" customWidth="1"/>
    <col min="843" max="843" width="11.21875" bestFit="1" customWidth="1"/>
    <col min="844" max="844" width="9" bestFit="1" customWidth="1"/>
    <col min="845" max="845" width="10.21875" bestFit="1" customWidth="1"/>
    <col min="846" max="846" width="11.21875" bestFit="1" customWidth="1"/>
    <col min="847" max="847" width="9" bestFit="1" customWidth="1"/>
    <col min="848" max="848" width="10.21875" bestFit="1" customWidth="1"/>
    <col min="849" max="849" width="11.21875" bestFit="1" customWidth="1"/>
    <col min="850" max="850" width="9" bestFit="1" customWidth="1"/>
    <col min="851" max="851" width="10.21875" bestFit="1" customWidth="1"/>
    <col min="852" max="852" width="11.21875" bestFit="1" customWidth="1"/>
    <col min="853" max="853" width="9" bestFit="1" customWidth="1"/>
    <col min="854" max="854" width="10.21875" bestFit="1" customWidth="1"/>
    <col min="855" max="855" width="11.21875" bestFit="1" customWidth="1"/>
    <col min="856" max="856" width="9" bestFit="1" customWidth="1"/>
    <col min="857" max="857" width="10.21875" bestFit="1" customWidth="1"/>
    <col min="858" max="858" width="11.21875" bestFit="1" customWidth="1"/>
    <col min="859" max="859" width="8" bestFit="1" customWidth="1"/>
    <col min="860" max="860" width="10.21875" bestFit="1" customWidth="1"/>
    <col min="861" max="861" width="9.6640625" bestFit="1" customWidth="1"/>
    <col min="862" max="862" width="9" bestFit="1" customWidth="1"/>
    <col min="863" max="863" width="10.21875" bestFit="1" customWidth="1"/>
    <col min="864" max="864" width="11.21875" bestFit="1" customWidth="1"/>
    <col min="865" max="865" width="9" bestFit="1" customWidth="1"/>
    <col min="866" max="866" width="10.21875" bestFit="1" customWidth="1"/>
    <col min="867" max="867" width="11.21875" bestFit="1" customWidth="1"/>
    <col min="868" max="868" width="9" bestFit="1" customWidth="1"/>
    <col min="869" max="869" width="10.21875" bestFit="1" customWidth="1"/>
    <col min="870" max="870" width="11.21875" bestFit="1" customWidth="1"/>
    <col min="871" max="871" width="9" bestFit="1" customWidth="1"/>
    <col min="872" max="872" width="10.21875" bestFit="1" customWidth="1"/>
    <col min="873" max="873" width="11.21875" bestFit="1" customWidth="1"/>
    <col min="874" max="874" width="9" bestFit="1" customWidth="1"/>
    <col min="875" max="875" width="10.21875" bestFit="1" customWidth="1"/>
    <col min="876" max="876" width="11.21875" bestFit="1" customWidth="1"/>
    <col min="877" max="877" width="9" bestFit="1" customWidth="1"/>
    <col min="878" max="878" width="8.6640625" bestFit="1" customWidth="1"/>
    <col min="879" max="879" width="11.21875" bestFit="1" customWidth="1"/>
    <col min="880" max="880" width="9" bestFit="1" customWidth="1"/>
    <col min="881" max="881" width="10.21875" bestFit="1" customWidth="1"/>
    <col min="882" max="882" width="11.21875" bestFit="1" customWidth="1"/>
    <col min="883" max="883" width="9" bestFit="1" customWidth="1"/>
    <col min="884" max="884" width="10.21875" bestFit="1" customWidth="1"/>
    <col min="885" max="885" width="11.21875" bestFit="1" customWidth="1"/>
    <col min="886" max="886" width="9" bestFit="1" customWidth="1"/>
    <col min="887" max="887" width="10.21875" bestFit="1" customWidth="1"/>
    <col min="888" max="888" width="11.21875" bestFit="1" customWidth="1"/>
    <col min="889" max="889" width="9" bestFit="1" customWidth="1"/>
    <col min="890" max="890" width="10.21875" bestFit="1" customWidth="1"/>
    <col min="891" max="891" width="11.21875" bestFit="1" customWidth="1"/>
    <col min="892" max="892" width="9" bestFit="1" customWidth="1"/>
    <col min="893" max="893" width="10.21875" bestFit="1" customWidth="1"/>
    <col min="894" max="894" width="11.21875" bestFit="1" customWidth="1"/>
    <col min="895" max="895" width="7" bestFit="1" customWidth="1"/>
    <col min="896" max="896" width="6" bestFit="1" customWidth="1"/>
    <col min="897" max="897" width="8.6640625" bestFit="1" customWidth="1"/>
    <col min="898" max="898" width="9.6640625" bestFit="1" customWidth="1"/>
    <col min="899" max="899" width="8" bestFit="1" customWidth="1"/>
    <col min="900" max="900" width="10.21875" bestFit="1" customWidth="1"/>
    <col min="901" max="901" width="9.6640625" bestFit="1" customWidth="1"/>
    <col min="902" max="902" width="9" bestFit="1" customWidth="1"/>
    <col min="903" max="903" width="10.21875" bestFit="1" customWidth="1"/>
    <col min="904" max="904" width="11.21875" bestFit="1" customWidth="1"/>
    <col min="905" max="905" width="8" bestFit="1" customWidth="1"/>
    <col min="906" max="906" width="10.21875" bestFit="1" customWidth="1"/>
    <col min="907" max="907" width="9.6640625" bestFit="1" customWidth="1"/>
    <col min="908" max="908" width="9" bestFit="1" customWidth="1"/>
    <col min="909" max="909" width="10.21875" bestFit="1" customWidth="1"/>
    <col min="910" max="910" width="11.21875" bestFit="1" customWidth="1"/>
    <col min="911" max="911" width="9" bestFit="1" customWidth="1"/>
    <col min="912" max="912" width="10.21875" bestFit="1" customWidth="1"/>
    <col min="913" max="913" width="8" bestFit="1" customWidth="1"/>
    <col min="914" max="914" width="10.21875" bestFit="1" customWidth="1"/>
    <col min="915" max="915" width="11.21875" bestFit="1" customWidth="1"/>
    <col min="916" max="916" width="9" bestFit="1" customWidth="1"/>
    <col min="917" max="917" width="10.21875" bestFit="1" customWidth="1"/>
    <col min="918" max="918" width="11.21875" bestFit="1" customWidth="1"/>
    <col min="919" max="919" width="9" bestFit="1" customWidth="1"/>
    <col min="920" max="920" width="10.21875" bestFit="1" customWidth="1"/>
    <col min="921" max="921" width="8" bestFit="1" customWidth="1"/>
    <col min="922" max="922" width="10.21875" bestFit="1" customWidth="1"/>
    <col min="923" max="923" width="11.21875" bestFit="1" customWidth="1"/>
    <col min="924" max="924" width="9" bestFit="1" customWidth="1"/>
    <col min="925" max="925" width="10.21875" bestFit="1" customWidth="1"/>
    <col min="926" max="926" width="11.21875" bestFit="1" customWidth="1"/>
    <col min="927" max="927" width="9" bestFit="1" customWidth="1"/>
    <col min="928" max="928" width="10.21875" bestFit="1" customWidth="1"/>
    <col min="929" max="929" width="11.21875" bestFit="1" customWidth="1"/>
    <col min="930" max="930" width="9" bestFit="1" customWidth="1"/>
    <col min="931" max="931" width="10.21875" bestFit="1" customWidth="1"/>
    <col min="932" max="932" width="11.21875" bestFit="1" customWidth="1"/>
    <col min="933" max="933" width="9" bestFit="1" customWidth="1"/>
    <col min="934" max="934" width="8.6640625" bestFit="1" customWidth="1"/>
    <col min="935" max="935" width="11.21875" bestFit="1" customWidth="1"/>
    <col min="936" max="936" width="9" bestFit="1" customWidth="1"/>
    <col min="937" max="937" width="10.21875" bestFit="1" customWidth="1"/>
    <col min="938" max="938" width="11.21875" bestFit="1" customWidth="1"/>
    <col min="939" max="939" width="8" bestFit="1" customWidth="1"/>
    <col min="940" max="940" width="10.21875" bestFit="1" customWidth="1"/>
    <col min="941" max="941" width="9.6640625" bestFit="1" customWidth="1"/>
    <col min="942" max="942" width="9" bestFit="1" customWidth="1"/>
    <col min="943" max="943" width="10.21875" bestFit="1" customWidth="1"/>
    <col min="944" max="944" width="11.21875" bestFit="1" customWidth="1"/>
    <col min="945" max="945" width="9" bestFit="1" customWidth="1"/>
    <col min="946" max="946" width="10.21875" bestFit="1" customWidth="1"/>
    <col min="947" max="947" width="11.21875" bestFit="1" customWidth="1"/>
    <col min="948" max="948" width="9" bestFit="1" customWidth="1"/>
    <col min="949" max="949" width="10.21875" bestFit="1" customWidth="1"/>
    <col min="950" max="950" width="11.21875" bestFit="1" customWidth="1"/>
    <col min="951" max="951" width="9" bestFit="1" customWidth="1"/>
    <col min="952" max="952" width="10.21875" bestFit="1" customWidth="1"/>
    <col min="953" max="953" width="11.21875" bestFit="1" customWidth="1"/>
    <col min="954" max="954" width="9" bestFit="1" customWidth="1"/>
    <col min="955" max="955" width="10.21875" bestFit="1" customWidth="1"/>
    <col min="956" max="956" width="11.21875" bestFit="1" customWidth="1"/>
    <col min="957" max="957" width="9" bestFit="1" customWidth="1"/>
    <col min="958" max="958" width="10.21875" bestFit="1" customWidth="1"/>
    <col min="959" max="959" width="11.21875" bestFit="1" customWidth="1"/>
    <col min="960" max="960" width="9" bestFit="1" customWidth="1"/>
    <col min="961" max="961" width="10.21875" bestFit="1" customWidth="1"/>
    <col min="962" max="962" width="11.21875" bestFit="1" customWidth="1"/>
    <col min="963" max="963" width="9" bestFit="1" customWidth="1"/>
    <col min="964" max="964" width="10.21875" bestFit="1" customWidth="1"/>
    <col min="965" max="965" width="11.21875" bestFit="1" customWidth="1"/>
    <col min="966" max="966" width="9" bestFit="1" customWidth="1"/>
    <col min="967" max="967" width="10.21875" bestFit="1" customWidth="1"/>
    <col min="968" max="968" width="11.21875" bestFit="1" customWidth="1"/>
    <col min="969" max="969" width="9" bestFit="1" customWidth="1"/>
    <col min="970" max="970" width="10.21875" bestFit="1" customWidth="1"/>
    <col min="971" max="971" width="11.21875" bestFit="1" customWidth="1"/>
    <col min="972" max="972" width="9" bestFit="1" customWidth="1"/>
    <col min="973" max="973" width="10.21875" bestFit="1" customWidth="1"/>
    <col min="974" max="974" width="11.21875" bestFit="1" customWidth="1"/>
    <col min="975" max="975" width="9" bestFit="1" customWidth="1"/>
    <col min="976" max="976" width="10.21875" bestFit="1" customWidth="1"/>
    <col min="977" max="977" width="11.21875" bestFit="1" customWidth="1"/>
    <col min="978" max="978" width="9" bestFit="1" customWidth="1"/>
    <col min="979" max="979" width="8.6640625" bestFit="1" customWidth="1"/>
    <col min="980" max="980" width="11.21875" bestFit="1" customWidth="1"/>
    <col min="981" max="981" width="9" bestFit="1" customWidth="1"/>
    <col min="982" max="982" width="10.21875" bestFit="1" customWidth="1"/>
    <col min="983" max="983" width="11.21875" bestFit="1" customWidth="1"/>
    <col min="984" max="984" width="9" bestFit="1" customWidth="1"/>
    <col min="985" max="985" width="10.21875" bestFit="1" customWidth="1"/>
    <col min="986" max="986" width="11.21875" bestFit="1" customWidth="1"/>
    <col min="987" max="987" width="9" bestFit="1" customWidth="1"/>
    <col min="988" max="988" width="10.21875" bestFit="1" customWidth="1"/>
    <col min="989" max="989" width="11.21875" bestFit="1" customWidth="1"/>
    <col min="990" max="990" width="9" bestFit="1" customWidth="1"/>
    <col min="991" max="991" width="10.21875" bestFit="1" customWidth="1"/>
    <col min="992" max="992" width="11.21875" bestFit="1" customWidth="1"/>
    <col min="993" max="993" width="9" bestFit="1" customWidth="1"/>
    <col min="994" max="994" width="10.21875" bestFit="1" customWidth="1"/>
    <col min="995" max="995" width="11.21875" bestFit="1" customWidth="1"/>
    <col min="996" max="996" width="9" bestFit="1" customWidth="1"/>
    <col min="997" max="997" width="8.6640625" bestFit="1" customWidth="1"/>
    <col min="998" max="998" width="11.21875" bestFit="1" customWidth="1"/>
    <col min="999" max="999" width="9" bestFit="1" customWidth="1"/>
    <col min="1000" max="1000" width="8.6640625" bestFit="1" customWidth="1"/>
    <col min="1001" max="1001" width="11.21875" bestFit="1" customWidth="1"/>
    <col min="1002" max="1002" width="9" bestFit="1" customWidth="1"/>
    <col min="1003" max="1003" width="10.21875" bestFit="1" customWidth="1"/>
    <col min="1004" max="1004" width="11.21875" bestFit="1" customWidth="1"/>
    <col min="1005" max="1005" width="9" bestFit="1" customWidth="1"/>
    <col min="1006" max="1006" width="10.21875" bestFit="1" customWidth="1"/>
    <col min="1007" max="1007" width="11.21875" bestFit="1" customWidth="1"/>
    <col min="1008" max="1008" width="9" bestFit="1" customWidth="1"/>
    <col min="1009" max="1009" width="10.21875" bestFit="1" customWidth="1"/>
    <col min="1010" max="1010" width="11.21875" bestFit="1" customWidth="1"/>
    <col min="1011" max="1011" width="9" bestFit="1" customWidth="1"/>
    <col min="1012" max="1012" width="10.21875" bestFit="1" customWidth="1"/>
    <col min="1013" max="1013" width="11.21875" bestFit="1" customWidth="1"/>
    <col min="1014" max="1014" width="9" bestFit="1" customWidth="1"/>
    <col min="1015" max="1015" width="10.21875" bestFit="1" customWidth="1"/>
    <col min="1016" max="1016" width="11.21875" bestFit="1" customWidth="1"/>
    <col min="1017" max="1017" width="9" bestFit="1" customWidth="1"/>
    <col min="1018" max="1018" width="10.21875" bestFit="1" customWidth="1"/>
    <col min="1019" max="1019" width="11.21875" bestFit="1" customWidth="1"/>
    <col min="1020" max="1020" width="9" bestFit="1" customWidth="1"/>
    <col min="1021" max="1021" width="10.21875" bestFit="1" customWidth="1"/>
    <col min="1022" max="1022" width="11.21875" bestFit="1" customWidth="1"/>
    <col min="1023" max="1023" width="9" bestFit="1" customWidth="1"/>
    <col min="1024" max="1024" width="10.21875" bestFit="1" customWidth="1"/>
    <col min="1025" max="1025" width="11.21875" bestFit="1" customWidth="1"/>
    <col min="1026" max="1026" width="9" bestFit="1" customWidth="1"/>
    <col min="1027" max="1027" width="10.21875" bestFit="1" customWidth="1"/>
    <col min="1028" max="1028" width="11.21875" bestFit="1" customWidth="1"/>
    <col min="1029" max="1029" width="9" bestFit="1" customWidth="1"/>
    <col min="1030" max="1030" width="10.21875" bestFit="1" customWidth="1"/>
    <col min="1031" max="1031" width="11.21875" bestFit="1" customWidth="1"/>
    <col min="1032" max="1032" width="9" bestFit="1" customWidth="1"/>
    <col min="1033" max="1033" width="10.21875" bestFit="1" customWidth="1"/>
    <col min="1034" max="1034" width="11.21875" bestFit="1" customWidth="1"/>
    <col min="1035" max="1035" width="9" bestFit="1" customWidth="1"/>
    <col min="1036" max="1036" width="10.21875" bestFit="1" customWidth="1"/>
    <col min="1037" max="1037" width="11.21875" bestFit="1" customWidth="1"/>
    <col min="1038" max="1038" width="9" bestFit="1" customWidth="1"/>
    <col min="1039" max="1039" width="10.21875" bestFit="1" customWidth="1"/>
    <col min="1040" max="1040" width="11.21875" bestFit="1" customWidth="1"/>
    <col min="1041" max="1041" width="9" bestFit="1" customWidth="1"/>
    <col min="1042" max="1042" width="10.21875" bestFit="1" customWidth="1"/>
    <col min="1043" max="1043" width="11.21875" bestFit="1" customWidth="1"/>
    <col min="1044" max="1044" width="9" bestFit="1" customWidth="1"/>
    <col min="1045" max="1045" width="10.21875" bestFit="1" customWidth="1"/>
    <col min="1046" max="1046" width="11.21875" bestFit="1" customWidth="1"/>
    <col min="1047" max="1047" width="9" bestFit="1" customWidth="1"/>
    <col min="1048" max="1048" width="10.21875" bestFit="1" customWidth="1"/>
    <col min="1049" max="1049" width="11.21875" bestFit="1" customWidth="1"/>
    <col min="1050" max="1050" width="9" bestFit="1" customWidth="1"/>
    <col min="1051" max="1051" width="10.21875" bestFit="1" customWidth="1"/>
    <col min="1052" max="1052" width="11.21875" bestFit="1" customWidth="1"/>
    <col min="1053" max="1053" width="9" bestFit="1" customWidth="1"/>
    <col min="1054" max="1054" width="10.21875" bestFit="1" customWidth="1"/>
    <col min="1055" max="1055" width="11.21875" bestFit="1" customWidth="1"/>
    <col min="1056" max="1056" width="9" bestFit="1" customWidth="1"/>
    <col min="1057" max="1057" width="10.21875" bestFit="1" customWidth="1"/>
    <col min="1058" max="1058" width="11.21875" bestFit="1" customWidth="1"/>
    <col min="1059" max="1059" width="9" bestFit="1" customWidth="1"/>
    <col min="1060" max="1060" width="8.6640625" bestFit="1" customWidth="1"/>
    <col min="1061" max="1061" width="11.21875" bestFit="1" customWidth="1"/>
    <col min="1062" max="1062" width="9" bestFit="1" customWidth="1"/>
    <col min="1063" max="1063" width="10.21875" bestFit="1" customWidth="1"/>
    <col min="1064" max="1064" width="11.21875" bestFit="1" customWidth="1"/>
    <col min="1065" max="1065" width="9" bestFit="1" customWidth="1"/>
    <col min="1066" max="1066" width="10.21875" bestFit="1" customWidth="1"/>
    <col min="1067" max="1067" width="11.21875" bestFit="1" customWidth="1"/>
    <col min="1068" max="1068" width="9" bestFit="1" customWidth="1"/>
    <col min="1069" max="1069" width="10.21875" bestFit="1" customWidth="1"/>
    <col min="1070" max="1070" width="11.21875" bestFit="1" customWidth="1"/>
    <col min="1071" max="1071" width="9" bestFit="1" customWidth="1"/>
    <col min="1072" max="1072" width="10.21875" bestFit="1" customWidth="1"/>
    <col min="1073" max="1073" width="11.21875" bestFit="1" customWidth="1"/>
    <col min="1074" max="1074" width="9" bestFit="1" customWidth="1"/>
    <col min="1075" max="1075" width="10.21875" bestFit="1" customWidth="1"/>
    <col min="1076" max="1076" width="11.21875" bestFit="1" customWidth="1"/>
    <col min="1077" max="1077" width="9" bestFit="1" customWidth="1"/>
    <col min="1078" max="1078" width="10.21875" bestFit="1" customWidth="1"/>
    <col min="1079" max="1079" width="11.21875" bestFit="1" customWidth="1"/>
    <col min="1080" max="1080" width="9" bestFit="1" customWidth="1"/>
    <col min="1081" max="1081" width="10.21875" bestFit="1" customWidth="1"/>
    <col min="1082" max="1082" width="11.21875" bestFit="1" customWidth="1"/>
    <col min="1083" max="1083" width="9" bestFit="1" customWidth="1"/>
    <col min="1084" max="1084" width="10.21875" bestFit="1" customWidth="1"/>
    <col min="1085" max="1085" width="11.21875" bestFit="1" customWidth="1"/>
    <col min="1086" max="1086" width="9" bestFit="1" customWidth="1"/>
    <col min="1087" max="1087" width="10.21875" bestFit="1" customWidth="1"/>
    <col min="1088" max="1088" width="11.21875" bestFit="1" customWidth="1"/>
    <col min="1089" max="1089" width="9" bestFit="1" customWidth="1"/>
    <col min="1090" max="1090" width="10.21875" bestFit="1" customWidth="1"/>
    <col min="1091" max="1091" width="11.21875" bestFit="1" customWidth="1"/>
    <col min="1092" max="1092" width="10.77734375" bestFit="1" customWidth="1"/>
    <col min="1093" max="1093" width="10.21875" bestFit="1" customWidth="1"/>
    <col min="1094" max="1094" width="11.21875" bestFit="1" customWidth="1"/>
    <col min="1095" max="1095" width="9" bestFit="1" customWidth="1"/>
    <col min="1096" max="1097" width="10.21875" bestFit="1" customWidth="1"/>
    <col min="1098" max="1098" width="11.21875" bestFit="1" customWidth="1"/>
    <col min="1099" max="1099" width="9" bestFit="1" customWidth="1"/>
    <col min="1100" max="1101" width="10.21875" bestFit="1" customWidth="1"/>
    <col min="1102" max="1102" width="11.21875" bestFit="1" customWidth="1"/>
    <col min="1103" max="1103" width="9" bestFit="1" customWidth="1"/>
    <col min="1104" max="1104" width="10.21875" bestFit="1" customWidth="1"/>
    <col min="1105" max="1105" width="8.6640625" bestFit="1" customWidth="1"/>
    <col min="1106" max="1106" width="11.21875" bestFit="1" customWidth="1"/>
    <col min="1107" max="1107" width="9" bestFit="1" customWidth="1"/>
    <col min="1108" max="1109" width="10.21875" bestFit="1" customWidth="1"/>
    <col min="1110" max="1110" width="11.21875" bestFit="1" customWidth="1"/>
    <col min="1111" max="1111" width="9" bestFit="1" customWidth="1"/>
    <col min="1112" max="1113" width="10.21875" bestFit="1" customWidth="1"/>
    <col min="1114" max="1114" width="11.21875" bestFit="1" customWidth="1"/>
    <col min="1115" max="1115" width="9" bestFit="1" customWidth="1"/>
    <col min="1116" max="1117" width="10.21875" bestFit="1" customWidth="1"/>
    <col min="1118" max="1118" width="11.21875" bestFit="1" customWidth="1"/>
    <col min="1119" max="1119" width="8" bestFit="1" customWidth="1"/>
    <col min="1120" max="1121" width="10.21875" bestFit="1" customWidth="1"/>
    <col min="1122" max="1122" width="9.6640625" bestFit="1" customWidth="1"/>
    <col min="1123" max="1123" width="9" bestFit="1" customWidth="1"/>
    <col min="1124" max="1125" width="10.21875" bestFit="1" customWidth="1"/>
    <col min="1126" max="1126" width="11.21875" bestFit="1" customWidth="1"/>
    <col min="1127" max="1127" width="9" bestFit="1" customWidth="1"/>
    <col min="1128" max="1129" width="10.21875" bestFit="1" customWidth="1"/>
    <col min="1130" max="1130" width="11.21875" bestFit="1" customWidth="1"/>
    <col min="1131" max="1131" width="9" bestFit="1" customWidth="1"/>
    <col min="1132" max="1133" width="10.21875" bestFit="1" customWidth="1"/>
    <col min="1134" max="1134" width="11.21875" bestFit="1" customWidth="1"/>
    <col min="1135" max="1135" width="9" bestFit="1" customWidth="1"/>
    <col min="1136" max="1137" width="10.21875" bestFit="1" customWidth="1"/>
    <col min="1138" max="1138" width="11.21875" bestFit="1" customWidth="1"/>
    <col min="1139" max="1139" width="9" bestFit="1" customWidth="1"/>
    <col min="1140" max="1141" width="10.21875" bestFit="1" customWidth="1"/>
    <col min="1142" max="1142" width="11.21875" bestFit="1" customWidth="1"/>
    <col min="1143" max="1143" width="9" bestFit="1" customWidth="1"/>
    <col min="1144" max="1145" width="10.21875" bestFit="1" customWidth="1"/>
    <col min="1146" max="1146" width="11.21875" bestFit="1" customWidth="1"/>
    <col min="1147" max="1147" width="8" bestFit="1" customWidth="1"/>
    <col min="1148" max="1149" width="10.21875" bestFit="1" customWidth="1"/>
    <col min="1150" max="1150" width="9.6640625" bestFit="1" customWidth="1"/>
    <col min="1151" max="1151" width="9" bestFit="1" customWidth="1"/>
    <col min="1152" max="1153" width="10.21875" bestFit="1" customWidth="1"/>
    <col min="1154" max="1154" width="11.21875" bestFit="1" customWidth="1"/>
    <col min="1155" max="1155" width="9" bestFit="1" customWidth="1"/>
    <col min="1156" max="1157" width="10.21875" bestFit="1" customWidth="1"/>
    <col min="1158" max="1158" width="11.21875" bestFit="1" customWidth="1"/>
    <col min="1159" max="1159" width="9" bestFit="1" customWidth="1"/>
    <col min="1160" max="1161" width="10.21875" bestFit="1" customWidth="1"/>
    <col min="1162" max="1162" width="11.21875" bestFit="1" customWidth="1"/>
    <col min="1163" max="1163" width="9" bestFit="1" customWidth="1"/>
    <col min="1164" max="1165" width="10.21875" bestFit="1" customWidth="1"/>
    <col min="1166" max="1166" width="11.21875" bestFit="1" customWidth="1"/>
    <col min="1167" max="1167" width="9" bestFit="1" customWidth="1"/>
    <col min="1168" max="1169" width="10.21875" bestFit="1" customWidth="1"/>
    <col min="1170" max="1170" width="11.21875" bestFit="1" customWidth="1"/>
    <col min="1171" max="1171" width="9" bestFit="1" customWidth="1"/>
    <col min="1172" max="1172" width="8.6640625" bestFit="1" customWidth="1"/>
    <col min="1173" max="1173" width="10.21875" bestFit="1" customWidth="1"/>
    <col min="1174" max="1174" width="11.21875" bestFit="1" customWidth="1"/>
    <col min="1175" max="1175" width="9" bestFit="1" customWidth="1"/>
    <col min="1176" max="1177" width="10.21875" bestFit="1" customWidth="1"/>
    <col min="1178" max="1178" width="11.21875" bestFit="1" customWidth="1"/>
    <col min="1179" max="1179" width="9" bestFit="1" customWidth="1"/>
    <col min="1180" max="1181" width="10.21875" bestFit="1" customWidth="1"/>
    <col min="1182" max="1182" width="11.21875" bestFit="1" customWidth="1"/>
    <col min="1183" max="1183" width="9" bestFit="1" customWidth="1"/>
    <col min="1184" max="1185" width="10.21875" bestFit="1" customWidth="1"/>
    <col min="1186" max="1186" width="11.21875" bestFit="1" customWidth="1"/>
    <col min="1187" max="1187" width="9" bestFit="1" customWidth="1"/>
    <col min="1188" max="1189" width="10.21875" bestFit="1" customWidth="1"/>
    <col min="1190" max="1190" width="11.21875" bestFit="1" customWidth="1"/>
    <col min="1191" max="1191" width="9" bestFit="1" customWidth="1"/>
    <col min="1192" max="1193" width="10.21875" bestFit="1" customWidth="1"/>
    <col min="1194" max="1194" width="11.21875" bestFit="1" customWidth="1"/>
    <col min="1195" max="1195" width="8" bestFit="1" customWidth="1"/>
    <col min="1196" max="1196" width="6" bestFit="1" customWidth="1"/>
    <col min="1197" max="1197" width="8.6640625" bestFit="1" customWidth="1"/>
    <col min="1198" max="1198" width="10.21875" bestFit="1" customWidth="1"/>
    <col min="1199" max="1199" width="9.6640625" bestFit="1" customWidth="1"/>
    <col min="1200" max="1200" width="8" bestFit="1" customWidth="1"/>
    <col min="1201" max="1202" width="10.21875" bestFit="1" customWidth="1"/>
    <col min="1203" max="1203" width="9.6640625" bestFit="1" customWidth="1"/>
    <col min="1204" max="1204" width="9" bestFit="1" customWidth="1"/>
    <col min="1205" max="1206" width="10.21875" bestFit="1" customWidth="1"/>
    <col min="1207" max="1207" width="11.21875" bestFit="1" customWidth="1"/>
    <col min="1208" max="1208" width="8" bestFit="1" customWidth="1"/>
    <col min="1209" max="1210" width="10.21875" bestFit="1" customWidth="1"/>
    <col min="1211" max="1211" width="9.6640625" bestFit="1" customWidth="1"/>
    <col min="1212" max="1212" width="9" bestFit="1" customWidth="1"/>
    <col min="1213" max="1214" width="10.21875" bestFit="1" customWidth="1"/>
    <col min="1215" max="1215" width="11.21875" bestFit="1" customWidth="1"/>
    <col min="1216" max="1216" width="9" bestFit="1" customWidth="1"/>
    <col min="1217" max="1218" width="10.21875" bestFit="1" customWidth="1"/>
    <col min="1219" max="1219" width="8" bestFit="1" customWidth="1"/>
    <col min="1220" max="1221" width="10.21875" bestFit="1" customWidth="1"/>
    <col min="1222" max="1222" width="11.21875" bestFit="1" customWidth="1"/>
    <col min="1223" max="1223" width="9" bestFit="1" customWidth="1"/>
    <col min="1224" max="1225" width="10.21875" bestFit="1" customWidth="1"/>
    <col min="1226" max="1226" width="11.21875" bestFit="1" customWidth="1"/>
    <col min="1227" max="1227" width="9" bestFit="1" customWidth="1"/>
    <col min="1228" max="1229" width="10.21875" bestFit="1" customWidth="1"/>
    <col min="1230" max="1230" width="8" bestFit="1" customWidth="1"/>
    <col min="1231" max="1232" width="10.21875" bestFit="1" customWidth="1"/>
    <col min="1233" max="1233" width="11.21875" bestFit="1" customWidth="1"/>
    <col min="1234" max="1234" width="9" bestFit="1" customWidth="1"/>
    <col min="1235" max="1236" width="10.21875" bestFit="1" customWidth="1"/>
    <col min="1237" max="1237" width="11.21875" bestFit="1" customWidth="1"/>
    <col min="1238" max="1238" width="9" bestFit="1" customWidth="1"/>
    <col min="1239" max="1240" width="10.21875" bestFit="1" customWidth="1"/>
    <col min="1241" max="1241" width="11.21875" bestFit="1" customWidth="1"/>
    <col min="1242" max="1242" width="9" bestFit="1" customWidth="1"/>
    <col min="1243" max="1244" width="10.21875" bestFit="1" customWidth="1"/>
    <col min="1245" max="1245" width="11.21875" bestFit="1" customWidth="1"/>
    <col min="1246" max="1246" width="9" bestFit="1" customWidth="1"/>
    <col min="1247" max="1247" width="8.6640625" bestFit="1" customWidth="1"/>
    <col min="1248" max="1248" width="10.21875" bestFit="1" customWidth="1"/>
    <col min="1249" max="1249" width="11.21875" bestFit="1" customWidth="1"/>
    <col min="1250" max="1250" width="9" bestFit="1" customWidth="1"/>
    <col min="1251" max="1252" width="10.21875" bestFit="1" customWidth="1"/>
    <col min="1253" max="1253" width="11.21875" bestFit="1" customWidth="1"/>
    <col min="1254" max="1254" width="8" bestFit="1" customWidth="1"/>
    <col min="1255" max="1256" width="10.21875" bestFit="1" customWidth="1"/>
    <col min="1257" max="1257" width="9.6640625" bestFit="1" customWidth="1"/>
    <col min="1258" max="1258" width="9" bestFit="1" customWidth="1"/>
    <col min="1259" max="1259" width="10.21875" bestFit="1" customWidth="1"/>
    <col min="1260" max="1260" width="8.6640625" bestFit="1" customWidth="1"/>
    <col min="1261" max="1261" width="11.21875" bestFit="1" customWidth="1"/>
    <col min="1262" max="1262" width="9" bestFit="1" customWidth="1"/>
    <col min="1263" max="1264" width="10.21875" bestFit="1" customWidth="1"/>
    <col min="1265" max="1265" width="11.21875" bestFit="1" customWidth="1"/>
    <col min="1266" max="1266" width="9" bestFit="1" customWidth="1"/>
    <col min="1267" max="1268" width="10.21875" bestFit="1" customWidth="1"/>
    <col min="1269" max="1269" width="11.21875" bestFit="1" customWidth="1"/>
    <col min="1270" max="1270" width="9" bestFit="1" customWidth="1"/>
    <col min="1271" max="1272" width="10.21875" bestFit="1" customWidth="1"/>
    <col min="1273" max="1273" width="11.21875" bestFit="1" customWidth="1"/>
    <col min="1274" max="1274" width="9" bestFit="1" customWidth="1"/>
    <col min="1275" max="1276" width="10.21875" bestFit="1" customWidth="1"/>
    <col min="1277" max="1277" width="11.21875" bestFit="1" customWidth="1"/>
    <col min="1278" max="1278" width="9" bestFit="1" customWidth="1"/>
    <col min="1279" max="1280" width="10.21875" bestFit="1" customWidth="1"/>
    <col min="1281" max="1281" width="11.21875" bestFit="1" customWidth="1"/>
    <col min="1282" max="1282" width="9" bestFit="1" customWidth="1"/>
    <col min="1283" max="1284" width="10.21875" bestFit="1" customWidth="1"/>
    <col min="1285" max="1285" width="11.21875" bestFit="1" customWidth="1"/>
    <col min="1286" max="1286" width="9" bestFit="1" customWidth="1"/>
    <col min="1287" max="1288" width="10.21875" bestFit="1" customWidth="1"/>
    <col min="1289" max="1289" width="11.21875" bestFit="1" customWidth="1"/>
    <col min="1290" max="1290" width="9" bestFit="1" customWidth="1"/>
    <col min="1291" max="1292" width="10.21875" bestFit="1" customWidth="1"/>
    <col min="1293" max="1293" width="11.21875" bestFit="1" customWidth="1"/>
    <col min="1294" max="1294" width="9" bestFit="1" customWidth="1"/>
    <col min="1295" max="1296" width="10.21875" bestFit="1" customWidth="1"/>
    <col min="1297" max="1297" width="11.21875" bestFit="1" customWidth="1"/>
    <col min="1298" max="1298" width="9" bestFit="1" customWidth="1"/>
    <col min="1299" max="1300" width="10.21875" bestFit="1" customWidth="1"/>
    <col min="1301" max="1301" width="11.21875" bestFit="1" customWidth="1"/>
    <col min="1302" max="1302" width="9" bestFit="1" customWidth="1"/>
    <col min="1303" max="1304" width="10.21875" bestFit="1" customWidth="1"/>
    <col min="1305" max="1305" width="11.21875" bestFit="1" customWidth="1"/>
    <col min="1306" max="1306" width="9" bestFit="1" customWidth="1"/>
    <col min="1307" max="1307" width="8.6640625" bestFit="1" customWidth="1"/>
    <col min="1308" max="1308" width="10.21875" bestFit="1" customWidth="1"/>
    <col min="1309" max="1309" width="11.21875" bestFit="1" customWidth="1"/>
    <col min="1310" max="1310" width="9" bestFit="1" customWidth="1"/>
    <col min="1311" max="1312" width="10.21875" bestFit="1" customWidth="1"/>
    <col min="1313" max="1313" width="11.21875" bestFit="1" customWidth="1"/>
    <col min="1314" max="1314" width="9" bestFit="1" customWidth="1"/>
    <col min="1315" max="1316" width="10.21875" bestFit="1" customWidth="1"/>
    <col min="1317" max="1317" width="11.21875" bestFit="1" customWidth="1"/>
    <col min="1318" max="1318" width="9" bestFit="1" customWidth="1"/>
    <col min="1319" max="1320" width="10.21875" bestFit="1" customWidth="1"/>
    <col min="1321" max="1321" width="11.21875" bestFit="1" customWidth="1"/>
    <col min="1322" max="1322" width="9" bestFit="1" customWidth="1"/>
    <col min="1323" max="1323" width="10.21875" bestFit="1" customWidth="1"/>
    <col min="1324" max="1324" width="8.6640625" bestFit="1" customWidth="1"/>
    <col min="1325" max="1325" width="11.21875" bestFit="1" customWidth="1"/>
    <col min="1326" max="1326" width="9" bestFit="1" customWidth="1"/>
    <col min="1327" max="1328" width="10.21875" bestFit="1" customWidth="1"/>
    <col min="1329" max="1329" width="11.21875" bestFit="1" customWidth="1"/>
    <col min="1330" max="1330" width="9" bestFit="1" customWidth="1"/>
    <col min="1331" max="1331" width="8.6640625" bestFit="1" customWidth="1"/>
    <col min="1332" max="1332" width="10.21875" bestFit="1" customWidth="1"/>
    <col min="1333" max="1333" width="11.21875" bestFit="1" customWidth="1"/>
    <col min="1334" max="1334" width="9" bestFit="1" customWidth="1"/>
    <col min="1335" max="1335" width="8.6640625" bestFit="1" customWidth="1"/>
    <col min="1336" max="1336" width="10.21875" bestFit="1" customWidth="1"/>
    <col min="1337" max="1337" width="11.21875" bestFit="1" customWidth="1"/>
    <col min="1338" max="1338" width="9" bestFit="1" customWidth="1"/>
    <col min="1339" max="1340" width="10.21875" bestFit="1" customWidth="1"/>
    <col min="1341" max="1341" width="11.21875" bestFit="1" customWidth="1"/>
    <col min="1342" max="1342" width="9" bestFit="1" customWidth="1"/>
    <col min="1343" max="1344" width="10.21875" bestFit="1" customWidth="1"/>
    <col min="1345" max="1345" width="11.21875" bestFit="1" customWidth="1"/>
    <col min="1346" max="1346" width="9" bestFit="1" customWidth="1"/>
    <col min="1347" max="1348" width="10.21875" bestFit="1" customWidth="1"/>
    <col min="1349" max="1349" width="11.21875" bestFit="1" customWidth="1"/>
    <col min="1350" max="1350" width="9" bestFit="1" customWidth="1"/>
    <col min="1351" max="1352" width="10.21875" bestFit="1" customWidth="1"/>
    <col min="1353" max="1353" width="11.21875" bestFit="1" customWidth="1"/>
    <col min="1354" max="1354" width="9" bestFit="1" customWidth="1"/>
    <col min="1355" max="1356" width="10.21875" bestFit="1" customWidth="1"/>
    <col min="1357" max="1357" width="11.21875" bestFit="1" customWidth="1"/>
    <col min="1358" max="1358" width="9" bestFit="1" customWidth="1"/>
    <col min="1359" max="1360" width="10.21875" bestFit="1" customWidth="1"/>
    <col min="1361" max="1361" width="11.21875" bestFit="1" customWidth="1"/>
    <col min="1362" max="1362" width="9" bestFit="1" customWidth="1"/>
    <col min="1363" max="1364" width="10.21875" bestFit="1" customWidth="1"/>
    <col min="1365" max="1365" width="11.21875" bestFit="1" customWidth="1"/>
    <col min="1366" max="1366" width="9" bestFit="1" customWidth="1"/>
    <col min="1367" max="1368" width="10.21875" bestFit="1" customWidth="1"/>
    <col min="1369" max="1369" width="11.21875" bestFit="1" customWidth="1"/>
    <col min="1370" max="1370" width="9" bestFit="1" customWidth="1"/>
    <col min="1371" max="1372" width="10.21875" bestFit="1" customWidth="1"/>
    <col min="1373" max="1373" width="11.21875" bestFit="1" customWidth="1"/>
    <col min="1374" max="1374" width="9" bestFit="1" customWidth="1"/>
    <col min="1375" max="1375" width="10.21875" bestFit="1" customWidth="1"/>
    <col min="1376" max="1376" width="8.6640625" bestFit="1" customWidth="1"/>
    <col min="1377" max="1377" width="11.21875" bestFit="1" customWidth="1"/>
    <col min="1378" max="1378" width="9" bestFit="1" customWidth="1"/>
    <col min="1379" max="1380" width="10.21875" bestFit="1" customWidth="1"/>
    <col min="1381" max="1381" width="11.21875" bestFit="1" customWidth="1"/>
    <col min="1382" max="1382" width="9" bestFit="1" customWidth="1"/>
    <col min="1383" max="1384" width="10.21875" bestFit="1" customWidth="1"/>
    <col min="1385" max="1385" width="11.21875" bestFit="1" customWidth="1"/>
    <col min="1386" max="1386" width="9" bestFit="1" customWidth="1"/>
    <col min="1387" max="1388" width="10.21875" bestFit="1" customWidth="1"/>
    <col min="1389" max="1389" width="11.21875" bestFit="1" customWidth="1"/>
    <col min="1390" max="1390" width="9" bestFit="1" customWidth="1"/>
    <col min="1391" max="1392" width="10.21875" bestFit="1" customWidth="1"/>
    <col min="1393" max="1393" width="11.21875" bestFit="1" customWidth="1"/>
    <col min="1394" max="1394" width="9" bestFit="1" customWidth="1"/>
    <col min="1395" max="1396" width="10.21875" bestFit="1" customWidth="1"/>
    <col min="1397" max="1397" width="11.21875" bestFit="1" customWidth="1"/>
    <col min="1398" max="1398" width="9" bestFit="1" customWidth="1"/>
    <col min="1399" max="1400" width="10.21875" bestFit="1" customWidth="1"/>
    <col min="1401" max="1401" width="11.21875" bestFit="1" customWidth="1"/>
    <col min="1402" max="1402" width="9" bestFit="1" customWidth="1"/>
    <col min="1403" max="1403" width="10.21875" bestFit="1" customWidth="1"/>
    <col min="1404" max="1404" width="8.6640625" bestFit="1" customWidth="1"/>
    <col min="1405" max="1405" width="11.21875" bestFit="1" customWidth="1"/>
    <col min="1406" max="1406" width="9" bestFit="1" customWidth="1"/>
    <col min="1407" max="1408" width="10.21875" bestFit="1" customWidth="1"/>
    <col min="1409" max="1409" width="11.21875" bestFit="1" customWidth="1"/>
    <col min="1410" max="1410" width="9" bestFit="1" customWidth="1"/>
    <col min="1411" max="1412" width="10.21875" bestFit="1" customWidth="1"/>
    <col min="1413" max="1413" width="11.21875" bestFit="1" customWidth="1"/>
    <col min="1414" max="1414" width="9" bestFit="1" customWidth="1"/>
    <col min="1415" max="1415" width="8.6640625" bestFit="1" customWidth="1"/>
    <col min="1416" max="1416" width="10.21875" bestFit="1" customWidth="1"/>
    <col min="1417" max="1417" width="11.21875" bestFit="1" customWidth="1"/>
    <col min="1418" max="1418" width="9" bestFit="1" customWidth="1"/>
    <col min="1419" max="1420" width="10.21875" bestFit="1" customWidth="1"/>
    <col min="1421" max="1421" width="11.21875" bestFit="1" customWidth="1"/>
    <col min="1422" max="1422" width="9" bestFit="1" customWidth="1"/>
    <col min="1423" max="1424" width="10.21875" bestFit="1" customWidth="1"/>
    <col min="1425" max="1425" width="11.21875" bestFit="1" customWidth="1"/>
    <col min="1426" max="1426" width="9" bestFit="1" customWidth="1"/>
    <col min="1427" max="1428" width="10.21875" bestFit="1" customWidth="1"/>
    <col min="1429" max="1429" width="11.21875" bestFit="1" customWidth="1"/>
    <col min="1430" max="1430" width="9" bestFit="1" customWidth="1"/>
    <col min="1431" max="1432" width="10.21875" bestFit="1" customWidth="1"/>
    <col min="1433" max="1433" width="11.21875" bestFit="1" customWidth="1"/>
    <col min="1434" max="1434" width="9" bestFit="1" customWidth="1"/>
    <col min="1435" max="1436" width="10.21875" bestFit="1" customWidth="1"/>
    <col min="1437" max="1437" width="11.21875" bestFit="1" customWidth="1"/>
    <col min="1438" max="1438" width="9" bestFit="1" customWidth="1"/>
    <col min="1439" max="1440" width="10.21875" bestFit="1" customWidth="1"/>
    <col min="1441" max="1441" width="11.21875" bestFit="1" customWidth="1"/>
    <col min="1442" max="1442" width="9" bestFit="1" customWidth="1"/>
    <col min="1443" max="1444" width="10.21875" bestFit="1" customWidth="1"/>
    <col min="1445" max="1445" width="11.21875" bestFit="1" customWidth="1"/>
    <col min="1446" max="1446" width="9" bestFit="1" customWidth="1"/>
    <col min="1447" max="1448" width="10.21875" bestFit="1" customWidth="1"/>
    <col min="1449" max="1449" width="11.21875" bestFit="1" customWidth="1"/>
    <col min="1450" max="1450" width="9" bestFit="1" customWidth="1"/>
    <col min="1451" max="1451" width="10.21875" bestFit="1" customWidth="1"/>
    <col min="1452" max="1452" width="8.6640625" bestFit="1" customWidth="1"/>
    <col min="1453" max="1453" width="11.21875" bestFit="1" customWidth="1"/>
    <col min="1454" max="1454" width="9" bestFit="1" customWidth="1"/>
    <col min="1455" max="1456" width="10.21875" bestFit="1" customWidth="1"/>
    <col min="1457" max="1457" width="11.21875" bestFit="1" customWidth="1"/>
    <col min="1458" max="1458" width="10.77734375" bestFit="1" customWidth="1"/>
    <col min="1459" max="1459" width="11.21875" bestFit="1" customWidth="1"/>
    <col min="1460" max="1460" width="9" bestFit="1" customWidth="1"/>
    <col min="1461" max="1463" width="10.21875" bestFit="1" customWidth="1"/>
    <col min="1464" max="1464" width="11.21875" bestFit="1" customWidth="1"/>
    <col min="1465" max="1465" width="9" bestFit="1" customWidth="1"/>
    <col min="1466" max="1466" width="10.21875" bestFit="1" customWidth="1"/>
    <col min="1467" max="1467" width="8.6640625" bestFit="1" customWidth="1"/>
    <col min="1468" max="1468" width="10.21875" bestFit="1" customWidth="1"/>
    <col min="1469" max="1469" width="11.21875" bestFit="1" customWidth="1"/>
    <col min="1470" max="1470" width="9" bestFit="1" customWidth="1"/>
    <col min="1471" max="1473" width="10.21875" bestFit="1" customWidth="1"/>
    <col min="1474" max="1474" width="11.21875" bestFit="1" customWidth="1"/>
    <col min="1475" max="1475" width="9" bestFit="1" customWidth="1"/>
    <col min="1476" max="1478" width="10.21875" bestFit="1" customWidth="1"/>
    <col min="1479" max="1479" width="11.21875" bestFit="1" customWidth="1"/>
    <col min="1480" max="1480" width="9" bestFit="1" customWidth="1"/>
    <col min="1481" max="1483" width="10.21875" bestFit="1" customWidth="1"/>
    <col min="1484" max="1484" width="11.21875" bestFit="1" customWidth="1"/>
    <col min="1485" max="1485" width="9" bestFit="1" customWidth="1"/>
    <col min="1486" max="1488" width="10.21875" bestFit="1" customWidth="1"/>
    <col min="1489" max="1489" width="11.21875" bestFit="1" customWidth="1"/>
    <col min="1490" max="1490" width="9" bestFit="1" customWidth="1"/>
    <col min="1491" max="1493" width="10.21875" bestFit="1" customWidth="1"/>
    <col min="1494" max="1494" width="11.21875" bestFit="1" customWidth="1"/>
    <col min="1495" max="1495" width="8" bestFit="1" customWidth="1"/>
    <col min="1496" max="1496" width="6" bestFit="1" customWidth="1"/>
    <col min="1497" max="1497" width="10.21875" bestFit="1" customWidth="1"/>
    <col min="1498" max="1498" width="8.6640625" bestFit="1" customWidth="1"/>
    <col min="1499" max="1499" width="10.21875" bestFit="1" customWidth="1"/>
    <col min="1500" max="1500" width="9.6640625" bestFit="1" customWidth="1"/>
    <col min="1501" max="1501" width="8" bestFit="1" customWidth="1"/>
    <col min="1502" max="1502" width="8.6640625" bestFit="1" customWidth="1"/>
    <col min="1503" max="1504" width="10.21875" bestFit="1" customWidth="1"/>
    <col min="1505" max="1505" width="9.6640625" bestFit="1" customWidth="1"/>
    <col min="1506" max="1506" width="9" bestFit="1" customWidth="1"/>
    <col min="1507" max="1509" width="10.21875" bestFit="1" customWidth="1"/>
    <col min="1510" max="1510" width="11.21875" bestFit="1" customWidth="1"/>
    <col min="1511" max="1511" width="8" bestFit="1" customWidth="1"/>
    <col min="1512" max="1514" width="10.21875" bestFit="1" customWidth="1"/>
    <col min="1515" max="1515" width="9.6640625" bestFit="1" customWidth="1"/>
    <col min="1516" max="1516" width="9" bestFit="1" customWidth="1"/>
    <col min="1517" max="1519" width="10.21875" bestFit="1" customWidth="1"/>
    <col min="1520" max="1520" width="11.21875" bestFit="1" customWidth="1"/>
    <col min="1521" max="1521" width="9" bestFit="1" customWidth="1"/>
    <col min="1522" max="1524" width="10.21875" bestFit="1" customWidth="1"/>
    <col min="1525" max="1525" width="8" bestFit="1" customWidth="1"/>
    <col min="1526" max="1528" width="10.21875" bestFit="1" customWidth="1"/>
    <col min="1529" max="1529" width="11.21875" bestFit="1" customWidth="1"/>
    <col min="1530" max="1530" width="9" bestFit="1" customWidth="1"/>
    <col min="1531" max="1533" width="10.21875" bestFit="1" customWidth="1"/>
    <col min="1534" max="1534" width="11.21875" bestFit="1" customWidth="1"/>
    <col min="1535" max="1535" width="9" bestFit="1" customWidth="1"/>
    <col min="1536" max="1538" width="10.21875" bestFit="1" customWidth="1"/>
    <col min="1539" max="1539" width="8" bestFit="1" customWidth="1"/>
    <col min="1540" max="1542" width="10.21875" bestFit="1" customWidth="1"/>
    <col min="1543" max="1543" width="11.21875" bestFit="1" customWidth="1"/>
    <col min="1544" max="1544" width="9" bestFit="1" customWidth="1"/>
    <col min="1545" max="1545" width="8.6640625" bestFit="1" customWidth="1"/>
    <col min="1546" max="1547" width="10.21875" bestFit="1" customWidth="1"/>
    <col min="1548" max="1548" width="11.21875" bestFit="1" customWidth="1"/>
    <col min="1549" max="1549" width="9" bestFit="1" customWidth="1"/>
    <col min="1550" max="1552" width="10.21875" bestFit="1" customWidth="1"/>
    <col min="1553" max="1553" width="11.21875" bestFit="1" customWidth="1"/>
    <col min="1554" max="1554" width="9" bestFit="1" customWidth="1"/>
    <col min="1555" max="1557" width="10.21875" bestFit="1" customWidth="1"/>
    <col min="1558" max="1558" width="11.21875" bestFit="1" customWidth="1"/>
    <col min="1559" max="1559" width="9" bestFit="1" customWidth="1"/>
    <col min="1560" max="1561" width="8.6640625" bestFit="1" customWidth="1"/>
    <col min="1562" max="1562" width="10.21875" bestFit="1" customWidth="1"/>
    <col min="1563" max="1563" width="11.21875" bestFit="1" customWidth="1"/>
    <col min="1564" max="1564" width="9" bestFit="1" customWidth="1"/>
    <col min="1565" max="1567" width="10.21875" bestFit="1" customWidth="1"/>
    <col min="1568" max="1568" width="11.21875" bestFit="1" customWidth="1"/>
    <col min="1569" max="1569" width="8" bestFit="1" customWidth="1"/>
    <col min="1570" max="1572" width="10.21875" bestFit="1" customWidth="1"/>
    <col min="1573" max="1573" width="9.6640625" bestFit="1" customWidth="1"/>
    <col min="1574" max="1574" width="9" bestFit="1" customWidth="1"/>
    <col min="1575" max="1576" width="10.21875" bestFit="1" customWidth="1"/>
    <col min="1577" max="1577" width="8.6640625" bestFit="1" customWidth="1"/>
    <col min="1578" max="1578" width="11.21875" bestFit="1" customWidth="1"/>
    <col min="1579" max="1579" width="9" bestFit="1" customWidth="1"/>
    <col min="1580" max="1580" width="8.6640625" bestFit="1" customWidth="1"/>
    <col min="1581" max="1582" width="10.21875" bestFit="1" customWidth="1"/>
    <col min="1583" max="1583" width="11.21875" bestFit="1" customWidth="1"/>
    <col min="1584" max="1584" width="9" bestFit="1" customWidth="1"/>
    <col min="1585" max="1587" width="10.21875" bestFit="1" customWidth="1"/>
    <col min="1588" max="1588" width="11.21875" bestFit="1" customWidth="1"/>
    <col min="1589" max="1589" width="9" bestFit="1" customWidth="1"/>
    <col min="1590" max="1592" width="10.21875" bestFit="1" customWidth="1"/>
    <col min="1593" max="1593" width="11.21875" bestFit="1" customWidth="1"/>
    <col min="1594" max="1594" width="9" bestFit="1" customWidth="1"/>
    <col min="1595" max="1597" width="10.21875" bestFit="1" customWidth="1"/>
    <col min="1598" max="1598" width="11.21875" bestFit="1" customWidth="1"/>
    <col min="1599" max="1599" width="9" bestFit="1" customWidth="1"/>
    <col min="1600" max="1602" width="10.21875" bestFit="1" customWidth="1"/>
    <col min="1603" max="1603" width="11.21875" bestFit="1" customWidth="1"/>
    <col min="1604" max="1604" width="9" bestFit="1" customWidth="1"/>
    <col min="1605" max="1607" width="10.21875" bestFit="1" customWidth="1"/>
    <col min="1608" max="1608" width="11.21875" bestFit="1" customWidth="1"/>
    <col min="1609" max="1609" width="9" bestFit="1" customWidth="1"/>
    <col min="1610" max="1610" width="8.6640625" bestFit="1" customWidth="1"/>
    <col min="1611" max="1612" width="10.21875" bestFit="1" customWidth="1"/>
    <col min="1613" max="1613" width="11.21875" bestFit="1" customWidth="1"/>
    <col min="1614" max="1614" width="9" bestFit="1" customWidth="1"/>
    <col min="1615" max="1615" width="8.6640625" bestFit="1" customWidth="1"/>
    <col min="1616" max="1617" width="10.21875" bestFit="1" customWidth="1"/>
    <col min="1618" max="1618" width="11.21875" bestFit="1" customWidth="1"/>
    <col min="1619" max="1619" width="9" bestFit="1" customWidth="1"/>
    <col min="1620" max="1622" width="10.21875" bestFit="1" customWidth="1"/>
    <col min="1623" max="1623" width="11.21875" bestFit="1" customWidth="1"/>
    <col min="1624" max="1624" width="9" bestFit="1" customWidth="1"/>
    <col min="1625" max="1627" width="10.21875" bestFit="1" customWidth="1"/>
    <col min="1628" max="1628" width="11.21875" bestFit="1" customWidth="1"/>
    <col min="1629" max="1629" width="9" bestFit="1" customWidth="1"/>
    <col min="1630" max="1630" width="8.6640625" bestFit="1" customWidth="1"/>
    <col min="1631" max="1632" width="10.21875" bestFit="1" customWidth="1"/>
    <col min="1633" max="1633" width="11.21875" bestFit="1" customWidth="1"/>
    <col min="1634" max="1634" width="9" bestFit="1" customWidth="1"/>
    <col min="1635" max="1635" width="10.21875" bestFit="1" customWidth="1"/>
    <col min="1636" max="1636" width="8.6640625" bestFit="1" customWidth="1"/>
    <col min="1637" max="1637" width="10.21875" bestFit="1" customWidth="1"/>
    <col min="1638" max="1638" width="11.21875" bestFit="1" customWidth="1"/>
    <col min="1639" max="1639" width="9" bestFit="1" customWidth="1"/>
    <col min="1640" max="1642" width="10.21875" bestFit="1" customWidth="1"/>
    <col min="1643" max="1643" width="11.21875" bestFit="1" customWidth="1"/>
    <col min="1644" max="1644" width="9" bestFit="1" customWidth="1"/>
    <col min="1645" max="1647" width="10.21875" bestFit="1" customWidth="1"/>
    <col min="1648" max="1648" width="11.21875" bestFit="1" customWidth="1"/>
    <col min="1649" max="1649" width="9" bestFit="1" customWidth="1"/>
    <col min="1650" max="1652" width="10.21875" bestFit="1" customWidth="1"/>
    <col min="1653" max="1653" width="11.21875" bestFit="1" customWidth="1"/>
    <col min="1654" max="1654" width="9" bestFit="1" customWidth="1"/>
    <col min="1655" max="1656" width="10.21875" bestFit="1" customWidth="1"/>
    <col min="1657" max="1657" width="8.6640625" bestFit="1" customWidth="1"/>
    <col min="1658" max="1658" width="11.21875" bestFit="1" customWidth="1"/>
    <col min="1659" max="1659" width="9" bestFit="1" customWidth="1"/>
    <col min="1660" max="1662" width="10.21875" bestFit="1" customWidth="1"/>
    <col min="1663" max="1663" width="11.21875" bestFit="1" customWidth="1"/>
    <col min="1664" max="1664" width="9" bestFit="1" customWidth="1"/>
    <col min="1665" max="1665" width="10.21875" bestFit="1" customWidth="1"/>
    <col min="1666" max="1666" width="8.6640625" bestFit="1" customWidth="1"/>
    <col min="1667" max="1667" width="10.21875" bestFit="1" customWidth="1"/>
    <col min="1668" max="1668" width="11.21875" bestFit="1" customWidth="1"/>
    <col min="1669" max="1669" width="9" bestFit="1" customWidth="1"/>
    <col min="1670" max="1670" width="10.21875" bestFit="1" customWidth="1"/>
    <col min="1671" max="1671" width="8.6640625" bestFit="1" customWidth="1"/>
    <col min="1672" max="1672" width="10.21875" bestFit="1" customWidth="1"/>
    <col min="1673" max="1673" width="11.21875" bestFit="1" customWidth="1"/>
    <col min="1674" max="1674" width="9" bestFit="1" customWidth="1"/>
    <col min="1675" max="1677" width="10.21875" bestFit="1" customWidth="1"/>
    <col min="1678" max="1678" width="11.21875" bestFit="1" customWidth="1"/>
    <col min="1679" max="1679" width="9" bestFit="1" customWidth="1"/>
    <col min="1680" max="1682" width="10.21875" bestFit="1" customWidth="1"/>
    <col min="1683" max="1683" width="11.21875" bestFit="1" customWidth="1"/>
    <col min="1684" max="1684" width="9" bestFit="1" customWidth="1"/>
    <col min="1685" max="1687" width="10.21875" bestFit="1" customWidth="1"/>
    <col min="1688" max="1688" width="11.21875" bestFit="1" customWidth="1"/>
    <col min="1689" max="1689" width="9" bestFit="1" customWidth="1"/>
    <col min="1690" max="1692" width="10.21875" bestFit="1" customWidth="1"/>
    <col min="1693" max="1693" width="11.21875" bestFit="1" customWidth="1"/>
    <col min="1694" max="1694" width="9" bestFit="1" customWidth="1"/>
    <col min="1695" max="1697" width="10.21875" bestFit="1" customWidth="1"/>
    <col min="1698" max="1698" width="11.21875" bestFit="1" customWidth="1"/>
    <col min="1699" max="1699" width="9" bestFit="1" customWidth="1"/>
    <col min="1700" max="1702" width="10.21875" bestFit="1" customWidth="1"/>
    <col min="1703" max="1703" width="11.21875" bestFit="1" customWidth="1"/>
    <col min="1704" max="1704" width="9" bestFit="1" customWidth="1"/>
    <col min="1705" max="1707" width="10.21875" bestFit="1" customWidth="1"/>
    <col min="1708" max="1708" width="11.21875" bestFit="1" customWidth="1"/>
    <col min="1709" max="1709" width="9" bestFit="1" customWidth="1"/>
    <col min="1710" max="1712" width="10.21875" bestFit="1" customWidth="1"/>
    <col min="1713" max="1713" width="11.21875" bestFit="1" customWidth="1"/>
    <col min="1714" max="1714" width="9" bestFit="1" customWidth="1"/>
    <col min="1715" max="1717" width="10.21875" bestFit="1" customWidth="1"/>
    <col min="1718" max="1718" width="11.21875" bestFit="1" customWidth="1"/>
    <col min="1719" max="1719" width="9" bestFit="1" customWidth="1"/>
    <col min="1720" max="1721" width="10.21875" bestFit="1" customWidth="1"/>
    <col min="1722" max="1722" width="8.6640625" bestFit="1" customWidth="1"/>
    <col min="1723" max="1723" width="11.21875" bestFit="1" customWidth="1"/>
    <col min="1724" max="1724" width="9" bestFit="1" customWidth="1"/>
    <col min="1725" max="1727" width="10.21875" bestFit="1" customWidth="1"/>
    <col min="1728" max="1728" width="11.21875" bestFit="1" customWidth="1"/>
    <col min="1729" max="1729" width="9" bestFit="1" customWidth="1"/>
    <col min="1730" max="1732" width="10.21875" bestFit="1" customWidth="1"/>
    <col min="1733" max="1733" width="11.21875" bestFit="1" customWidth="1"/>
    <col min="1734" max="1734" width="9" bestFit="1" customWidth="1"/>
    <col min="1735" max="1737" width="10.21875" bestFit="1" customWidth="1"/>
    <col min="1738" max="1738" width="11.21875" bestFit="1" customWidth="1"/>
    <col min="1739" max="1739" width="9" bestFit="1" customWidth="1"/>
    <col min="1740" max="1740" width="8.6640625" bestFit="1" customWidth="1"/>
    <col min="1741" max="1742" width="10.21875" bestFit="1" customWidth="1"/>
    <col min="1743" max="1743" width="11.21875" bestFit="1" customWidth="1"/>
    <col min="1744" max="1744" width="9" bestFit="1" customWidth="1"/>
    <col min="1745" max="1747" width="10.21875" bestFit="1" customWidth="1"/>
    <col min="1748" max="1748" width="11.21875" bestFit="1" customWidth="1"/>
    <col min="1749" max="1749" width="9" bestFit="1" customWidth="1"/>
    <col min="1750" max="1752" width="10.21875" bestFit="1" customWidth="1"/>
    <col min="1753" max="1753" width="11.21875" bestFit="1" customWidth="1"/>
    <col min="1754" max="1754" width="9" bestFit="1" customWidth="1"/>
    <col min="1755" max="1756" width="10.21875" bestFit="1" customWidth="1"/>
    <col min="1757" max="1757" width="8.6640625" bestFit="1" customWidth="1"/>
    <col min="1758" max="1758" width="11.21875" bestFit="1" customWidth="1"/>
    <col min="1759" max="1759" width="9" bestFit="1" customWidth="1"/>
    <col min="1760" max="1762" width="10.21875" bestFit="1" customWidth="1"/>
    <col min="1763" max="1763" width="11.21875" bestFit="1" customWidth="1"/>
    <col min="1764" max="1764" width="9" bestFit="1" customWidth="1"/>
    <col min="1765" max="1767" width="10.21875" bestFit="1" customWidth="1"/>
    <col min="1768" max="1768" width="11.21875" bestFit="1" customWidth="1"/>
    <col min="1769" max="1769" width="9" bestFit="1" customWidth="1"/>
    <col min="1770" max="1770" width="10.21875" bestFit="1" customWidth="1"/>
    <col min="1771" max="1771" width="8.6640625" bestFit="1" customWidth="1"/>
    <col min="1772" max="1772" width="10.21875" bestFit="1" customWidth="1"/>
    <col min="1773" max="1773" width="11.21875" bestFit="1" customWidth="1"/>
    <col min="1774" max="1774" width="9" bestFit="1" customWidth="1"/>
    <col min="1775" max="1777" width="10.21875" bestFit="1" customWidth="1"/>
    <col min="1778" max="1778" width="11.21875" bestFit="1" customWidth="1"/>
    <col min="1779" max="1779" width="9" bestFit="1" customWidth="1"/>
    <col min="1780" max="1782" width="10.21875" bestFit="1" customWidth="1"/>
    <col min="1783" max="1783" width="11.21875" bestFit="1" customWidth="1"/>
    <col min="1784" max="1784" width="9" bestFit="1" customWidth="1"/>
    <col min="1785" max="1787" width="10.21875" bestFit="1" customWidth="1"/>
    <col min="1788" max="1788" width="11.21875" bestFit="1" customWidth="1"/>
    <col min="1789" max="1789" width="9" bestFit="1" customWidth="1"/>
    <col min="1790" max="1792" width="10.21875" bestFit="1" customWidth="1"/>
    <col min="1793" max="1793" width="11.21875" bestFit="1" customWidth="1"/>
    <col min="1794" max="1794" width="9" bestFit="1" customWidth="1"/>
    <col min="1795" max="1797" width="10.21875" bestFit="1" customWidth="1"/>
    <col min="1798" max="1798" width="11.21875" bestFit="1" customWidth="1"/>
    <col min="1799" max="1799" width="9" bestFit="1" customWidth="1"/>
    <col min="1800" max="1802" width="10.21875" bestFit="1" customWidth="1"/>
    <col min="1803" max="1803" width="11.21875" bestFit="1" customWidth="1"/>
    <col min="1804" max="1804" width="9" bestFit="1" customWidth="1"/>
    <col min="1805" max="1807" width="10.21875" bestFit="1" customWidth="1"/>
    <col min="1808" max="1808" width="11.21875" bestFit="1" customWidth="1"/>
    <col min="1809" max="1809" width="9" bestFit="1" customWidth="1"/>
    <col min="1810" max="1812" width="10.21875" bestFit="1" customWidth="1"/>
    <col min="1813" max="1813" width="11.21875" bestFit="1" customWidth="1"/>
    <col min="1814" max="1814" width="9" bestFit="1" customWidth="1"/>
    <col min="1815" max="1816" width="10.21875" bestFit="1" customWidth="1"/>
    <col min="1817" max="1817" width="8.6640625" bestFit="1" customWidth="1"/>
    <col min="1818" max="1818" width="11.21875" bestFit="1" customWidth="1"/>
    <col min="1819" max="1819" width="9" bestFit="1" customWidth="1"/>
    <col min="1820" max="1822" width="10.21875" bestFit="1" customWidth="1"/>
    <col min="1823" max="1823" width="11.21875" bestFit="1" customWidth="1"/>
    <col min="1824" max="1824" width="10.77734375" bestFit="1" customWidth="1"/>
    <col min="1825" max="1825" width="11.21875" bestFit="1" customWidth="1"/>
    <col min="1826" max="1826" width="9" bestFit="1" customWidth="1"/>
    <col min="1827" max="1827" width="10.21875" bestFit="1" customWidth="1"/>
    <col min="1828" max="1828" width="11.21875" bestFit="1" customWidth="1"/>
    <col min="1829" max="1830" width="10.21875" bestFit="1" customWidth="1"/>
    <col min="1831" max="1831" width="8" bestFit="1" customWidth="1"/>
    <col min="1832" max="1832" width="10.21875" bestFit="1" customWidth="1"/>
    <col min="1833" max="1833" width="11.21875" bestFit="1" customWidth="1"/>
    <col min="1834" max="1835" width="10.21875" bestFit="1" customWidth="1"/>
    <col min="1836" max="1836" width="11.21875" bestFit="1" customWidth="1"/>
    <col min="1837" max="1837" width="9" bestFit="1" customWidth="1"/>
    <col min="1838" max="1838" width="10.21875" bestFit="1" customWidth="1"/>
    <col min="1839" max="1839" width="11.21875" bestFit="1" customWidth="1"/>
    <col min="1840" max="1841" width="10.21875" bestFit="1" customWidth="1"/>
    <col min="1842" max="1842" width="11.21875" bestFit="1" customWidth="1"/>
    <col min="1843" max="1843" width="9" bestFit="1" customWidth="1"/>
    <col min="1844" max="1844" width="10.21875" bestFit="1" customWidth="1"/>
    <col min="1845" max="1845" width="11.21875" bestFit="1" customWidth="1"/>
    <col min="1846" max="1847" width="10.21875" bestFit="1" customWidth="1"/>
    <col min="1848" max="1848" width="8" bestFit="1" customWidth="1"/>
    <col min="1849" max="1849" width="10.21875" bestFit="1" customWidth="1"/>
    <col min="1850" max="1850" width="11.21875" bestFit="1" customWidth="1"/>
    <col min="1851" max="1852" width="10.21875" bestFit="1" customWidth="1"/>
    <col min="1853" max="1853" width="11.21875" bestFit="1" customWidth="1"/>
    <col min="1854" max="1854" width="9" bestFit="1" customWidth="1"/>
    <col min="1855" max="1855" width="8.6640625" bestFit="1" customWidth="1"/>
    <col min="1856" max="1856" width="11.21875" bestFit="1" customWidth="1"/>
    <col min="1857" max="1858" width="10.21875" bestFit="1" customWidth="1"/>
    <col min="1859" max="1859" width="11.21875" bestFit="1" customWidth="1"/>
    <col min="1860" max="1860" width="9" bestFit="1" customWidth="1"/>
    <col min="1861" max="1861" width="10.21875" bestFit="1" customWidth="1"/>
    <col min="1862" max="1862" width="11.21875" bestFit="1" customWidth="1"/>
    <col min="1863" max="1864" width="10.21875" bestFit="1" customWidth="1"/>
    <col min="1865" max="1865" width="11.21875" bestFit="1" customWidth="1"/>
    <col min="1866" max="1866" width="9" bestFit="1" customWidth="1"/>
    <col min="1867" max="1867" width="10.21875" bestFit="1" customWidth="1"/>
    <col min="1868" max="1868" width="11.21875" bestFit="1" customWidth="1"/>
    <col min="1869" max="1870" width="10.21875" bestFit="1" customWidth="1"/>
    <col min="1871" max="1871" width="11.21875" bestFit="1" customWidth="1"/>
    <col min="1872" max="1872" width="9" bestFit="1" customWidth="1"/>
    <col min="1873" max="1873" width="8.6640625" bestFit="1" customWidth="1"/>
    <col min="1874" max="1874" width="11.21875" bestFit="1" customWidth="1"/>
    <col min="1875" max="1875" width="8.6640625" bestFit="1" customWidth="1"/>
    <col min="1876" max="1876" width="10.21875" bestFit="1" customWidth="1"/>
    <col min="1877" max="1877" width="11.21875" bestFit="1" customWidth="1"/>
    <col min="1878" max="1878" width="9" bestFit="1" customWidth="1"/>
    <col min="1879" max="1879" width="10.21875" bestFit="1" customWidth="1"/>
    <col min="1880" max="1880" width="11.21875" bestFit="1" customWidth="1"/>
    <col min="1881" max="1882" width="10.21875" bestFit="1" customWidth="1"/>
    <col min="1883" max="1883" width="11.21875" bestFit="1" customWidth="1"/>
    <col min="1884" max="1884" width="8" bestFit="1" customWidth="1"/>
    <col min="1885" max="1885" width="10.21875" bestFit="1" customWidth="1"/>
    <col min="1886" max="1886" width="11.21875" bestFit="1" customWidth="1"/>
    <col min="1887" max="1888" width="10.21875" bestFit="1" customWidth="1"/>
    <col min="1889" max="1889" width="9.6640625" bestFit="1" customWidth="1"/>
    <col min="1890" max="1890" width="9" bestFit="1" customWidth="1"/>
    <col min="1891" max="1891" width="10.21875" bestFit="1" customWidth="1"/>
    <col min="1892" max="1892" width="11.21875" bestFit="1" customWidth="1"/>
    <col min="1893" max="1893" width="10.21875" bestFit="1" customWidth="1"/>
    <col min="1894" max="1894" width="8.6640625" bestFit="1" customWidth="1"/>
    <col min="1895" max="1895" width="11.21875" bestFit="1" customWidth="1"/>
    <col min="1896" max="1896" width="9" bestFit="1" customWidth="1"/>
    <col min="1897" max="1897" width="8.6640625" bestFit="1" customWidth="1"/>
    <col min="1898" max="1898" width="11.21875" bestFit="1" customWidth="1"/>
    <col min="1899" max="1900" width="10.21875" bestFit="1" customWidth="1"/>
    <col min="1901" max="1901" width="11.21875" bestFit="1" customWidth="1"/>
    <col min="1902" max="1902" width="9" bestFit="1" customWidth="1"/>
    <col min="1903" max="1903" width="10.21875" bestFit="1" customWidth="1"/>
    <col min="1904" max="1904" width="11.21875" bestFit="1" customWidth="1"/>
    <col min="1905" max="1906" width="10.21875" bestFit="1" customWidth="1"/>
    <col min="1907" max="1907" width="11.21875" bestFit="1" customWidth="1"/>
    <col min="1908" max="1908" width="9" bestFit="1" customWidth="1"/>
    <col min="1909" max="1909" width="10.21875" bestFit="1" customWidth="1"/>
    <col min="1910" max="1910" width="11.21875" bestFit="1" customWidth="1"/>
    <col min="1911" max="1912" width="10.21875" bestFit="1" customWidth="1"/>
    <col min="1913" max="1913" width="11.21875" bestFit="1" customWidth="1"/>
    <col min="1914" max="1914" width="9" bestFit="1" customWidth="1"/>
    <col min="1915" max="1915" width="10.21875" bestFit="1" customWidth="1"/>
    <col min="1916" max="1916" width="11.21875" bestFit="1" customWidth="1"/>
    <col min="1917" max="1918" width="10.21875" bestFit="1" customWidth="1"/>
    <col min="1919" max="1919" width="11.21875" bestFit="1" customWidth="1"/>
    <col min="1920" max="1920" width="9" bestFit="1" customWidth="1"/>
    <col min="1921" max="1921" width="10.21875" bestFit="1" customWidth="1"/>
    <col min="1922" max="1922" width="11.21875" bestFit="1" customWidth="1"/>
    <col min="1923" max="1924" width="10.21875" bestFit="1" customWidth="1"/>
    <col min="1925" max="1925" width="11.21875" bestFit="1" customWidth="1"/>
    <col min="1926" max="1926" width="9" bestFit="1" customWidth="1"/>
    <col min="1927" max="1927" width="10.21875" bestFit="1" customWidth="1"/>
    <col min="1928" max="1928" width="11.21875" bestFit="1" customWidth="1"/>
    <col min="1929" max="1930" width="10.21875" bestFit="1" customWidth="1"/>
    <col min="1931" max="1931" width="11.21875" bestFit="1" customWidth="1"/>
    <col min="1932" max="1932" width="9" bestFit="1" customWidth="1"/>
    <col min="1933" max="1933" width="8.6640625" bestFit="1" customWidth="1"/>
    <col min="1934" max="1934" width="11.21875" bestFit="1" customWidth="1"/>
    <col min="1935" max="1936" width="10.21875" bestFit="1" customWidth="1"/>
    <col min="1937" max="1937" width="11.21875" bestFit="1" customWidth="1"/>
    <col min="1938" max="1938" width="9" bestFit="1" customWidth="1"/>
    <col min="1939" max="1939" width="8.6640625" bestFit="1" customWidth="1"/>
    <col min="1940" max="1940" width="11.21875" bestFit="1" customWidth="1"/>
    <col min="1941" max="1942" width="10.21875" bestFit="1" customWidth="1"/>
    <col min="1943" max="1943" width="11.21875" bestFit="1" customWidth="1"/>
    <col min="1944" max="1944" width="9" bestFit="1" customWidth="1"/>
    <col min="1945" max="1945" width="10.21875" bestFit="1" customWidth="1"/>
    <col min="1946" max="1946" width="11.21875" bestFit="1" customWidth="1"/>
    <col min="1947" max="1948" width="10.21875" bestFit="1" customWidth="1"/>
    <col min="1949" max="1949" width="11.21875" bestFit="1" customWidth="1"/>
    <col min="1950" max="1950" width="9" bestFit="1" customWidth="1"/>
    <col min="1951" max="1951" width="10.21875" bestFit="1" customWidth="1"/>
    <col min="1952" max="1952" width="11.21875" bestFit="1" customWidth="1"/>
    <col min="1953" max="1954" width="10.21875" bestFit="1" customWidth="1"/>
    <col min="1955" max="1955" width="11.21875" bestFit="1" customWidth="1"/>
    <col min="1956" max="1956" width="9" bestFit="1" customWidth="1"/>
    <col min="1957" max="1957" width="8.6640625" bestFit="1" customWidth="1"/>
    <col min="1958" max="1958" width="11.21875" bestFit="1" customWidth="1"/>
    <col min="1959" max="1960" width="10.21875" bestFit="1" customWidth="1"/>
    <col min="1961" max="1961" width="11.21875" bestFit="1" customWidth="1"/>
    <col min="1962" max="1962" width="9" bestFit="1" customWidth="1"/>
    <col min="1963" max="1963" width="10.21875" bestFit="1" customWidth="1"/>
    <col min="1964" max="1964" width="11.21875" bestFit="1" customWidth="1"/>
    <col min="1965" max="1965" width="8.6640625" bestFit="1" customWidth="1"/>
    <col min="1966" max="1966" width="10.21875" bestFit="1" customWidth="1"/>
    <col min="1967" max="1967" width="11.21875" bestFit="1" customWidth="1"/>
    <col min="1968" max="1968" width="9" bestFit="1" customWidth="1"/>
    <col min="1969" max="1969" width="10.21875" bestFit="1" customWidth="1"/>
    <col min="1970" max="1970" width="11.21875" bestFit="1" customWidth="1"/>
    <col min="1971" max="1972" width="10.21875" bestFit="1" customWidth="1"/>
    <col min="1973" max="1973" width="11.21875" bestFit="1" customWidth="1"/>
    <col min="1974" max="1974" width="9" bestFit="1" customWidth="1"/>
    <col min="1975" max="1975" width="10.21875" bestFit="1" customWidth="1"/>
    <col min="1976" max="1976" width="11.21875" bestFit="1" customWidth="1"/>
    <col min="1977" max="1978" width="10.21875" bestFit="1" customWidth="1"/>
    <col min="1979" max="1979" width="11.21875" bestFit="1" customWidth="1"/>
    <col min="1980" max="1980" width="9" bestFit="1" customWidth="1"/>
    <col min="1981" max="1981" width="10.21875" bestFit="1" customWidth="1"/>
    <col min="1982" max="1982" width="11.21875" bestFit="1" customWidth="1"/>
    <col min="1983" max="1984" width="10.21875" bestFit="1" customWidth="1"/>
    <col min="1985" max="1985" width="11.21875" bestFit="1" customWidth="1"/>
    <col min="1986" max="1986" width="9" bestFit="1" customWidth="1"/>
    <col min="1987" max="1987" width="10.21875" bestFit="1" customWidth="1"/>
    <col min="1988" max="1988" width="11.21875" bestFit="1" customWidth="1"/>
    <col min="1989" max="1989" width="10.21875" bestFit="1" customWidth="1"/>
    <col min="1990" max="1990" width="8.6640625" bestFit="1" customWidth="1"/>
    <col min="1991" max="1991" width="11.21875" bestFit="1" customWidth="1"/>
    <col min="1992" max="1992" width="9" bestFit="1" customWidth="1"/>
    <col min="1993" max="1993" width="10.21875" bestFit="1" customWidth="1"/>
    <col min="1994" max="1994" width="11.21875" bestFit="1" customWidth="1"/>
    <col min="1995" max="1996" width="10.21875" bestFit="1" customWidth="1"/>
    <col min="1997" max="1997" width="11.21875" bestFit="1" customWidth="1"/>
    <col min="1998" max="1998" width="9" bestFit="1" customWidth="1"/>
    <col min="1999" max="1999" width="10.21875" bestFit="1" customWidth="1"/>
    <col min="2000" max="2000" width="11.21875" bestFit="1" customWidth="1"/>
    <col min="2001" max="2001" width="8.6640625" bestFit="1" customWidth="1"/>
    <col min="2002" max="2002" width="10.21875" bestFit="1" customWidth="1"/>
    <col min="2003" max="2003" width="11.21875" bestFit="1" customWidth="1"/>
    <col min="2004" max="2004" width="9" bestFit="1" customWidth="1"/>
    <col min="2005" max="2005" width="10.21875" bestFit="1" customWidth="1"/>
    <col min="2006" max="2006" width="11.21875" bestFit="1" customWidth="1"/>
    <col min="2007" max="2007" width="8.6640625" bestFit="1" customWidth="1"/>
    <col min="2008" max="2008" width="10.21875" bestFit="1" customWidth="1"/>
    <col min="2009" max="2009" width="11.21875" bestFit="1" customWidth="1"/>
    <col min="2010" max="2010" width="9" bestFit="1" customWidth="1"/>
    <col min="2011" max="2011" width="10.21875" bestFit="1" customWidth="1"/>
    <col min="2012" max="2012" width="11.21875" bestFit="1" customWidth="1"/>
    <col min="2013" max="2014" width="10.21875" bestFit="1" customWidth="1"/>
    <col min="2015" max="2015" width="11.21875" bestFit="1" customWidth="1"/>
    <col min="2016" max="2016" width="9" bestFit="1" customWidth="1"/>
    <col min="2017" max="2017" width="10.21875" bestFit="1" customWidth="1"/>
    <col min="2018" max="2018" width="11.21875" bestFit="1" customWidth="1"/>
    <col min="2019" max="2020" width="10.21875" bestFit="1" customWidth="1"/>
    <col min="2021" max="2021" width="11.21875" bestFit="1" customWidth="1"/>
    <col min="2022" max="2022" width="9" bestFit="1" customWidth="1"/>
    <col min="2023" max="2023" width="10.21875" bestFit="1" customWidth="1"/>
    <col min="2024" max="2024" width="11.21875" bestFit="1" customWidth="1"/>
    <col min="2025" max="2026" width="10.21875" bestFit="1" customWidth="1"/>
    <col min="2027" max="2027" width="11.21875" bestFit="1" customWidth="1"/>
    <col min="2028" max="2028" width="9" bestFit="1" customWidth="1"/>
    <col min="2029" max="2029" width="10.21875" bestFit="1" customWidth="1"/>
    <col min="2030" max="2030" width="11.21875" bestFit="1" customWidth="1"/>
    <col min="2031" max="2032" width="10.21875" bestFit="1" customWidth="1"/>
    <col min="2033" max="2033" width="11.21875" bestFit="1" customWidth="1"/>
    <col min="2034" max="2034" width="9" bestFit="1" customWidth="1"/>
    <col min="2035" max="2035" width="10.21875" bestFit="1" customWidth="1"/>
    <col min="2036" max="2036" width="11.21875" bestFit="1" customWidth="1"/>
    <col min="2037" max="2038" width="10.21875" bestFit="1" customWidth="1"/>
    <col min="2039" max="2039" width="11.21875" bestFit="1" customWidth="1"/>
    <col min="2040" max="2040" width="9" bestFit="1" customWidth="1"/>
    <col min="2041" max="2041" width="10.21875" bestFit="1" customWidth="1"/>
    <col min="2042" max="2042" width="11.21875" bestFit="1" customWidth="1"/>
    <col min="2043" max="2044" width="10.21875" bestFit="1" customWidth="1"/>
    <col min="2045" max="2045" width="11.21875" bestFit="1" customWidth="1"/>
    <col min="2046" max="2046" width="9" bestFit="1" customWidth="1"/>
    <col min="2047" max="2047" width="10.21875" bestFit="1" customWidth="1"/>
    <col min="2048" max="2048" width="11.21875" bestFit="1" customWidth="1"/>
    <col min="2049" max="2050" width="10.21875" bestFit="1" customWidth="1"/>
    <col min="2051" max="2051" width="11.21875" bestFit="1" customWidth="1"/>
    <col min="2052" max="2052" width="9" bestFit="1" customWidth="1"/>
    <col min="2053" max="2053" width="10.21875" bestFit="1" customWidth="1"/>
    <col min="2054" max="2054" width="11.21875" bestFit="1" customWidth="1"/>
    <col min="2055" max="2056" width="10.21875" bestFit="1" customWidth="1"/>
    <col min="2057" max="2057" width="11.21875" bestFit="1" customWidth="1"/>
    <col min="2058" max="2058" width="9" bestFit="1" customWidth="1"/>
    <col min="2059" max="2059" width="10.21875" bestFit="1" customWidth="1"/>
    <col min="2060" max="2060" width="11.21875" bestFit="1" customWidth="1"/>
    <col min="2061" max="2062" width="10.21875" bestFit="1" customWidth="1"/>
    <col min="2063" max="2063" width="11.21875" bestFit="1" customWidth="1"/>
    <col min="2064" max="2064" width="9" bestFit="1" customWidth="1"/>
    <col min="2065" max="2065" width="10.21875" bestFit="1" customWidth="1"/>
    <col min="2066" max="2066" width="11.21875" bestFit="1" customWidth="1"/>
    <col min="2067" max="2067" width="10.21875" bestFit="1" customWidth="1"/>
    <col min="2068" max="2068" width="8.6640625" bestFit="1" customWidth="1"/>
    <col min="2069" max="2069" width="11.21875" bestFit="1" customWidth="1"/>
    <col min="2070" max="2070" width="9" bestFit="1" customWidth="1"/>
    <col min="2071" max="2071" width="10.21875" bestFit="1" customWidth="1"/>
    <col min="2072" max="2072" width="11.21875" bestFit="1" customWidth="1"/>
    <col min="2073" max="2074" width="10.21875" bestFit="1" customWidth="1"/>
    <col min="2075" max="2075" width="11.21875" bestFit="1" customWidth="1"/>
    <col min="2076" max="2076" width="9" bestFit="1" customWidth="1"/>
    <col min="2077" max="2077" width="10.21875" bestFit="1" customWidth="1"/>
    <col min="2078" max="2078" width="11.21875" bestFit="1" customWidth="1"/>
    <col min="2079" max="2080" width="10.21875" bestFit="1" customWidth="1"/>
    <col min="2081" max="2081" width="11.21875" bestFit="1" customWidth="1"/>
    <col min="2082" max="2082" width="9" bestFit="1" customWidth="1"/>
    <col min="2083" max="2083" width="10.21875" bestFit="1" customWidth="1"/>
    <col min="2084" max="2084" width="11.21875" bestFit="1" customWidth="1"/>
    <col min="2085" max="2086" width="10.21875" bestFit="1" customWidth="1"/>
    <col min="2087" max="2087" width="11.21875" bestFit="1" customWidth="1"/>
    <col min="2088" max="2088" width="9" bestFit="1" customWidth="1"/>
    <col min="2089" max="2089" width="8.6640625" bestFit="1" customWidth="1"/>
    <col min="2090" max="2090" width="11.21875" bestFit="1" customWidth="1"/>
    <col min="2091" max="2092" width="10.21875" bestFit="1" customWidth="1"/>
    <col min="2093" max="2093" width="11.21875" bestFit="1" customWidth="1"/>
    <col min="2094" max="2094" width="9" bestFit="1" customWidth="1"/>
    <col min="2095" max="2095" width="10.21875" bestFit="1" customWidth="1"/>
    <col min="2096" max="2096" width="11.21875" bestFit="1" customWidth="1"/>
    <col min="2097" max="2098" width="10.21875" bestFit="1" customWidth="1"/>
    <col min="2099" max="2099" width="11.21875" bestFit="1" customWidth="1"/>
    <col min="2100" max="2100" width="9" bestFit="1" customWidth="1"/>
    <col min="2101" max="2101" width="10.21875" bestFit="1" customWidth="1"/>
    <col min="2102" max="2102" width="11.21875" bestFit="1" customWidth="1"/>
    <col min="2103" max="2104" width="10.21875" bestFit="1" customWidth="1"/>
    <col min="2105" max="2105" width="11.21875" bestFit="1" customWidth="1"/>
    <col min="2106" max="2106" width="9" bestFit="1" customWidth="1"/>
    <col min="2107" max="2107" width="10.21875" bestFit="1" customWidth="1"/>
    <col min="2108" max="2108" width="11.21875" bestFit="1" customWidth="1"/>
    <col min="2109" max="2109" width="10.21875" bestFit="1" customWidth="1"/>
    <col min="2110" max="2110" width="8.6640625" bestFit="1" customWidth="1"/>
    <col min="2111" max="2111" width="11.21875" bestFit="1" customWidth="1"/>
    <col min="2112" max="2112" width="9" bestFit="1" customWidth="1"/>
    <col min="2113" max="2113" width="10.21875" bestFit="1" customWidth="1"/>
    <col min="2114" max="2114" width="11.21875" bestFit="1" customWidth="1"/>
    <col min="2115" max="2116" width="10.21875" bestFit="1" customWidth="1"/>
    <col min="2117" max="2117" width="11.21875" bestFit="1" customWidth="1"/>
    <col min="2118" max="2118" width="9" bestFit="1" customWidth="1"/>
    <col min="2119" max="2119" width="10.21875" bestFit="1" customWidth="1"/>
    <col min="2120" max="2120" width="11.21875" bestFit="1" customWidth="1"/>
    <col min="2121" max="2122" width="10.21875" bestFit="1" customWidth="1"/>
    <col min="2123" max="2123" width="11.21875" bestFit="1" customWidth="1"/>
    <col min="2124" max="2124" width="9" bestFit="1" customWidth="1"/>
    <col min="2125" max="2125" width="10.21875" bestFit="1" customWidth="1"/>
    <col min="2126" max="2126" width="11.21875" bestFit="1" customWidth="1"/>
    <col min="2127" max="2127" width="8.6640625" bestFit="1" customWidth="1"/>
    <col min="2128" max="2128" width="10.21875" bestFit="1" customWidth="1"/>
    <col min="2129" max="2129" width="11.21875" bestFit="1" customWidth="1"/>
    <col min="2130" max="2130" width="9" bestFit="1" customWidth="1"/>
    <col min="2131" max="2131" width="10.21875" bestFit="1" customWidth="1"/>
    <col min="2132" max="2132" width="11.21875" bestFit="1" customWidth="1"/>
    <col min="2133" max="2134" width="10.21875" bestFit="1" customWidth="1"/>
    <col min="2135" max="2135" width="11.21875" bestFit="1" customWidth="1"/>
    <col min="2136" max="2136" width="9" bestFit="1" customWidth="1"/>
    <col min="2137" max="2137" width="10.21875" bestFit="1" customWidth="1"/>
    <col min="2138" max="2138" width="11.21875" bestFit="1" customWidth="1"/>
    <col min="2139" max="2140" width="10.21875" bestFit="1" customWidth="1"/>
    <col min="2141" max="2141" width="11.21875" bestFit="1" customWidth="1"/>
    <col min="2142" max="2142" width="9" bestFit="1" customWidth="1"/>
    <col min="2143" max="2143" width="10.21875" bestFit="1" customWidth="1"/>
    <col min="2144" max="2144" width="11.21875" bestFit="1" customWidth="1"/>
    <col min="2145" max="2146" width="10.21875" bestFit="1" customWidth="1"/>
    <col min="2147" max="2147" width="11.21875" bestFit="1" customWidth="1"/>
    <col min="2148" max="2148" width="9" bestFit="1" customWidth="1"/>
    <col min="2149" max="2149" width="10.21875" bestFit="1" customWidth="1"/>
    <col min="2150" max="2150" width="11.21875" bestFit="1" customWidth="1"/>
    <col min="2151" max="2152" width="10.21875" bestFit="1" customWidth="1"/>
    <col min="2153" max="2153" width="11.21875" bestFit="1" customWidth="1"/>
    <col min="2154" max="2154" width="9" bestFit="1" customWidth="1"/>
    <col min="2155" max="2155" width="10.21875" bestFit="1" customWidth="1"/>
    <col min="2156" max="2156" width="11.21875" bestFit="1" customWidth="1"/>
    <col min="2157" max="2158" width="10.21875" bestFit="1" customWidth="1"/>
    <col min="2159" max="2159" width="11.21875" bestFit="1" customWidth="1"/>
    <col min="2160" max="2160" width="9" bestFit="1" customWidth="1"/>
    <col min="2161" max="2161" width="10.21875" bestFit="1" customWidth="1"/>
    <col min="2162" max="2162" width="11.21875" bestFit="1" customWidth="1"/>
    <col min="2163" max="2164" width="10.21875" bestFit="1" customWidth="1"/>
    <col min="2165" max="2165" width="11.21875" bestFit="1" customWidth="1"/>
    <col min="2166" max="2166" width="9" bestFit="1" customWidth="1"/>
    <col min="2167" max="2167" width="10.21875" bestFit="1" customWidth="1"/>
    <col min="2168" max="2168" width="11.21875" bestFit="1" customWidth="1"/>
    <col min="2169" max="2170" width="10.21875" bestFit="1" customWidth="1"/>
    <col min="2171" max="2171" width="11.21875" bestFit="1" customWidth="1"/>
    <col min="2172" max="2172" width="9" bestFit="1" customWidth="1"/>
    <col min="2173" max="2173" width="10.21875" bestFit="1" customWidth="1"/>
    <col min="2174" max="2174" width="11.21875" bestFit="1" customWidth="1"/>
    <col min="2175" max="2176" width="10.21875" bestFit="1" customWidth="1"/>
    <col min="2177" max="2177" width="11.21875" bestFit="1" customWidth="1"/>
    <col min="2178" max="2178" width="9" bestFit="1" customWidth="1"/>
    <col min="2179" max="2179" width="10.21875" bestFit="1" customWidth="1"/>
    <col min="2180" max="2180" width="11.21875" bestFit="1" customWidth="1"/>
    <col min="2181" max="2181" width="10.21875" bestFit="1" customWidth="1"/>
    <col min="2182" max="2182" width="8.6640625" bestFit="1" customWidth="1"/>
    <col min="2183" max="2183" width="11.21875" bestFit="1" customWidth="1"/>
    <col min="2184" max="2184" width="9" bestFit="1" customWidth="1"/>
    <col min="2185" max="2185" width="10.21875" bestFit="1" customWidth="1"/>
    <col min="2186" max="2186" width="11.21875" bestFit="1" customWidth="1"/>
    <col min="2187" max="2188" width="10.21875" bestFit="1" customWidth="1"/>
    <col min="2189" max="2189" width="11.21875" bestFit="1" customWidth="1"/>
    <col min="2190" max="2190" width="10.77734375" bestFit="1" customWidth="1"/>
    <col min="2191" max="2193" width="10.21875" bestFit="1" customWidth="1"/>
    <col min="2194" max="2194" width="8" bestFit="1" customWidth="1"/>
    <col min="2195" max="2195" width="8.6640625" bestFit="1" customWidth="1"/>
    <col min="2196" max="2196" width="10.21875" bestFit="1" customWidth="1"/>
    <col min="2197" max="2197" width="11.21875" bestFit="1" customWidth="1"/>
    <col min="2198" max="2200" width="10.21875" bestFit="1" customWidth="1"/>
    <col min="2201" max="2201" width="8" bestFit="1" customWidth="1"/>
    <col min="2202" max="2203" width="10.21875" bestFit="1" customWidth="1"/>
    <col min="2204" max="2204" width="11.21875" bestFit="1" customWidth="1"/>
    <col min="2205" max="2207" width="10.21875" bestFit="1" customWidth="1"/>
    <col min="2208" max="2208" width="8" bestFit="1" customWidth="1"/>
    <col min="2209" max="2210" width="10.21875" bestFit="1" customWidth="1"/>
    <col min="2211" max="2211" width="11.21875" bestFit="1" customWidth="1"/>
    <col min="2212" max="2214" width="10.21875" bestFit="1" customWidth="1"/>
    <col min="2215" max="2215" width="8" bestFit="1" customWidth="1"/>
    <col min="2216" max="2217" width="10.21875" bestFit="1" customWidth="1"/>
    <col min="2218" max="2218" width="11.21875" bestFit="1" customWidth="1"/>
    <col min="2219" max="2221" width="10.21875" bestFit="1" customWidth="1"/>
    <col min="2222" max="2222" width="8" bestFit="1" customWidth="1"/>
    <col min="2223" max="2223" width="10.21875" bestFit="1" customWidth="1"/>
    <col min="2224" max="2224" width="8.6640625" bestFit="1" customWidth="1"/>
    <col min="2225" max="2225" width="11.21875" bestFit="1" customWidth="1"/>
    <col min="2226" max="2227" width="10.21875" bestFit="1" customWidth="1"/>
    <col min="2228" max="2228" width="8.6640625" bestFit="1" customWidth="1"/>
    <col min="2229" max="2229" width="8" bestFit="1" customWidth="1"/>
    <col min="2230" max="2231" width="10.21875" bestFit="1" customWidth="1"/>
    <col min="2232" max="2232" width="11.21875" bestFit="1" customWidth="1"/>
    <col min="2233" max="2235" width="10.21875" bestFit="1" customWidth="1"/>
    <col min="2236" max="2236" width="8" bestFit="1" customWidth="1"/>
    <col min="2237" max="2238" width="8.6640625" bestFit="1" customWidth="1"/>
    <col min="2239" max="2239" width="11.21875" bestFit="1" customWidth="1"/>
    <col min="2240" max="2242" width="10.21875" bestFit="1" customWidth="1"/>
    <col min="2243" max="2243" width="8" bestFit="1" customWidth="1"/>
    <col min="2244" max="2245" width="8.6640625" bestFit="1" customWidth="1"/>
    <col min="2246" max="2246" width="11.21875" bestFit="1" customWidth="1"/>
    <col min="2247" max="2249" width="10.21875" bestFit="1" customWidth="1"/>
    <col min="2250" max="2250" width="8" bestFit="1" customWidth="1"/>
    <col min="2251" max="2252" width="10.21875" bestFit="1" customWidth="1"/>
    <col min="2253" max="2253" width="11.21875" bestFit="1" customWidth="1"/>
    <col min="2254" max="2256" width="10.21875" bestFit="1" customWidth="1"/>
    <col min="2257" max="2257" width="8" bestFit="1" customWidth="1"/>
    <col min="2258" max="2259" width="10.21875" bestFit="1" customWidth="1"/>
    <col min="2260" max="2260" width="11.21875" bestFit="1" customWidth="1"/>
    <col min="2261" max="2263" width="10.21875" bestFit="1" customWidth="1"/>
    <col min="2264" max="2264" width="8" bestFit="1" customWidth="1"/>
    <col min="2265" max="2266" width="10.21875" bestFit="1" customWidth="1"/>
    <col min="2267" max="2267" width="11.21875" bestFit="1" customWidth="1"/>
    <col min="2268" max="2270" width="10.21875" bestFit="1" customWidth="1"/>
    <col min="2271" max="2271" width="8" bestFit="1" customWidth="1"/>
    <col min="2272" max="2272" width="10.21875" bestFit="1" customWidth="1"/>
    <col min="2273" max="2273" width="8.6640625" bestFit="1" customWidth="1"/>
    <col min="2274" max="2274" width="11.21875" bestFit="1" customWidth="1"/>
    <col min="2275" max="2277" width="10.21875" bestFit="1" customWidth="1"/>
    <col min="2278" max="2278" width="8" bestFit="1" customWidth="1"/>
    <col min="2279" max="2280" width="10.21875" bestFit="1" customWidth="1"/>
    <col min="2281" max="2281" width="11.21875" bestFit="1" customWidth="1"/>
    <col min="2282" max="2282" width="10.21875" bestFit="1" customWidth="1"/>
    <col min="2283" max="2283" width="8.6640625" bestFit="1" customWidth="1"/>
    <col min="2284" max="2284" width="10.21875" bestFit="1" customWidth="1"/>
    <col min="2285" max="2285" width="8" bestFit="1" customWidth="1"/>
    <col min="2286" max="2287" width="10.21875" bestFit="1" customWidth="1"/>
    <col min="2288" max="2288" width="11.21875" bestFit="1" customWidth="1"/>
    <col min="2289" max="2291" width="10.21875" bestFit="1" customWidth="1"/>
    <col min="2292" max="2292" width="8" bestFit="1" customWidth="1"/>
    <col min="2293" max="2293" width="10.21875" bestFit="1" customWidth="1"/>
    <col min="2294" max="2294" width="8.6640625" bestFit="1" customWidth="1"/>
    <col min="2295" max="2295" width="11.21875" bestFit="1" customWidth="1"/>
    <col min="2296" max="2296" width="10.21875" bestFit="1" customWidth="1"/>
    <col min="2297" max="2297" width="8.6640625" bestFit="1" customWidth="1"/>
    <col min="2298" max="2298" width="10.21875" bestFit="1" customWidth="1"/>
    <col min="2299" max="2299" width="8" bestFit="1" customWidth="1"/>
    <col min="2300" max="2300" width="8.6640625" bestFit="1" customWidth="1"/>
    <col min="2301" max="2301" width="10.21875" bestFit="1" customWidth="1"/>
    <col min="2302" max="2302" width="11.21875" bestFit="1" customWidth="1"/>
    <col min="2303" max="2303" width="8.6640625" bestFit="1" customWidth="1"/>
    <col min="2304" max="2305" width="10.21875" bestFit="1" customWidth="1"/>
    <col min="2306" max="2306" width="8" bestFit="1" customWidth="1"/>
    <col min="2307" max="2308" width="10.21875" bestFit="1" customWidth="1"/>
    <col min="2309" max="2309" width="11.21875" bestFit="1" customWidth="1"/>
    <col min="2310" max="2312" width="10.21875" bestFit="1" customWidth="1"/>
    <col min="2313" max="2313" width="8" bestFit="1" customWidth="1"/>
    <col min="2314" max="2315" width="10.21875" bestFit="1" customWidth="1"/>
    <col min="2316" max="2316" width="11.21875" bestFit="1" customWidth="1"/>
    <col min="2317" max="2319" width="10.21875" bestFit="1" customWidth="1"/>
    <col min="2320" max="2320" width="8" bestFit="1" customWidth="1"/>
    <col min="2321" max="2321" width="10.21875" bestFit="1" customWidth="1"/>
    <col min="2322" max="2322" width="8.6640625" bestFit="1" customWidth="1"/>
    <col min="2323" max="2323" width="11.21875" bestFit="1" customWidth="1"/>
    <col min="2324" max="2326" width="10.21875" bestFit="1" customWidth="1"/>
    <col min="2327" max="2327" width="8" bestFit="1" customWidth="1"/>
    <col min="2328" max="2329" width="10.21875" bestFit="1" customWidth="1"/>
    <col min="2330" max="2330" width="11.21875" bestFit="1" customWidth="1"/>
    <col min="2331" max="2333" width="10.21875" bestFit="1" customWidth="1"/>
    <col min="2334" max="2334" width="8" bestFit="1" customWidth="1"/>
    <col min="2335" max="2336" width="10.21875" bestFit="1" customWidth="1"/>
    <col min="2337" max="2337" width="11.21875" bestFit="1" customWidth="1"/>
    <col min="2338" max="2340" width="10.21875" bestFit="1" customWidth="1"/>
    <col min="2341" max="2341" width="8" bestFit="1" customWidth="1"/>
    <col min="2342" max="2343" width="10.21875" bestFit="1" customWidth="1"/>
    <col min="2344" max="2344" width="11.21875" bestFit="1" customWidth="1"/>
    <col min="2345" max="2347" width="10.21875" bestFit="1" customWidth="1"/>
    <col min="2348" max="2348" width="8" bestFit="1" customWidth="1"/>
    <col min="2349" max="2350" width="10.21875" bestFit="1" customWidth="1"/>
    <col min="2351" max="2351" width="11.21875" bestFit="1" customWidth="1"/>
    <col min="2352" max="2352" width="8.6640625" bestFit="1" customWidth="1"/>
    <col min="2353" max="2354" width="10.21875" bestFit="1" customWidth="1"/>
    <col min="2355" max="2355" width="8" bestFit="1" customWidth="1"/>
    <col min="2356" max="2357" width="10.21875" bestFit="1" customWidth="1"/>
    <col min="2358" max="2358" width="11.21875" bestFit="1" customWidth="1"/>
    <col min="2359" max="2361" width="10.21875" bestFit="1" customWidth="1"/>
    <col min="2362" max="2362" width="8" bestFit="1" customWidth="1"/>
    <col min="2363" max="2364" width="10.21875" bestFit="1" customWidth="1"/>
    <col min="2365" max="2365" width="11.21875" bestFit="1" customWidth="1"/>
    <col min="2366" max="2368" width="10.21875" bestFit="1" customWidth="1"/>
    <col min="2369" max="2369" width="8" bestFit="1" customWidth="1"/>
    <col min="2370" max="2371" width="10.21875" bestFit="1" customWidth="1"/>
    <col min="2372" max="2372" width="11.21875" bestFit="1" customWidth="1"/>
    <col min="2373" max="2375" width="10.21875" bestFit="1" customWidth="1"/>
    <col min="2376" max="2376" width="8" bestFit="1" customWidth="1"/>
    <col min="2377" max="2378" width="10.21875" bestFit="1" customWidth="1"/>
    <col min="2379" max="2379" width="11.21875" bestFit="1" customWidth="1"/>
    <col min="2380" max="2382" width="10.21875" bestFit="1" customWidth="1"/>
    <col min="2383" max="2383" width="8" bestFit="1" customWidth="1"/>
    <col min="2384" max="2385" width="10.21875" bestFit="1" customWidth="1"/>
    <col min="2386" max="2386" width="11.21875" bestFit="1" customWidth="1"/>
    <col min="2387" max="2389" width="10.21875" bestFit="1" customWidth="1"/>
    <col min="2390" max="2390" width="8" bestFit="1" customWidth="1"/>
    <col min="2391" max="2392" width="10.21875" bestFit="1" customWidth="1"/>
    <col min="2393" max="2393" width="11.21875" bestFit="1" customWidth="1"/>
    <col min="2394" max="2395" width="10.21875" bestFit="1" customWidth="1"/>
    <col min="2396" max="2396" width="8.6640625" bestFit="1" customWidth="1"/>
    <col min="2397" max="2397" width="8" bestFit="1" customWidth="1"/>
    <col min="2398" max="2399" width="10.21875" bestFit="1" customWidth="1"/>
    <col min="2400" max="2400" width="11.21875" bestFit="1" customWidth="1"/>
    <col min="2401" max="2403" width="10.21875" bestFit="1" customWidth="1"/>
    <col min="2404" max="2404" width="8" bestFit="1" customWidth="1"/>
    <col min="2405" max="2406" width="10.21875" bestFit="1" customWidth="1"/>
    <col min="2407" max="2407" width="11.21875" bestFit="1" customWidth="1"/>
    <col min="2408" max="2408" width="10.21875" bestFit="1" customWidth="1"/>
    <col min="2409" max="2409" width="8.6640625" bestFit="1" customWidth="1"/>
    <col min="2410" max="2410" width="10.21875" bestFit="1" customWidth="1"/>
    <col min="2411" max="2411" width="8" bestFit="1" customWidth="1"/>
    <col min="2412" max="2413" width="10.21875" bestFit="1" customWidth="1"/>
    <col min="2414" max="2414" width="11.21875" bestFit="1" customWidth="1"/>
    <col min="2415" max="2416" width="10.21875" bestFit="1" customWidth="1"/>
    <col min="2417" max="2417" width="8.6640625" bestFit="1" customWidth="1"/>
    <col min="2418" max="2418" width="8" bestFit="1" customWidth="1"/>
    <col min="2419" max="2420" width="10.21875" bestFit="1" customWidth="1"/>
    <col min="2421" max="2421" width="11.21875" bestFit="1" customWidth="1"/>
    <col min="2422" max="2424" width="10.21875" bestFit="1" customWidth="1"/>
    <col min="2425" max="2425" width="8" bestFit="1" customWidth="1"/>
    <col min="2426" max="2427" width="10.21875" bestFit="1" customWidth="1"/>
    <col min="2428" max="2428" width="11.21875" bestFit="1" customWidth="1"/>
    <col min="2429" max="2431" width="10.21875" bestFit="1" customWidth="1"/>
    <col min="2432" max="2432" width="8" bestFit="1" customWidth="1"/>
    <col min="2433" max="2434" width="10.21875" bestFit="1" customWidth="1"/>
    <col min="2435" max="2435" width="11.21875" bestFit="1" customWidth="1"/>
    <col min="2436" max="2436" width="8.6640625" bestFit="1" customWidth="1"/>
    <col min="2437" max="2438" width="10.21875" bestFit="1" customWidth="1"/>
    <col min="2439" max="2439" width="8" bestFit="1" customWidth="1"/>
    <col min="2440" max="2441" width="10.21875" bestFit="1" customWidth="1"/>
    <col min="2442" max="2442" width="11.21875" bestFit="1" customWidth="1"/>
    <col min="2443" max="2445" width="10.21875" bestFit="1" customWidth="1"/>
    <col min="2446" max="2446" width="8" bestFit="1" customWidth="1"/>
    <col min="2447" max="2448" width="10.21875" bestFit="1" customWidth="1"/>
    <col min="2449" max="2449" width="11.21875" bestFit="1" customWidth="1"/>
    <col min="2450" max="2452" width="10.21875" bestFit="1" customWidth="1"/>
    <col min="2453" max="2453" width="8" bestFit="1" customWidth="1"/>
    <col min="2454" max="2455" width="10.21875" bestFit="1" customWidth="1"/>
    <col min="2456" max="2456" width="11.21875" bestFit="1" customWidth="1"/>
    <col min="2457" max="2459" width="10.21875" bestFit="1" customWidth="1"/>
    <col min="2460" max="2460" width="8" bestFit="1" customWidth="1"/>
    <col min="2461" max="2462" width="10.21875" bestFit="1" customWidth="1"/>
    <col min="2463" max="2463" width="11.21875" bestFit="1" customWidth="1"/>
    <col min="2464" max="2464" width="8.6640625" bestFit="1" customWidth="1"/>
    <col min="2465" max="2465" width="10.21875" bestFit="1" customWidth="1"/>
    <col min="2466" max="2466" width="8.6640625" bestFit="1" customWidth="1"/>
    <col min="2467" max="2467" width="8" bestFit="1" customWidth="1"/>
    <col min="2468" max="2469" width="10.21875" bestFit="1" customWidth="1"/>
    <col min="2470" max="2470" width="11.21875" bestFit="1" customWidth="1"/>
    <col min="2471" max="2473" width="10.21875" bestFit="1" customWidth="1"/>
    <col min="2474" max="2474" width="8" bestFit="1" customWidth="1"/>
    <col min="2475" max="2476" width="10.21875" bestFit="1" customWidth="1"/>
    <col min="2477" max="2477" width="11.21875" bestFit="1" customWidth="1"/>
    <col min="2478" max="2480" width="10.21875" bestFit="1" customWidth="1"/>
    <col min="2481" max="2481" width="8" bestFit="1" customWidth="1"/>
    <col min="2482" max="2482" width="8.6640625" bestFit="1" customWidth="1"/>
    <col min="2483" max="2483" width="10.21875" bestFit="1" customWidth="1"/>
    <col min="2484" max="2484" width="11.21875" bestFit="1" customWidth="1"/>
    <col min="2485" max="2485" width="10.21875" bestFit="1" customWidth="1"/>
    <col min="2486" max="2486" width="8" bestFit="1" customWidth="1"/>
    <col min="2487" max="2487" width="8.6640625" bestFit="1" customWidth="1"/>
    <col min="2488" max="2488" width="10.21875" bestFit="1" customWidth="1"/>
    <col min="2489" max="2489" width="11.21875" bestFit="1" customWidth="1"/>
    <col min="2490" max="2492" width="10.21875" bestFit="1" customWidth="1"/>
    <col min="2493" max="2493" width="8" bestFit="1" customWidth="1"/>
    <col min="2494" max="2495" width="10.21875" bestFit="1" customWidth="1"/>
    <col min="2496" max="2496" width="11.21875" bestFit="1" customWidth="1"/>
    <col min="2497" max="2499" width="10.21875" bestFit="1" customWidth="1"/>
    <col min="2500" max="2500" width="8" bestFit="1" customWidth="1"/>
    <col min="2501" max="2502" width="10.21875" bestFit="1" customWidth="1"/>
    <col min="2503" max="2503" width="11.21875" bestFit="1" customWidth="1"/>
    <col min="2504" max="2506" width="10.21875" bestFit="1" customWidth="1"/>
    <col min="2507" max="2507" width="8" bestFit="1" customWidth="1"/>
    <col min="2508" max="2508" width="10.21875" bestFit="1" customWidth="1"/>
    <col min="2509" max="2509" width="8.6640625" bestFit="1" customWidth="1"/>
    <col min="2510" max="2510" width="11.21875" bestFit="1" customWidth="1"/>
    <col min="2511" max="2513" width="10.21875" bestFit="1" customWidth="1"/>
    <col min="2514" max="2514" width="8" bestFit="1" customWidth="1"/>
    <col min="2515" max="2516" width="10.21875" bestFit="1" customWidth="1"/>
    <col min="2517" max="2517" width="11.21875" bestFit="1" customWidth="1"/>
    <col min="2518" max="2520" width="10.21875" bestFit="1" customWidth="1"/>
    <col min="2521" max="2521" width="8" bestFit="1" customWidth="1"/>
    <col min="2522" max="2523" width="10.21875" bestFit="1" customWidth="1"/>
    <col min="2524" max="2524" width="11.21875" bestFit="1" customWidth="1"/>
    <col min="2525" max="2525" width="10.21875" bestFit="1" customWidth="1"/>
    <col min="2526" max="2526" width="8.6640625" bestFit="1" customWidth="1"/>
    <col min="2527" max="2527" width="10.21875" bestFit="1" customWidth="1"/>
    <col min="2528" max="2528" width="8" bestFit="1" customWidth="1"/>
    <col min="2529" max="2530" width="10.21875" bestFit="1" customWidth="1"/>
    <col min="2531" max="2531" width="11.21875" bestFit="1" customWidth="1"/>
    <col min="2532" max="2532" width="10.21875" bestFit="1" customWidth="1"/>
    <col min="2533" max="2533" width="8.6640625" bestFit="1" customWidth="1"/>
    <col min="2534" max="2534" width="10.21875" bestFit="1" customWidth="1"/>
    <col min="2535" max="2535" width="8" bestFit="1" customWidth="1"/>
    <col min="2536" max="2537" width="10.21875" bestFit="1" customWidth="1"/>
    <col min="2538" max="2538" width="11.21875" bestFit="1" customWidth="1"/>
    <col min="2539" max="2541" width="10.21875" bestFit="1" customWidth="1"/>
    <col min="2542" max="2542" width="8" bestFit="1" customWidth="1"/>
    <col min="2543" max="2544" width="10.21875" bestFit="1" customWidth="1"/>
    <col min="2545" max="2545" width="11.21875" bestFit="1" customWidth="1"/>
    <col min="2546" max="2548" width="10.21875" bestFit="1" customWidth="1"/>
    <col min="2549" max="2549" width="10.77734375" bestFit="1" customWidth="1"/>
    <col min="2550" max="2550" width="11.21875" bestFit="1" customWidth="1"/>
    <col min="2551" max="2553" width="10.21875" bestFit="1" customWidth="1"/>
    <col min="2554" max="2554" width="11.21875" bestFit="1" customWidth="1"/>
    <col min="2555" max="2557" width="10.21875" bestFit="1" customWidth="1"/>
    <col min="2558" max="2558" width="11.21875" bestFit="1" customWidth="1"/>
    <col min="2559" max="2561" width="10.21875" bestFit="1" customWidth="1"/>
    <col min="2562" max="2562" width="11.21875" bestFit="1" customWidth="1"/>
    <col min="2563" max="2565" width="10.21875" bestFit="1" customWidth="1"/>
    <col min="2566" max="2566" width="11.21875" bestFit="1" customWidth="1"/>
    <col min="2567" max="2569" width="10.21875" bestFit="1" customWidth="1"/>
    <col min="2570" max="2570" width="11.21875" bestFit="1" customWidth="1"/>
    <col min="2571" max="2573" width="10.21875" bestFit="1" customWidth="1"/>
    <col min="2574" max="2574" width="11.21875" bestFit="1" customWidth="1"/>
    <col min="2575" max="2577" width="10.21875" bestFit="1" customWidth="1"/>
    <col min="2578" max="2578" width="11.21875" bestFit="1" customWidth="1"/>
    <col min="2579" max="2581" width="10.21875" bestFit="1" customWidth="1"/>
    <col min="2582" max="2582" width="11.21875" bestFit="1" customWidth="1"/>
    <col min="2583" max="2584" width="10.21875" bestFit="1" customWidth="1"/>
    <col min="2585" max="2585" width="8.6640625" bestFit="1" customWidth="1"/>
    <col min="2586" max="2586" width="11.21875" bestFit="1" customWidth="1"/>
    <col min="2587" max="2589" width="10.21875" bestFit="1" customWidth="1"/>
    <col min="2590" max="2590" width="11.21875" bestFit="1" customWidth="1"/>
    <col min="2591" max="2592" width="10.21875" bestFit="1" customWidth="1"/>
    <col min="2593" max="2593" width="8.6640625" bestFit="1" customWidth="1"/>
    <col min="2594" max="2594" width="11.21875" bestFit="1" customWidth="1"/>
    <col min="2595" max="2597" width="10.21875" bestFit="1" customWidth="1"/>
    <col min="2598" max="2598" width="11.21875" bestFit="1" customWidth="1"/>
    <col min="2599" max="2601" width="10.21875" bestFit="1" customWidth="1"/>
    <col min="2602" max="2602" width="11.21875" bestFit="1" customWidth="1"/>
    <col min="2603" max="2604" width="10.21875" bestFit="1" customWidth="1"/>
    <col min="2605" max="2605" width="8.6640625" bestFit="1" customWidth="1"/>
    <col min="2606" max="2606" width="11.21875" bestFit="1" customWidth="1"/>
    <col min="2607" max="2609" width="10.21875" bestFit="1" customWidth="1"/>
    <col min="2610" max="2610" width="11.21875" bestFit="1" customWidth="1"/>
    <col min="2611" max="2613" width="10.21875" bestFit="1" customWidth="1"/>
    <col min="2614" max="2614" width="11.21875" bestFit="1" customWidth="1"/>
    <col min="2615" max="2616" width="9" bestFit="1" customWidth="1"/>
    <col min="2617" max="2617" width="8.6640625" bestFit="1" customWidth="1"/>
    <col min="2618" max="2618" width="11.21875" bestFit="1" customWidth="1"/>
    <col min="2619" max="2621" width="10.21875" bestFit="1" customWidth="1"/>
    <col min="2622" max="2622" width="11.21875" bestFit="1" customWidth="1"/>
    <col min="2623" max="2625" width="10.21875" bestFit="1" customWidth="1"/>
    <col min="2626" max="2626" width="11.21875" bestFit="1" customWidth="1"/>
    <col min="2627" max="2627" width="10.21875" bestFit="1" customWidth="1"/>
    <col min="2628" max="2628" width="8.6640625" bestFit="1" customWidth="1"/>
    <col min="2629" max="2629" width="10.21875" bestFit="1" customWidth="1"/>
    <col min="2630" max="2630" width="11.21875" bestFit="1" customWidth="1"/>
    <col min="2631" max="2633" width="10.21875" bestFit="1" customWidth="1"/>
    <col min="2634" max="2634" width="11.21875" bestFit="1" customWidth="1"/>
    <col min="2635" max="2637" width="10.21875" bestFit="1" customWidth="1"/>
    <col min="2638" max="2638" width="11.21875" bestFit="1" customWidth="1"/>
    <col min="2639" max="2641" width="10.21875" bestFit="1" customWidth="1"/>
    <col min="2642" max="2642" width="11.21875" bestFit="1" customWidth="1"/>
    <col min="2643" max="2645" width="10.21875" bestFit="1" customWidth="1"/>
    <col min="2646" max="2646" width="11.21875" bestFit="1" customWidth="1"/>
    <col min="2647" max="2649" width="10.21875" bestFit="1" customWidth="1"/>
    <col min="2650" max="2650" width="11.21875" bestFit="1" customWidth="1"/>
    <col min="2651" max="2652" width="10.21875" bestFit="1" customWidth="1"/>
    <col min="2653" max="2653" width="8.6640625" bestFit="1" customWidth="1"/>
    <col min="2654" max="2654" width="11.21875" bestFit="1" customWidth="1"/>
    <col min="2655" max="2656" width="9" bestFit="1" customWidth="1"/>
    <col min="2657" max="2657" width="10.21875" bestFit="1" customWidth="1"/>
    <col min="2658" max="2658" width="11.21875" bestFit="1" customWidth="1"/>
    <col min="2659" max="2659" width="8.6640625" bestFit="1" customWidth="1"/>
    <col min="2660" max="2661" width="10.21875" bestFit="1" customWidth="1"/>
    <col min="2662" max="2662" width="11.21875" bestFit="1" customWidth="1"/>
    <col min="2663" max="2665" width="10.21875" bestFit="1" customWidth="1"/>
    <col min="2666" max="2666" width="11.21875" bestFit="1" customWidth="1"/>
    <col min="2667" max="2669" width="10.21875" bestFit="1" customWidth="1"/>
    <col min="2670" max="2670" width="11.21875" bestFit="1" customWidth="1"/>
    <col min="2671" max="2673" width="10.21875" bestFit="1" customWidth="1"/>
    <col min="2674" max="2674" width="11.21875" bestFit="1" customWidth="1"/>
    <col min="2675" max="2675" width="10.21875" bestFit="1" customWidth="1"/>
    <col min="2676" max="2676" width="8.6640625" bestFit="1" customWidth="1"/>
    <col min="2677" max="2677" width="10.21875" bestFit="1" customWidth="1"/>
    <col min="2678" max="2678" width="11.21875" bestFit="1" customWidth="1"/>
    <col min="2679" max="2681" width="10.21875" bestFit="1" customWidth="1"/>
    <col min="2682" max="2682" width="11.21875" bestFit="1" customWidth="1"/>
    <col min="2683" max="2683" width="10.21875" bestFit="1" customWidth="1"/>
    <col min="2684" max="2684" width="8.6640625" bestFit="1" customWidth="1"/>
    <col min="2685" max="2685" width="10.21875" bestFit="1" customWidth="1"/>
    <col min="2686" max="2686" width="11.21875" bestFit="1" customWidth="1"/>
    <col min="2687" max="2689" width="10.21875" bestFit="1" customWidth="1"/>
    <col min="2690" max="2690" width="11.21875" bestFit="1" customWidth="1"/>
    <col min="2691" max="2693" width="10.21875" bestFit="1" customWidth="1"/>
    <col min="2694" max="2694" width="11.21875" bestFit="1" customWidth="1"/>
    <col min="2695" max="2697" width="10.21875" bestFit="1" customWidth="1"/>
    <col min="2698" max="2698" width="11.21875" bestFit="1" customWidth="1"/>
    <col min="2699" max="2700" width="10.21875" bestFit="1" customWidth="1"/>
    <col min="2701" max="2701" width="8.6640625" bestFit="1" customWidth="1"/>
    <col min="2702" max="2702" width="11.21875" bestFit="1" customWidth="1"/>
    <col min="2703" max="2705" width="10.21875" bestFit="1" customWidth="1"/>
    <col min="2706" max="2706" width="11.21875" bestFit="1" customWidth="1"/>
    <col min="2707" max="2709" width="10.21875" bestFit="1" customWidth="1"/>
    <col min="2710" max="2710" width="11.21875" bestFit="1" customWidth="1"/>
    <col min="2711" max="2713" width="10.21875" bestFit="1" customWidth="1"/>
    <col min="2714" max="2714" width="11.21875" bestFit="1" customWidth="1"/>
    <col min="2715" max="2717" width="10.21875" bestFit="1" customWidth="1"/>
    <col min="2718" max="2718" width="11.21875" bestFit="1" customWidth="1"/>
    <col min="2719" max="2721" width="10.21875" bestFit="1" customWidth="1"/>
    <col min="2722" max="2722" width="11.21875" bestFit="1" customWidth="1"/>
    <col min="2723" max="2725" width="10.21875" bestFit="1" customWidth="1"/>
    <col min="2726" max="2726" width="11.21875" bestFit="1" customWidth="1"/>
    <col min="2727" max="2728" width="9" bestFit="1" customWidth="1"/>
    <col min="2729" max="2729" width="10.21875" bestFit="1" customWidth="1"/>
    <col min="2730" max="2730" width="11.21875" bestFit="1" customWidth="1"/>
    <col min="2731" max="2733" width="10.21875" bestFit="1" customWidth="1"/>
    <col min="2734" max="2734" width="11.21875" bestFit="1" customWidth="1"/>
    <col min="2735" max="2736" width="9" bestFit="1" customWidth="1"/>
    <col min="2737" max="2737" width="10.21875" bestFit="1" customWidth="1"/>
    <col min="2738" max="2738" width="11.21875" bestFit="1" customWidth="1"/>
    <col min="2739" max="2741" width="10.21875" bestFit="1" customWidth="1"/>
    <col min="2742" max="2742" width="11.21875" bestFit="1" customWidth="1"/>
    <col min="2743" max="2745" width="10.21875" bestFit="1" customWidth="1"/>
    <col min="2746" max="2746" width="11.21875" bestFit="1" customWidth="1"/>
    <col min="2747" max="2749" width="10.21875" bestFit="1" customWidth="1"/>
    <col min="2750" max="2750" width="11.21875" bestFit="1" customWidth="1"/>
    <col min="2751" max="2753" width="10.21875" bestFit="1" customWidth="1"/>
    <col min="2754" max="2754" width="11.21875" bestFit="1" customWidth="1"/>
    <col min="2755" max="2757" width="10.21875" bestFit="1" customWidth="1"/>
    <col min="2758" max="2758" width="11.21875" bestFit="1" customWidth="1"/>
    <col min="2759" max="2761" width="10.21875" bestFit="1" customWidth="1"/>
    <col min="2762" max="2762" width="11.21875" bestFit="1" customWidth="1"/>
    <col min="2763" max="2763" width="8.6640625" bestFit="1" customWidth="1"/>
    <col min="2764" max="2765" width="10.21875" bestFit="1" customWidth="1"/>
    <col min="2766" max="2766" width="11.21875" bestFit="1" customWidth="1"/>
    <col min="2767" max="2769" width="10.21875" bestFit="1" customWidth="1"/>
    <col min="2770" max="2770" width="11.21875" bestFit="1" customWidth="1"/>
    <col min="2771" max="2773" width="10.21875" bestFit="1" customWidth="1"/>
    <col min="2774" max="2774" width="11.21875" bestFit="1" customWidth="1"/>
    <col min="2775" max="2777" width="10.21875" bestFit="1" customWidth="1"/>
    <col min="2778" max="2778" width="11.21875" bestFit="1" customWidth="1"/>
    <col min="2779" max="2781" width="10.21875" bestFit="1" customWidth="1"/>
    <col min="2782" max="2782" width="11.21875" bestFit="1" customWidth="1"/>
    <col min="2783" max="2785" width="10.21875" bestFit="1" customWidth="1"/>
    <col min="2786" max="2786" width="11.21875" bestFit="1" customWidth="1"/>
    <col min="2787" max="2789" width="10.21875" bestFit="1" customWidth="1"/>
    <col min="2790" max="2790" width="11.21875" bestFit="1" customWidth="1"/>
    <col min="2791" max="2792" width="10.21875" bestFit="1" customWidth="1"/>
    <col min="2793" max="2793" width="8.6640625" bestFit="1" customWidth="1"/>
    <col min="2794" max="2794" width="11.21875" bestFit="1" customWidth="1"/>
    <col min="2795" max="2797" width="10.21875" bestFit="1" customWidth="1"/>
    <col min="2798" max="2798" width="11.21875" bestFit="1" customWidth="1"/>
    <col min="2799" max="2801" width="10.21875" bestFit="1" customWidth="1"/>
    <col min="2802" max="2802" width="11.21875" bestFit="1" customWidth="1"/>
    <col min="2803" max="2805" width="10.21875" bestFit="1" customWidth="1"/>
    <col min="2806" max="2806" width="11.21875" bestFit="1" customWidth="1"/>
    <col min="2807" max="2809" width="10.21875" bestFit="1" customWidth="1"/>
    <col min="2810" max="2810" width="11.21875" bestFit="1" customWidth="1"/>
    <col min="2811" max="2813" width="10.21875" bestFit="1" customWidth="1"/>
    <col min="2814" max="2814" width="11.21875" bestFit="1" customWidth="1"/>
    <col min="2815" max="2817" width="10.21875" bestFit="1" customWidth="1"/>
    <col min="2818" max="2818" width="11.21875" bestFit="1" customWidth="1"/>
    <col min="2819" max="2819" width="8.6640625" bestFit="1" customWidth="1"/>
    <col min="2820" max="2820" width="10.21875" bestFit="1" customWidth="1"/>
    <col min="2821" max="2821" width="8.6640625" bestFit="1" customWidth="1"/>
    <col min="2822" max="2822" width="11.21875" bestFit="1" customWidth="1"/>
    <col min="2823" max="2825" width="10.21875" bestFit="1" customWidth="1"/>
    <col min="2826" max="2826" width="11.21875" bestFit="1" customWidth="1"/>
    <col min="2827" max="2829" width="10.21875" bestFit="1" customWidth="1"/>
    <col min="2830" max="2830" width="11.21875" bestFit="1" customWidth="1"/>
    <col min="2831" max="2833" width="10.21875" bestFit="1" customWidth="1"/>
    <col min="2834" max="2834" width="11.21875" bestFit="1" customWidth="1"/>
    <col min="2835" max="2837" width="10.21875" bestFit="1" customWidth="1"/>
    <col min="2838" max="2838" width="11.21875" bestFit="1" customWidth="1"/>
    <col min="2839" max="2841" width="10.21875" bestFit="1" customWidth="1"/>
    <col min="2842" max="2842" width="11.21875" bestFit="1" customWidth="1"/>
    <col min="2843" max="2843" width="10.21875" bestFit="1" customWidth="1"/>
    <col min="2844" max="2844" width="8.6640625" bestFit="1" customWidth="1"/>
    <col min="2845" max="2845" width="10.21875" bestFit="1" customWidth="1"/>
    <col min="2846" max="2846" width="11.21875" bestFit="1" customWidth="1"/>
    <col min="2847" max="2849" width="10.21875" bestFit="1" customWidth="1"/>
    <col min="2850" max="2850" width="11.21875" bestFit="1" customWidth="1"/>
    <col min="2851" max="2853" width="10.21875" bestFit="1" customWidth="1"/>
    <col min="2854" max="2854" width="11.21875" bestFit="1" customWidth="1"/>
    <col min="2855" max="2857" width="10.21875" bestFit="1" customWidth="1"/>
    <col min="2858" max="2858" width="11.21875" bestFit="1" customWidth="1"/>
    <col min="2859" max="2861" width="10.21875" bestFit="1" customWidth="1"/>
    <col min="2862" max="2862" width="11.21875" bestFit="1" customWidth="1"/>
    <col min="2863" max="2865" width="10.21875" bestFit="1" customWidth="1"/>
    <col min="2866" max="2866" width="11.21875" bestFit="1" customWidth="1"/>
    <col min="2867" max="2869" width="10.21875" bestFit="1" customWidth="1"/>
    <col min="2870" max="2870" width="11.21875" bestFit="1" customWidth="1"/>
    <col min="2871" max="2873" width="10.21875" bestFit="1" customWidth="1"/>
    <col min="2874" max="2874" width="11.21875" bestFit="1" customWidth="1"/>
    <col min="2875" max="2877" width="10.21875" bestFit="1" customWidth="1"/>
    <col min="2878" max="2878" width="11.21875" bestFit="1" customWidth="1"/>
    <col min="2879" max="2881" width="10.21875" bestFit="1" customWidth="1"/>
    <col min="2882" max="2882" width="11.21875" bestFit="1" customWidth="1"/>
    <col min="2883" max="2885" width="10.21875" bestFit="1" customWidth="1"/>
    <col min="2886" max="2886" width="11.21875" bestFit="1" customWidth="1"/>
    <col min="2887" max="2889" width="10.21875" bestFit="1" customWidth="1"/>
    <col min="2890" max="2890" width="11.21875" bestFit="1" customWidth="1"/>
    <col min="2891" max="2893" width="10.21875" bestFit="1" customWidth="1"/>
    <col min="2894" max="2894" width="11.21875" bestFit="1" customWidth="1"/>
    <col min="2895" max="2897" width="10.21875" bestFit="1" customWidth="1"/>
    <col min="2898" max="2898" width="11.21875" bestFit="1" customWidth="1"/>
    <col min="2899" max="2901" width="10.21875" bestFit="1" customWidth="1"/>
    <col min="2902" max="2902" width="11.21875" bestFit="1" customWidth="1"/>
    <col min="2903" max="2905" width="10.21875" bestFit="1" customWidth="1"/>
    <col min="2906" max="2906" width="11.21875" bestFit="1" customWidth="1"/>
    <col min="2907" max="2909" width="10.21875" bestFit="1" customWidth="1"/>
    <col min="2910" max="2910" width="11.21875" bestFit="1" customWidth="1"/>
    <col min="2911" max="2913" width="10.21875" bestFit="1" customWidth="1"/>
    <col min="2914" max="2914" width="11.21875" bestFit="1" customWidth="1"/>
    <col min="2915" max="2915" width="8.6640625" bestFit="1" customWidth="1"/>
    <col min="2916" max="2917" width="10.21875" bestFit="1" customWidth="1"/>
    <col min="2918" max="2918" width="11.21875" bestFit="1" customWidth="1"/>
    <col min="2919" max="2921" width="10.21875" bestFit="1" customWidth="1"/>
    <col min="2922" max="2922" width="11.21875" bestFit="1" customWidth="1"/>
    <col min="2923" max="2925" width="10.21875" bestFit="1" customWidth="1"/>
    <col min="2926" max="2926" width="11.21875" bestFit="1" customWidth="1"/>
    <col min="2927" max="2927" width="10.77734375" bestFit="1" customWidth="1"/>
  </cols>
  <sheetData>
    <row r="1" spans="1:129" x14ac:dyDescent="0.3">
      <c r="A1" t="s">
        <v>0</v>
      </c>
      <c r="B1" t="s">
        <v>1</v>
      </c>
      <c r="C1" t="s">
        <v>2</v>
      </c>
      <c r="D1" t="s">
        <v>29</v>
      </c>
      <c r="K1" t="s">
        <v>0</v>
      </c>
      <c r="L1" t="s">
        <v>1</v>
      </c>
      <c r="M1" t="s">
        <v>2</v>
      </c>
      <c r="N1" t="s">
        <v>172</v>
      </c>
      <c r="O1" t="s">
        <v>173</v>
      </c>
      <c r="P1" t="s">
        <v>174</v>
      </c>
      <c r="Q1" t="s">
        <v>175</v>
      </c>
      <c r="R1" t="s">
        <v>176</v>
      </c>
      <c r="S1" t="s">
        <v>177</v>
      </c>
      <c r="T1" t="s">
        <v>178</v>
      </c>
      <c r="U1" t="s">
        <v>179</v>
      </c>
      <c r="Z1" t="s">
        <v>1</v>
      </c>
      <c r="AA1" t="s">
        <v>2</v>
      </c>
      <c r="AB1" s="78" t="s">
        <v>245</v>
      </c>
      <c r="AC1" s="26">
        <v>44682</v>
      </c>
      <c r="AE1" t="s">
        <v>0</v>
      </c>
      <c r="AF1" t="s">
        <v>1</v>
      </c>
      <c r="AG1" t="s">
        <v>2</v>
      </c>
      <c r="AH1" t="s">
        <v>189</v>
      </c>
      <c r="AJ1" s="26">
        <v>44682</v>
      </c>
      <c r="AK1">
        <f>SUM(AK18:AK20)</f>
        <v>13373.26</v>
      </c>
      <c r="AM1" t="s">
        <v>0</v>
      </c>
      <c r="AN1" t="s">
        <v>1</v>
      </c>
      <c r="AO1" t="s">
        <v>2</v>
      </c>
      <c r="AP1" t="s">
        <v>172</v>
      </c>
      <c r="AQ1" t="s">
        <v>176</v>
      </c>
      <c r="AR1" t="s">
        <v>177</v>
      </c>
      <c r="AS1" t="s">
        <v>178</v>
      </c>
      <c r="AY1" s="34" t="s">
        <v>0</v>
      </c>
      <c r="AZ1" s="35" t="s">
        <v>1</v>
      </c>
      <c r="BA1" s="35" t="s">
        <v>2</v>
      </c>
      <c r="BB1" s="36" t="s">
        <v>196</v>
      </c>
      <c r="BC1" s="36" t="s">
        <v>195</v>
      </c>
      <c r="BD1" s="37" t="s">
        <v>194</v>
      </c>
      <c r="BK1" s="237"/>
      <c r="BL1" s="237"/>
      <c r="BM1" s="237"/>
      <c r="BN1" s="237"/>
      <c r="BO1" s="237"/>
      <c r="BQ1" s="3" t="s">
        <v>0</v>
      </c>
      <c r="BR1" s="3" t="s">
        <v>1</v>
      </c>
      <c r="BS1" s="3" t="s">
        <v>2</v>
      </c>
      <c r="BT1" s="3" t="s">
        <v>3</v>
      </c>
      <c r="BU1" s="3" t="s">
        <v>4</v>
      </c>
      <c r="BV1" s="3" t="s">
        <v>5</v>
      </c>
      <c r="BW1" s="3" t="s">
        <v>6</v>
      </c>
      <c r="BX1" s="3" t="s">
        <v>7</v>
      </c>
      <c r="BY1" s="3" t="s">
        <v>8</v>
      </c>
      <c r="BZ1" s="3" t="s">
        <v>9</v>
      </c>
      <c r="CA1" s="3" t="s">
        <v>10</v>
      </c>
      <c r="CB1" s="3" t="s">
        <v>11</v>
      </c>
      <c r="CC1" s="3" t="s">
        <v>12</v>
      </c>
      <c r="CD1" s="3" t="s">
        <v>13</v>
      </c>
      <c r="CE1" s="3" t="s">
        <v>14</v>
      </c>
      <c r="CF1" s="3" t="s">
        <v>15</v>
      </c>
      <c r="CG1" s="3" t="s">
        <v>16</v>
      </c>
      <c r="CH1" s="3" t="s">
        <v>17</v>
      </c>
      <c r="CI1" s="3" t="s">
        <v>18</v>
      </c>
      <c r="CJ1" s="3" t="s">
        <v>19</v>
      </c>
      <c r="CK1" s="3" t="s">
        <v>20</v>
      </c>
      <c r="CL1" s="3" t="s">
        <v>21</v>
      </c>
      <c r="CM1" s="3" t="s">
        <v>22</v>
      </c>
      <c r="CN1" s="3" t="s">
        <v>23</v>
      </c>
      <c r="CO1" s="3" t="s">
        <v>24</v>
      </c>
      <c r="CP1" s="3" t="s">
        <v>25</v>
      </c>
      <c r="CQ1" s="3" t="s">
        <v>26</v>
      </c>
      <c r="CR1" s="3" t="s">
        <v>27</v>
      </c>
      <c r="CS1" s="3" t="s">
        <v>28</v>
      </c>
      <c r="CT1" s="3" t="s">
        <v>29</v>
      </c>
      <c r="CU1" s="58" t="s">
        <v>202</v>
      </c>
      <c r="CV1" s="11"/>
      <c r="CW1" t="s">
        <v>3</v>
      </c>
      <c r="CX1">
        <v>0.44017675841832837</v>
      </c>
      <c r="CY1" s="11"/>
      <c r="CZ1" s="11"/>
      <c r="DA1" s="11"/>
      <c r="DB1" s="11"/>
      <c r="DC1" s="11"/>
    </row>
    <row r="2" spans="1:129" x14ac:dyDescent="0.3">
      <c r="A2" t="s">
        <v>35</v>
      </c>
      <c r="B2">
        <v>2015</v>
      </c>
      <c r="C2" t="s">
        <v>31</v>
      </c>
      <c r="D2">
        <v>119.5</v>
      </c>
      <c r="I2">
        <v>1026.5</v>
      </c>
      <c r="K2" t="s">
        <v>30</v>
      </c>
      <c r="L2">
        <v>2013</v>
      </c>
      <c r="M2" t="s">
        <v>31</v>
      </c>
      <c r="N2">
        <v>1371.6999999999998</v>
      </c>
      <c r="O2">
        <v>105.5</v>
      </c>
      <c r="P2">
        <v>103.3</v>
      </c>
      <c r="Q2">
        <v>139.26</v>
      </c>
      <c r="R2">
        <v>104</v>
      </c>
      <c r="S2">
        <v>103.8</v>
      </c>
      <c r="T2">
        <v>318.7</v>
      </c>
      <c r="U2">
        <v>522</v>
      </c>
      <c r="Z2">
        <v>2022</v>
      </c>
      <c r="AA2" t="s">
        <v>31</v>
      </c>
      <c r="AB2">
        <v>540.59999999999991</v>
      </c>
      <c r="AC2" s="26">
        <v>44713</v>
      </c>
      <c r="AE2" t="s">
        <v>30</v>
      </c>
      <c r="AF2">
        <v>2022</v>
      </c>
      <c r="AG2" t="s">
        <v>42</v>
      </c>
      <c r="AH2">
        <v>4492.0599999999995</v>
      </c>
      <c r="AJ2" s="26">
        <v>44713</v>
      </c>
      <c r="AK2">
        <f>SUM(AH2:AH4)</f>
        <v>13468.36</v>
      </c>
      <c r="AM2" t="s">
        <v>30</v>
      </c>
      <c r="AN2">
        <v>2013</v>
      </c>
      <c r="AO2" t="s">
        <v>31</v>
      </c>
      <c r="AP2">
        <v>1371.6999999999998</v>
      </c>
      <c r="AQ2">
        <v>104</v>
      </c>
      <c r="AR2">
        <v>103.8</v>
      </c>
      <c r="AS2">
        <v>318.7</v>
      </c>
      <c r="AY2" s="20" t="s">
        <v>35</v>
      </c>
      <c r="AZ2" s="19">
        <v>2019</v>
      </c>
      <c r="BA2" s="19" t="s">
        <v>197</v>
      </c>
      <c r="BB2" s="19">
        <f>AVERAGE(BB3,BB4)</f>
        <v>1803.0000000000002</v>
      </c>
      <c r="BC2" s="19">
        <f t="shared" ref="BC2:BD2" si="0">AVERAGE(BC3,BC4)</f>
        <v>147.15</v>
      </c>
      <c r="BD2" s="21">
        <f t="shared" si="0"/>
        <v>738.05</v>
      </c>
      <c r="BQ2" t="s">
        <v>35</v>
      </c>
      <c r="BR2">
        <v>2021</v>
      </c>
      <c r="BS2" t="s">
        <v>31</v>
      </c>
      <c r="BT2">
        <v>144.9</v>
      </c>
      <c r="BU2">
        <v>190.1</v>
      </c>
      <c r="BV2">
        <v>175.3</v>
      </c>
      <c r="BW2">
        <v>154.1</v>
      </c>
      <c r="BX2">
        <v>150.9</v>
      </c>
      <c r="BY2">
        <v>149.6</v>
      </c>
      <c r="BZ2">
        <v>194.2</v>
      </c>
      <c r="CA2">
        <v>160.4</v>
      </c>
      <c r="CB2">
        <v>114.6</v>
      </c>
      <c r="CC2">
        <v>164</v>
      </c>
      <c r="CD2">
        <v>151.80000000000001</v>
      </c>
      <c r="CE2">
        <v>165.6</v>
      </c>
      <c r="CF2">
        <v>161</v>
      </c>
      <c r="CG2">
        <v>186.5</v>
      </c>
      <c r="CH2">
        <v>155.5</v>
      </c>
      <c r="CI2">
        <v>146.1</v>
      </c>
      <c r="CJ2">
        <v>154.19999999999999</v>
      </c>
      <c r="CK2" s="6">
        <v>157.69999999999999</v>
      </c>
      <c r="CL2">
        <v>147.9</v>
      </c>
      <c r="CM2">
        <v>150</v>
      </c>
      <c r="CN2">
        <v>159.30000000000001</v>
      </c>
      <c r="CO2">
        <v>141.9</v>
      </c>
      <c r="CP2">
        <v>149.6</v>
      </c>
      <c r="CQ2">
        <v>159.19999999999999</v>
      </c>
      <c r="CR2">
        <v>156.80000000000001</v>
      </c>
      <c r="CS2">
        <v>151.9</v>
      </c>
      <c r="CT2">
        <v>157.30000000000001</v>
      </c>
      <c r="CU2" s="6">
        <v>66695.478654874605</v>
      </c>
      <c r="CW2" t="s">
        <v>4</v>
      </c>
      <c r="CX2">
        <v>0.79268638395138591</v>
      </c>
    </row>
    <row r="3" spans="1:129" x14ac:dyDescent="0.3">
      <c r="A3" t="s">
        <v>35</v>
      </c>
      <c r="B3">
        <v>2015</v>
      </c>
      <c r="C3" t="s">
        <v>36</v>
      </c>
      <c r="D3">
        <v>119.7</v>
      </c>
      <c r="I3">
        <v>1602</v>
      </c>
      <c r="K3" t="s">
        <v>33</v>
      </c>
      <c r="L3">
        <v>2013</v>
      </c>
      <c r="M3" t="s">
        <v>31</v>
      </c>
      <c r="N3">
        <v>1376.4</v>
      </c>
      <c r="O3">
        <v>105.4</v>
      </c>
      <c r="P3">
        <v>103.2</v>
      </c>
      <c r="Q3">
        <v>100.3</v>
      </c>
      <c r="R3">
        <v>104.1</v>
      </c>
      <c r="S3">
        <v>103.5</v>
      </c>
      <c r="T3">
        <v>316.70000000000005</v>
      </c>
      <c r="U3">
        <v>520.9</v>
      </c>
      <c r="Z3">
        <v>2022</v>
      </c>
      <c r="AA3" t="s">
        <v>36</v>
      </c>
      <c r="AB3">
        <v>541.78750000000002</v>
      </c>
      <c r="AC3" s="26">
        <v>44743</v>
      </c>
      <c r="AE3" t="s">
        <v>33</v>
      </c>
      <c r="AF3">
        <v>2022</v>
      </c>
      <c r="AG3" t="s">
        <v>42</v>
      </c>
      <c r="AH3">
        <v>4479.7000000000007</v>
      </c>
      <c r="AJ3" s="26">
        <v>44743</v>
      </c>
      <c r="AK3">
        <f>SUM(AH5:AH7)</f>
        <v>13525.76</v>
      </c>
      <c r="AM3" t="s">
        <v>33</v>
      </c>
      <c r="AN3">
        <v>2013</v>
      </c>
      <c r="AO3" t="s">
        <v>31</v>
      </c>
      <c r="AP3">
        <v>1376.4</v>
      </c>
      <c r="AQ3">
        <v>104.1</v>
      </c>
      <c r="AR3">
        <v>103.5</v>
      </c>
      <c r="AS3">
        <v>316.70000000000005</v>
      </c>
      <c r="AY3" s="20" t="s">
        <v>35</v>
      </c>
      <c r="AZ3" s="19">
        <v>2019</v>
      </c>
      <c r="BA3" s="19" t="s">
        <v>41</v>
      </c>
      <c r="BB3" s="19">
        <v>1791.9000000000003</v>
      </c>
      <c r="BC3" s="19">
        <v>146.9</v>
      </c>
      <c r="BD3" s="21">
        <v>737.8</v>
      </c>
      <c r="BG3" s="8" t="s">
        <v>1</v>
      </c>
      <c r="BH3" s="8" t="s">
        <v>196</v>
      </c>
      <c r="BI3" s="8" t="s">
        <v>195</v>
      </c>
      <c r="BJ3" s="8" t="s">
        <v>194</v>
      </c>
      <c r="BQ3" t="s">
        <v>35</v>
      </c>
      <c r="BR3">
        <v>2021</v>
      </c>
      <c r="BS3" t="s">
        <v>36</v>
      </c>
      <c r="BT3">
        <v>144.30000000000001</v>
      </c>
      <c r="BU3">
        <v>186.5</v>
      </c>
      <c r="BV3">
        <v>168.7</v>
      </c>
      <c r="BW3">
        <v>154.69999999999999</v>
      </c>
      <c r="BX3">
        <v>158.69999999999999</v>
      </c>
      <c r="BY3">
        <v>150.69999999999999</v>
      </c>
      <c r="BZ3">
        <v>160</v>
      </c>
      <c r="CA3">
        <v>158.80000000000001</v>
      </c>
      <c r="CB3">
        <v>112.8</v>
      </c>
      <c r="CC3">
        <v>164.2</v>
      </c>
      <c r="CD3">
        <v>155.5</v>
      </c>
      <c r="CE3">
        <v>167.5</v>
      </c>
      <c r="CF3">
        <v>156.9</v>
      </c>
      <c r="CG3">
        <v>188.3</v>
      </c>
      <c r="CH3">
        <v>157.19999999999999</v>
      </c>
      <c r="CI3">
        <v>147.4</v>
      </c>
      <c r="CJ3">
        <v>155.80000000000001</v>
      </c>
      <c r="CK3" s="6">
        <v>159.80000000000001</v>
      </c>
      <c r="CL3">
        <v>152.4</v>
      </c>
      <c r="CM3">
        <v>150.9</v>
      </c>
      <c r="CN3">
        <v>161.30000000000001</v>
      </c>
      <c r="CO3">
        <v>145.1</v>
      </c>
      <c r="CP3">
        <v>151.5</v>
      </c>
      <c r="CQ3">
        <v>159.5</v>
      </c>
      <c r="CR3">
        <v>155.80000000000001</v>
      </c>
      <c r="CS3">
        <v>153.4</v>
      </c>
      <c r="CT3">
        <v>156.6</v>
      </c>
      <c r="CU3">
        <v>60965.591062388856</v>
      </c>
      <c r="CW3" t="s">
        <v>5</v>
      </c>
      <c r="CX3">
        <v>-8.3230117728398945E-2</v>
      </c>
    </row>
    <row r="4" spans="1:129" x14ac:dyDescent="0.3">
      <c r="A4" t="s">
        <v>35</v>
      </c>
      <c r="B4">
        <v>2015</v>
      </c>
      <c r="C4" t="s">
        <v>38</v>
      </c>
      <c r="D4">
        <v>120.2</v>
      </c>
      <c r="F4" t="s">
        <v>187</v>
      </c>
      <c r="I4">
        <v>1525.2</v>
      </c>
      <c r="K4" t="s">
        <v>35</v>
      </c>
      <c r="L4">
        <v>2013</v>
      </c>
      <c r="M4" t="s">
        <v>31</v>
      </c>
      <c r="N4">
        <v>1373.3000000000002</v>
      </c>
      <c r="O4">
        <v>105.5</v>
      </c>
      <c r="P4">
        <v>103.2</v>
      </c>
      <c r="Q4">
        <v>100.3</v>
      </c>
      <c r="R4">
        <v>104</v>
      </c>
      <c r="S4">
        <v>103.6</v>
      </c>
      <c r="T4">
        <v>318</v>
      </c>
      <c r="U4">
        <v>521.4</v>
      </c>
      <c r="Z4">
        <v>2022</v>
      </c>
      <c r="AA4" t="s">
        <v>38</v>
      </c>
      <c r="AB4">
        <v>546.62500000000011</v>
      </c>
      <c r="AC4" s="26">
        <v>44774</v>
      </c>
      <c r="AE4" t="s">
        <v>35</v>
      </c>
      <c r="AF4">
        <v>2022</v>
      </c>
      <c r="AG4" t="s">
        <v>42</v>
      </c>
      <c r="AH4">
        <v>4496.6000000000004</v>
      </c>
      <c r="AJ4" s="26">
        <v>44774</v>
      </c>
      <c r="AK4">
        <f>SUM(AH8:AH10)</f>
        <v>13563.560000000001</v>
      </c>
      <c r="AM4" t="s">
        <v>35</v>
      </c>
      <c r="AN4">
        <v>2013</v>
      </c>
      <c r="AO4" t="s">
        <v>31</v>
      </c>
      <c r="AP4">
        <v>1373.3000000000002</v>
      </c>
      <c r="AQ4">
        <v>104</v>
      </c>
      <c r="AR4">
        <v>103.6</v>
      </c>
      <c r="AS4">
        <v>318</v>
      </c>
      <c r="AY4" s="20" t="s">
        <v>35</v>
      </c>
      <c r="AZ4" s="19">
        <v>2019</v>
      </c>
      <c r="BA4" s="19" t="s">
        <v>42</v>
      </c>
      <c r="BB4" s="19">
        <v>1814.1000000000001</v>
      </c>
      <c r="BC4" s="19">
        <v>147.4</v>
      </c>
      <c r="BD4" s="21">
        <v>738.3</v>
      </c>
      <c r="BG4" t="s">
        <v>198</v>
      </c>
      <c r="BH4">
        <v>5.12479201331114</v>
      </c>
      <c r="BI4">
        <v>3.4998301053346963</v>
      </c>
      <c r="BJ4">
        <v>2.0933541088002232</v>
      </c>
      <c r="BQ4" t="s">
        <v>35</v>
      </c>
      <c r="BR4">
        <v>2021</v>
      </c>
      <c r="BS4" t="s">
        <v>38</v>
      </c>
      <c r="BT4">
        <v>144.1</v>
      </c>
      <c r="BU4">
        <v>192.2</v>
      </c>
      <c r="BV4">
        <v>163.80000000000001</v>
      </c>
      <c r="BW4">
        <v>154.9</v>
      </c>
      <c r="BX4">
        <v>163.9</v>
      </c>
      <c r="BY4">
        <v>153.69999999999999</v>
      </c>
      <c r="BZ4">
        <v>149.5</v>
      </c>
      <c r="CA4">
        <v>159.80000000000001</v>
      </c>
      <c r="CB4">
        <v>112.6</v>
      </c>
      <c r="CC4">
        <v>163.5</v>
      </c>
      <c r="CD4">
        <v>156.5</v>
      </c>
      <c r="CE4">
        <v>168.2</v>
      </c>
      <c r="CF4">
        <v>156.69999999999999</v>
      </c>
      <c r="CG4">
        <v>188.1</v>
      </c>
      <c r="CH4">
        <v>157.80000000000001</v>
      </c>
      <c r="CI4">
        <v>147.9</v>
      </c>
      <c r="CJ4">
        <v>156.4</v>
      </c>
      <c r="CK4" s="6">
        <v>159.9</v>
      </c>
      <c r="CL4">
        <v>155.5</v>
      </c>
      <c r="CM4">
        <v>151.19999999999999</v>
      </c>
      <c r="CN4">
        <v>161.69999999999999</v>
      </c>
      <c r="CO4">
        <v>146.19999999999999</v>
      </c>
      <c r="CP4">
        <v>152.6</v>
      </c>
      <c r="CQ4">
        <v>160.19999999999999</v>
      </c>
      <c r="CR4">
        <v>153.80000000000001</v>
      </c>
      <c r="CS4">
        <v>153.80000000000001</v>
      </c>
      <c r="CT4">
        <v>156.80000000000001</v>
      </c>
      <c r="CU4">
        <v>75470.774130757563</v>
      </c>
      <c r="CW4" t="s">
        <v>6</v>
      </c>
      <c r="CX4">
        <v>0.52801215784440125</v>
      </c>
    </row>
    <row r="5" spans="1:129" x14ac:dyDescent="0.3">
      <c r="A5" t="s">
        <v>35</v>
      </c>
      <c r="B5">
        <v>2015</v>
      </c>
      <c r="C5" t="s">
        <v>39</v>
      </c>
      <c r="D5">
        <v>120.7</v>
      </c>
      <c r="F5" t="s">
        <v>185</v>
      </c>
      <c r="G5" t="s">
        <v>186</v>
      </c>
      <c r="H5" t="s">
        <v>188</v>
      </c>
      <c r="I5">
        <v>1586</v>
      </c>
      <c r="K5" t="s">
        <v>30</v>
      </c>
      <c r="L5">
        <v>2013</v>
      </c>
      <c r="M5" t="s">
        <v>36</v>
      </c>
      <c r="N5">
        <v>1380.3999999999999</v>
      </c>
      <c r="O5">
        <v>106.2</v>
      </c>
      <c r="P5">
        <v>103.9</v>
      </c>
      <c r="Q5">
        <v>139.26</v>
      </c>
      <c r="R5">
        <v>104.4</v>
      </c>
      <c r="S5">
        <v>104.1</v>
      </c>
      <c r="T5">
        <v>320.39999999999998</v>
      </c>
      <c r="U5">
        <v>523.79999999999995</v>
      </c>
      <c r="Z5">
        <v>2022</v>
      </c>
      <c r="AA5" t="s">
        <v>39</v>
      </c>
      <c r="AB5">
        <v>553.51249999999993</v>
      </c>
      <c r="AC5" s="26">
        <v>44805</v>
      </c>
      <c r="AE5" t="s">
        <v>30</v>
      </c>
      <c r="AF5">
        <v>2022</v>
      </c>
      <c r="AG5" t="s">
        <v>44</v>
      </c>
      <c r="AH5">
        <v>4509.76</v>
      </c>
      <c r="AJ5" s="26">
        <v>44805</v>
      </c>
      <c r="AK5">
        <f>SUM(AH11:AH13)</f>
        <v>13631.759999999998</v>
      </c>
      <c r="AM5" t="s">
        <v>30</v>
      </c>
      <c r="AN5">
        <v>2013</v>
      </c>
      <c r="AO5" t="s">
        <v>36</v>
      </c>
      <c r="AP5">
        <v>1380.3999999999999</v>
      </c>
      <c r="AQ5">
        <v>104.4</v>
      </c>
      <c r="AR5">
        <v>104.1</v>
      </c>
      <c r="AS5">
        <v>320.39999999999998</v>
      </c>
      <c r="AY5" s="20" t="s">
        <v>35</v>
      </c>
      <c r="AZ5" s="19">
        <v>2019</v>
      </c>
      <c r="BA5" s="19" t="s">
        <v>44</v>
      </c>
      <c r="BB5" s="19">
        <v>1837.5</v>
      </c>
      <c r="BC5" s="19">
        <v>147.9</v>
      </c>
      <c r="BD5" s="21">
        <v>741.6</v>
      </c>
      <c r="BG5" t="s">
        <v>199</v>
      </c>
      <c r="BH5">
        <v>5.7699736543909212</v>
      </c>
      <c r="BI5">
        <v>7.0338420703384363</v>
      </c>
      <c r="BJ5">
        <v>8.737725732378216</v>
      </c>
      <c r="BQ5" t="s">
        <v>35</v>
      </c>
      <c r="BR5">
        <v>2021</v>
      </c>
      <c r="BS5" t="s">
        <v>39</v>
      </c>
      <c r="BT5">
        <v>144.30000000000001</v>
      </c>
      <c r="BU5">
        <v>198</v>
      </c>
      <c r="BV5">
        <v>164.6</v>
      </c>
      <c r="BW5">
        <v>155.4</v>
      </c>
      <c r="BX5">
        <v>170.1</v>
      </c>
      <c r="BY5">
        <v>164.4</v>
      </c>
      <c r="BZ5">
        <v>144.1</v>
      </c>
      <c r="CA5">
        <v>161.69999999999999</v>
      </c>
      <c r="CB5">
        <v>113.1</v>
      </c>
      <c r="CC5">
        <v>163.9</v>
      </c>
      <c r="CD5">
        <v>157.6</v>
      </c>
      <c r="CE5">
        <v>168.9</v>
      </c>
      <c r="CF5">
        <v>158</v>
      </c>
      <c r="CG5">
        <v>188.8</v>
      </c>
      <c r="CH5">
        <v>158.80000000000001</v>
      </c>
      <c r="CI5">
        <v>148.5</v>
      </c>
      <c r="CJ5">
        <v>157.30000000000001</v>
      </c>
      <c r="CK5" s="6">
        <v>161.4</v>
      </c>
      <c r="CL5">
        <v>155.6</v>
      </c>
      <c r="CM5">
        <v>151.80000000000001</v>
      </c>
      <c r="CN5">
        <v>162.30000000000001</v>
      </c>
      <c r="CO5">
        <v>146.6</v>
      </c>
      <c r="CP5">
        <v>153.19999999999999</v>
      </c>
      <c r="CQ5">
        <v>160.30000000000001</v>
      </c>
      <c r="CR5">
        <v>155.4</v>
      </c>
      <c r="CS5">
        <v>154.4</v>
      </c>
      <c r="CT5">
        <v>157.80000000000001</v>
      </c>
      <c r="CU5">
        <v>74207.645156289771</v>
      </c>
      <c r="CW5" t="s">
        <v>7</v>
      </c>
      <c r="CX5">
        <v>0.75137562864761787</v>
      </c>
    </row>
    <row r="6" spans="1:129" x14ac:dyDescent="0.3">
      <c r="A6" t="s">
        <v>35</v>
      </c>
      <c r="B6">
        <v>2015</v>
      </c>
      <c r="C6" t="s">
        <v>41</v>
      </c>
      <c r="D6">
        <v>121.6</v>
      </c>
      <c r="E6">
        <f>AVERAGE(D14:D21)</f>
        <v>128.3125</v>
      </c>
      <c r="F6">
        <v>2016</v>
      </c>
      <c r="G6">
        <v>1496.1999999999998</v>
      </c>
      <c r="I6">
        <v>1533.8000000000002</v>
      </c>
      <c r="K6" t="s">
        <v>33</v>
      </c>
      <c r="L6">
        <v>2013</v>
      </c>
      <c r="M6" t="s">
        <v>36</v>
      </c>
      <c r="N6">
        <v>1390.6000000000001</v>
      </c>
      <c r="O6">
        <v>105.7</v>
      </c>
      <c r="P6">
        <v>104.4</v>
      </c>
      <c r="Q6">
        <v>100.4</v>
      </c>
      <c r="R6">
        <v>104.7</v>
      </c>
      <c r="S6">
        <v>103.7</v>
      </c>
      <c r="T6">
        <v>318.5</v>
      </c>
      <c r="U6">
        <v>523.1</v>
      </c>
      <c r="Z6">
        <v>2022</v>
      </c>
      <c r="AA6" t="s">
        <v>41</v>
      </c>
      <c r="AB6">
        <v>558.20000000000005</v>
      </c>
      <c r="AC6" s="26">
        <v>44835</v>
      </c>
      <c r="AE6" t="s">
        <v>33</v>
      </c>
      <c r="AF6">
        <v>2022</v>
      </c>
      <c r="AG6" t="s">
        <v>44</v>
      </c>
      <c r="AH6">
        <v>4499.8999999999996</v>
      </c>
      <c r="AJ6" s="26">
        <v>44835</v>
      </c>
      <c r="AK6">
        <f>SUM(AH14:AH16)</f>
        <v>13712.96</v>
      </c>
      <c r="AM6" t="s">
        <v>33</v>
      </c>
      <c r="AN6">
        <v>2013</v>
      </c>
      <c r="AO6" t="s">
        <v>36</v>
      </c>
      <c r="AP6">
        <v>1390.6000000000001</v>
      </c>
      <c r="AQ6">
        <v>104.7</v>
      </c>
      <c r="AR6">
        <v>103.7</v>
      </c>
      <c r="AS6">
        <v>318.5</v>
      </c>
      <c r="AY6" s="20" t="s">
        <v>35</v>
      </c>
      <c r="AZ6" s="19">
        <v>2019</v>
      </c>
      <c r="BA6" s="19" t="s">
        <v>46</v>
      </c>
      <c r="BB6" s="19">
        <v>1846.5</v>
      </c>
      <c r="BC6" s="19">
        <v>148.5</v>
      </c>
      <c r="BD6" s="21">
        <v>744.1</v>
      </c>
      <c r="BQ6" t="s">
        <v>35</v>
      </c>
      <c r="BR6">
        <v>2021</v>
      </c>
      <c r="BS6" t="s">
        <v>41</v>
      </c>
      <c r="BT6">
        <v>146.30000000000001</v>
      </c>
      <c r="BU6">
        <v>200.5</v>
      </c>
      <c r="BV6">
        <v>170.3</v>
      </c>
      <c r="BW6">
        <v>156.1</v>
      </c>
      <c r="BX6">
        <v>178.7</v>
      </c>
      <c r="BY6">
        <v>167.1</v>
      </c>
      <c r="BZ6">
        <v>147.9</v>
      </c>
      <c r="CA6">
        <v>165.4</v>
      </c>
      <c r="CB6">
        <v>114.8</v>
      </c>
      <c r="CC6">
        <v>168.2</v>
      </c>
      <c r="CD6">
        <v>159.30000000000001</v>
      </c>
      <c r="CE6">
        <v>170.4</v>
      </c>
      <c r="CF6">
        <v>160.69999999999999</v>
      </c>
      <c r="CG6">
        <v>191.9</v>
      </c>
      <c r="CH6">
        <v>161.80000000000001</v>
      </c>
      <c r="CI6">
        <v>152.1</v>
      </c>
      <c r="CJ6">
        <v>160.4</v>
      </c>
      <c r="CK6" s="6">
        <v>161.6</v>
      </c>
      <c r="CL6">
        <v>159.4</v>
      </c>
      <c r="CM6">
        <v>154.69999999999999</v>
      </c>
      <c r="CN6">
        <v>165.8</v>
      </c>
      <c r="CO6">
        <v>148.9</v>
      </c>
      <c r="CP6">
        <v>155.80000000000001</v>
      </c>
      <c r="CQ6">
        <v>161.19999999999999</v>
      </c>
      <c r="CR6">
        <v>158.6</v>
      </c>
      <c r="CS6">
        <v>156.80000000000001</v>
      </c>
      <c r="CT6">
        <v>160.4</v>
      </c>
      <c r="CU6">
        <v>70046.397374263441</v>
      </c>
      <c r="CW6" t="s">
        <v>8</v>
      </c>
      <c r="CX6">
        <v>0.52580194973218175</v>
      </c>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row>
    <row r="7" spans="1:129" x14ac:dyDescent="0.3">
      <c r="A7" t="s">
        <v>35</v>
      </c>
      <c r="B7">
        <v>2015</v>
      </c>
      <c r="C7" t="s">
        <v>42</v>
      </c>
      <c r="D7">
        <v>123</v>
      </c>
      <c r="E7">
        <f>AVERAGE(D26:D37)</f>
        <v>133.5</v>
      </c>
      <c r="F7">
        <v>2017</v>
      </c>
      <c r="G7">
        <v>1563.9</v>
      </c>
      <c r="H7">
        <f>((G7-G6)/G6)*100</f>
        <v>4.5247961502473117</v>
      </c>
      <c r="I7">
        <v>1937.5000000000002</v>
      </c>
      <c r="K7" t="s">
        <v>35</v>
      </c>
      <c r="L7">
        <v>2013</v>
      </c>
      <c r="M7" t="s">
        <v>36</v>
      </c>
      <c r="N7">
        <v>1384.2</v>
      </c>
      <c r="O7">
        <v>106</v>
      </c>
      <c r="P7">
        <v>104.2</v>
      </c>
      <c r="Q7">
        <v>100.4</v>
      </c>
      <c r="R7">
        <v>104.5</v>
      </c>
      <c r="S7">
        <v>103.9</v>
      </c>
      <c r="T7">
        <v>319.70000000000005</v>
      </c>
      <c r="U7">
        <v>523.4</v>
      </c>
      <c r="Z7">
        <v>2022</v>
      </c>
      <c r="AA7" t="s">
        <v>42</v>
      </c>
      <c r="AB7">
        <v>562.07500000000005</v>
      </c>
      <c r="AC7" s="26">
        <v>44866</v>
      </c>
      <c r="AE7" t="s">
        <v>35</v>
      </c>
      <c r="AF7">
        <v>2022</v>
      </c>
      <c r="AG7" t="s">
        <v>44</v>
      </c>
      <c r="AH7">
        <v>4516.1000000000004</v>
      </c>
      <c r="AJ7" s="26">
        <v>44866</v>
      </c>
      <c r="AK7">
        <f>SUM(AH17:AH19)</f>
        <v>13736.960000000001</v>
      </c>
      <c r="AM7" t="s">
        <v>35</v>
      </c>
      <c r="AN7">
        <v>2013</v>
      </c>
      <c r="AO7" t="s">
        <v>36</v>
      </c>
      <c r="AP7">
        <v>1384.2</v>
      </c>
      <c r="AQ7">
        <v>104.5</v>
      </c>
      <c r="AR7">
        <v>103.9</v>
      </c>
      <c r="AS7">
        <v>319.70000000000005</v>
      </c>
      <c r="AY7" s="20" t="s">
        <v>35</v>
      </c>
      <c r="AZ7" s="19">
        <v>2019</v>
      </c>
      <c r="BA7" s="19" t="s">
        <v>48</v>
      </c>
      <c r="BB7" s="19">
        <v>1857.6999999999998</v>
      </c>
      <c r="BC7" s="19">
        <v>149</v>
      </c>
      <c r="BD7" s="21">
        <v>745.09999999999991</v>
      </c>
      <c r="BQ7" t="s">
        <v>35</v>
      </c>
      <c r="BR7">
        <v>2021</v>
      </c>
      <c r="BS7" t="s">
        <v>42</v>
      </c>
      <c r="BT7">
        <v>146.69999999999999</v>
      </c>
      <c r="BU7">
        <v>202</v>
      </c>
      <c r="BV7">
        <v>180.7</v>
      </c>
      <c r="BW7">
        <v>156.19999999999999</v>
      </c>
      <c r="BX7">
        <v>183.7</v>
      </c>
      <c r="BY7">
        <v>164.6</v>
      </c>
      <c r="BZ7">
        <v>155.4</v>
      </c>
      <c r="CA7">
        <v>166</v>
      </c>
      <c r="CB7">
        <v>115.1</v>
      </c>
      <c r="CC7">
        <v>168.5</v>
      </c>
      <c r="CD7">
        <v>160</v>
      </c>
      <c r="CE7">
        <v>172.4</v>
      </c>
      <c r="CF7">
        <v>162.6</v>
      </c>
      <c r="CG7">
        <v>190.8</v>
      </c>
      <c r="CH7">
        <v>162.19999999999999</v>
      </c>
      <c r="CI7">
        <v>151.80000000000001</v>
      </c>
      <c r="CJ7">
        <v>160.69999999999999</v>
      </c>
      <c r="CK7" s="6">
        <v>160.5</v>
      </c>
      <c r="CL7">
        <v>159.80000000000001</v>
      </c>
      <c r="CM7">
        <v>154.80000000000001</v>
      </c>
      <c r="CN7">
        <v>166.3</v>
      </c>
      <c r="CO7">
        <v>150.69999999999999</v>
      </c>
      <c r="CP7">
        <v>154.9</v>
      </c>
      <c r="CQ7">
        <v>161.69999999999999</v>
      </c>
      <c r="CR7">
        <v>158.80000000000001</v>
      </c>
      <c r="CS7">
        <v>157.6</v>
      </c>
      <c r="CT7">
        <v>161.30000000000001</v>
      </c>
      <c r="CU7">
        <v>71679.348913787879</v>
      </c>
      <c r="CW7" t="s">
        <v>9</v>
      </c>
      <c r="CX7">
        <v>0.32851585542562417</v>
      </c>
    </row>
    <row r="8" spans="1:129" x14ac:dyDescent="0.3">
      <c r="A8" t="s">
        <v>35</v>
      </c>
      <c r="B8">
        <v>2015</v>
      </c>
      <c r="C8" t="s">
        <v>44</v>
      </c>
      <c r="D8">
        <v>123.6</v>
      </c>
      <c r="E8">
        <f t="shared" ref="E8:E13" si="1">AVERAGE(D27:D38)</f>
        <v>134.04999999999998</v>
      </c>
      <c r="F8">
        <v>2018</v>
      </c>
      <c r="G8">
        <v>1620.0000000000002</v>
      </c>
      <c r="H8">
        <f t="shared" ref="H8:H13" si="2">((G8-G7)/G7)*100</f>
        <v>3.5871858814502291</v>
      </c>
      <c r="I8">
        <v>2065.7999999999997</v>
      </c>
      <c r="K8" t="s">
        <v>30</v>
      </c>
      <c r="L8">
        <v>2013</v>
      </c>
      <c r="M8" t="s">
        <v>38</v>
      </c>
      <c r="N8">
        <v>1382.2</v>
      </c>
      <c r="O8">
        <v>106.1</v>
      </c>
      <c r="P8">
        <v>104.6</v>
      </c>
      <c r="Q8">
        <v>139.26</v>
      </c>
      <c r="R8">
        <v>104.7</v>
      </c>
      <c r="S8">
        <v>104.3</v>
      </c>
      <c r="T8">
        <v>321.89999999999998</v>
      </c>
      <c r="U8">
        <v>525</v>
      </c>
      <c r="Z8">
        <v>2022</v>
      </c>
      <c r="AA8" t="s">
        <v>44</v>
      </c>
      <c r="AB8">
        <v>564.51250000000005</v>
      </c>
      <c r="AC8" s="26">
        <v>44896</v>
      </c>
      <c r="AE8" t="s">
        <v>30</v>
      </c>
      <c r="AF8">
        <v>2022</v>
      </c>
      <c r="AG8" t="s">
        <v>46</v>
      </c>
      <c r="AH8">
        <v>4522.7599999999993</v>
      </c>
      <c r="AJ8" s="26">
        <v>44896</v>
      </c>
      <c r="AK8">
        <f>SUM(AH20:AH22)</f>
        <v>13722.16</v>
      </c>
      <c r="AM8" t="s">
        <v>30</v>
      </c>
      <c r="AN8">
        <v>2013</v>
      </c>
      <c r="AO8" t="s">
        <v>38</v>
      </c>
      <c r="AP8">
        <v>1382.2</v>
      </c>
      <c r="AQ8">
        <v>104.7</v>
      </c>
      <c r="AR8">
        <v>104.3</v>
      </c>
      <c r="AS8">
        <v>321.89999999999998</v>
      </c>
      <c r="AY8" s="20" t="s">
        <v>35</v>
      </c>
      <c r="AZ8" s="19">
        <v>2019</v>
      </c>
      <c r="BA8" s="19" t="s">
        <v>50</v>
      </c>
      <c r="BB8" s="19">
        <v>1885.5999999999997</v>
      </c>
      <c r="BC8" s="19">
        <v>149.4</v>
      </c>
      <c r="BD8" s="21">
        <v>746.8</v>
      </c>
      <c r="BQ8" t="s">
        <v>35</v>
      </c>
      <c r="BR8">
        <v>2021</v>
      </c>
      <c r="BS8" t="s">
        <v>44</v>
      </c>
      <c r="BT8">
        <v>146.4</v>
      </c>
      <c r="BU8">
        <v>206.8</v>
      </c>
      <c r="BV8">
        <v>182.2</v>
      </c>
      <c r="BW8">
        <v>157.5</v>
      </c>
      <c r="BX8">
        <v>182.1</v>
      </c>
      <c r="BY8">
        <v>163.9</v>
      </c>
      <c r="BZ8">
        <v>164.2</v>
      </c>
      <c r="CA8">
        <v>164</v>
      </c>
      <c r="CB8">
        <v>114.5</v>
      </c>
      <c r="CC8">
        <v>168.3</v>
      </c>
      <c r="CD8">
        <v>160.9</v>
      </c>
      <c r="CE8">
        <v>172.2</v>
      </c>
      <c r="CF8">
        <v>164</v>
      </c>
      <c r="CG8">
        <v>191.2</v>
      </c>
      <c r="CH8">
        <v>162.80000000000001</v>
      </c>
      <c r="CI8">
        <v>153.1</v>
      </c>
      <c r="CJ8">
        <v>161.4</v>
      </c>
      <c r="CK8" s="6">
        <v>161.5</v>
      </c>
      <c r="CL8">
        <v>160.69999999999999</v>
      </c>
      <c r="CM8">
        <v>155.80000000000001</v>
      </c>
      <c r="CN8">
        <v>167</v>
      </c>
      <c r="CO8">
        <v>153.1</v>
      </c>
      <c r="CP8">
        <v>155.30000000000001</v>
      </c>
      <c r="CQ8">
        <v>163.19999999999999</v>
      </c>
      <c r="CR8">
        <v>160.1</v>
      </c>
      <c r="CS8">
        <v>159</v>
      </c>
      <c r="CT8">
        <v>162.5</v>
      </c>
      <c r="CU8">
        <v>72860.439470110607</v>
      </c>
      <c r="CW8" t="s">
        <v>10</v>
      </c>
      <c r="CX8">
        <v>0.32272831877671143</v>
      </c>
    </row>
    <row r="9" spans="1:129" x14ac:dyDescent="0.3">
      <c r="A9" t="s">
        <v>35</v>
      </c>
      <c r="B9">
        <v>2015</v>
      </c>
      <c r="C9" t="s">
        <v>46</v>
      </c>
      <c r="D9">
        <v>124.8</v>
      </c>
      <c r="E9">
        <f t="shared" si="1"/>
        <v>134.53333333333333</v>
      </c>
      <c r="F9">
        <v>2019</v>
      </c>
      <c r="G9">
        <v>1675.3999999999999</v>
      </c>
      <c r="H9">
        <f t="shared" si="2"/>
        <v>3.4197530864197301</v>
      </c>
      <c r="I9">
        <v>888.1</v>
      </c>
      <c r="K9" t="s">
        <v>33</v>
      </c>
      <c r="L9">
        <v>2013</v>
      </c>
      <c r="M9" t="s">
        <v>38</v>
      </c>
      <c r="N9">
        <v>1386.8</v>
      </c>
      <c r="O9">
        <v>106</v>
      </c>
      <c r="P9">
        <v>105.5</v>
      </c>
      <c r="Q9">
        <v>100.4</v>
      </c>
      <c r="R9">
        <v>105.2</v>
      </c>
      <c r="S9">
        <v>103.8</v>
      </c>
      <c r="T9">
        <v>320.2</v>
      </c>
      <c r="U9">
        <v>525.1</v>
      </c>
      <c r="Z9">
        <v>2022</v>
      </c>
      <c r="AA9" t="s">
        <v>46</v>
      </c>
      <c r="AB9">
        <v>566.17500000000007</v>
      </c>
      <c r="AC9" s="26">
        <v>44927</v>
      </c>
      <c r="AE9" t="s">
        <v>33</v>
      </c>
      <c r="AF9">
        <v>2022</v>
      </c>
      <c r="AG9" t="s">
        <v>46</v>
      </c>
      <c r="AH9">
        <v>4511.3999999999996</v>
      </c>
      <c r="AJ9" s="26">
        <v>44927</v>
      </c>
      <c r="AK9">
        <f>SUM(AH23:AH25)</f>
        <v>13784.259999999998</v>
      </c>
      <c r="AM9" t="s">
        <v>33</v>
      </c>
      <c r="AN9">
        <v>2013</v>
      </c>
      <c r="AO9" t="s">
        <v>38</v>
      </c>
      <c r="AP9">
        <v>1386.8</v>
      </c>
      <c r="AQ9">
        <v>105.2</v>
      </c>
      <c r="AR9">
        <v>103.8</v>
      </c>
      <c r="AS9">
        <v>320.2</v>
      </c>
      <c r="AY9" s="20" t="s">
        <v>35</v>
      </c>
      <c r="AZ9" s="19">
        <v>2019</v>
      </c>
      <c r="BA9" s="19" t="s">
        <v>53</v>
      </c>
      <c r="BB9" s="19">
        <v>1910.9</v>
      </c>
      <c r="BC9" s="19">
        <v>149.9</v>
      </c>
      <c r="BD9" s="21">
        <v>748.5</v>
      </c>
      <c r="BQ9" t="s">
        <v>35</v>
      </c>
      <c r="BR9">
        <v>2021</v>
      </c>
      <c r="BS9" t="s">
        <v>46</v>
      </c>
      <c r="BT9">
        <v>146.6</v>
      </c>
      <c r="BU9">
        <v>204</v>
      </c>
      <c r="BV9">
        <v>172.8</v>
      </c>
      <c r="BW9">
        <v>158.4</v>
      </c>
      <c r="BX9">
        <v>188</v>
      </c>
      <c r="BY9">
        <v>156.80000000000001</v>
      </c>
      <c r="BZ9">
        <v>162.19999999999999</v>
      </c>
      <c r="CA9">
        <v>164.1</v>
      </c>
      <c r="CB9">
        <v>119.7</v>
      </c>
      <c r="CC9">
        <v>168.8</v>
      </c>
      <c r="CD9">
        <v>162.69999999999999</v>
      </c>
      <c r="CE9">
        <v>173.9</v>
      </c>
      <c r="CF9">
        <v>164</v>
      </c>
      <c r="CG9">
        <v>192.1</v>
      </c>
      <c r="CH9">
        <v>164.5</v>
      </c>
      <c r="CI9">
        <v>155.30000000000001</v>
      </c>
      <c r="CJ9">
        <v>163.19999999999999</v>
      </c>
      <c r="CK9" s="6">
        <v>162.1</v>
      </c>
      <c r="CL9">
        <v>162.6</v>
      </c>
      <c r="CM9">
        <v>157.5</v>
      </c>
      <c r="CN9">
        <v>168.4</v>
      </c>
      <c r="CO9">
        <v>154</v>
      </c>
      <c r="CP9">
        <v>157.6</v>
      </c>
      <c r="CQ9">
        <v>163.80000000000001</v>
      </c>
      <c r="CR9">
        <v>160</v>
      </c>
      <c r="CS9">
        <v>160</v>
      </c>
      <c r="CT9">
        <v>163.19999999999999</v>
      </c>
      <c r="CU9">
        <v>80983.015512993996</v>
      </c>
      <c r="CW9" t="s">
        <v>11</v>
      </c>
      <c r="CX9">
        <v>0.60898859301652353</v>
      </c>
    </row>
    <row r="10" spans="1:129" x14ac:dyDescent="0.3">
      <c r="A10" t="s">
        <v>35</v>
      </c>
      <c r="B10">
        <v>2015</v>
      </c>
      <c r="C10" t="s">
        <v>48</v>
      </c>
      <c r="D10">
        <v>125.4</v>
      </c>
      <c r="E10">
        <f t="shared" si="1"/>
        <v>135.00000000000003</v>
      </c>
      <c r="F10">
        <v>2020</v>
      </c>
      <c r="G10">
        <v>1754.3999999999999</v>
      </c>
      <c r="H10">
        <f t="shared" si="2"/>
        <v>4.7152918705980662</v>
      </c>
      <c r="K10" t="s">
        <v>35</v>
      </c>
      <c r="L10">
        <v>2013</v>
      </c>
      <c r="M10" t="s">
        <v>38</v>
      </c>
      <c r="N10">
        <v>1384.0000000000002</v>
      </c>
      <c r="O10">
        <v>106.1</v>
      </c>
      <c r="P10">
        <v>105.1</v>
      </c>
      <c r="Q10">
        <v>100.4</v>
      </c>
      <c r="R10">
        <v>104.9</v>
      </c>
      <c r="S10">
        <v>104</v>
      </c>
      <c r="T10">
        <v>321.20000000000005</v>
      </c>
      <c r="U10">
        <v>524.9</v>
      </c>
      <c r="Z10">
        <v>2022</v>
      </c>
      <c r="AA10" t="s">
        <v>48</v>
      </c>
      <c r="AB10">
        <v>568.97500000000002</v>
      </c>
      <c r="AC10" s="26">
        <v>44958</v>
      </c>
      <c r="AE10" t="s">
        <v>35</v>
      </c>
      <c r="AF10">
        <v>2022</v>
      </c>
      <c r="AG10" t="s">
        <v>46</v>
      </c>
      <c r="AH10">
        <v>4529.4000000000005</v>
      </c>
      <c r="AJ10" s="26">
        <v>44958</v>
      </c>
      <c r="AK10">
        <f>SUM(AH26:AH28)</f>
        <v>13792.76</v>
      </c>
      <c r="AM10" t="s">
        <v>35</v>
      </c>
      <c r="AN10">
        <v>2013</v>
      </c>
      <c r="AO10" t="s">
        <v>38</v>
      </c>
      <c r="AP10">
        <v>1384.0000000000002</v>
      </c>
      <c r="AQ10">
        <v>104.9</v>
      </c>
      <c r="AR10">
        <v>104</v>
      </c>
      <c r="AS10">
        <v>321.20000000000005</v>
      </c>
      <c r="AY10" s="20" t="s">
        <v>35</v>
      </c>
      <c r="AZ10" s="19">
        <v>2019</v>
      </c>
      <c r="BA10" s="19" t="s">
        <v>55</v>
      </c>
      <c r="BB10" s="19">
        <v>1946.1000000000001</v>
      </c>
      <c r="BC10" s="19">
        <v>150.4</v>
      </c>
      <c r="BD10" s="21">
        <v>749.1</v>
      </c>
      <c r="BQ10" t="s">
        <v>35</v>
      </c>
      <c r="BR10">
        <v>2021</v>
      </c>
      <c r="BS10" t="s">
        <v>48</v>
      </c>
      <c r="BT10">
        <v>146.6</v>
      </c>
      <c r="BU10">
        <v>204</v>
      </c>
      <c r="BV10">
        <v>172.8</v>
      </c>
      <c r="BW10">
        <v>158.4</v>
      </c>
      <c r="BX10">
        <v>188</v>
      </c>
      <c r="BY10">
        <v>156.69999999999999</v>
      </c>
      <c r="BZ10">
        <v>162.30000000000001</v>
      </c>
      <c r="CA10">
        <v>164.1</v>
      </c>
      <c r="CB10">
        <v>119.7</v>
      </c>
      <c r="CC10">
        <v>168.8</v>
      </c>
      <c r="CD10">
        <v>162.69999999999999</v>
      </c>
      <c r="CE10">
        <v>173.9</v>
      </c>
      <c r="CF10">
        <v>164</v>
      </c>
      <c r="CG10">
        <v>192.1</v>
      </c>
      <c r="CH10">
        <v>164.6</v>
      </c>
      <c r="CI10">
        <v>155.30000000000001</v>
      </c>
      <c r="CJ10">
        <v>163.30000000000001</v>
      </c>
      <c r="CK10" s="6">
        <v>162.1</v>
      </c>
      <c r="CL10">
        <v>162.6</v>
      </c>
      <c r="CM10">
        <v>157.5</v>
      </c>
      <c r="CN10">
        <v>168.4</v>
      </c>
      <c r="CO10">
        <v>154</v>
      </c>
      <c r="CP10">
        <v>157.69999999999999</v>
      </c>
      <c r="CQ10">
        <v>163.69999999999999</v>
      </c>
      <c r="CR10">
        <v>160</v>
      </c>
      <c r="CS10">
        <v>160</v>
      </c>
      <c r="CT10">
        <v>163.19999999999999</v>
      </c>
      <c r="CU10">
        <v>83035.173906576631</v>
      </c>
      <c r="CW10" t="s">
        <v>12</v>
      </c>
      <c r="CX10">
        <v>0.51253296913706514</v>
      </c>
    </row>
    <row r="11" spans="1:129" x14ac:dyDescent="0.3">
      <c r="A11" t="s">
        <v>35</v>
      </c>
      <c r="B11">
        <v>2015</v>
      </c>
      <c r="C11" t="s">
        <v>50</v>
      </c>
      <c r="D11">
        <v>126.1</v>
      </c>
      <c r="E11">
        <f t="shared" si="1"/>
        <v>135.50000000000003</v>
      </c>
      <c r="F11">
        <v>2021</v>
      </c>
      <c r="G11">
        <v>1556.6</v>
      </c>
      <c r="H11">
        <f t="shared" si="2"/>
        <v>-11.274509803921568</v>
      </c>
      <c r="K11" t="s">
        <v>30</v>
      </c>
      <c r="L11">
        <v>2013</v>
      </c>
      <c r="M11" t="s">
        <v>39</v>
      </c>
      <c r="N11">
        <v>1385.8</v>
      </c>
      <c r="O11">
        <v>106.5</v>
      </c>
      <c r="P11">
        <v>104.4</v>
      </c>
      <c r="Q11">
        <v>139.26</v>
      </c>
      <c r="R11">
        <v>105.1</v>
      </c>
      <c r="S11">
        <v>104.8</v>
      </c>
      <c r="T11">
        <v>323.5</v>
      </c>
      <c r="U11">
        <v>525</v>
      </c>
      <c r="Z11">
        <v>2022</v>
      </c>
      <c r="AA11" t="s">
        <v>50</v>
      </c>
      <c r="AB11">
        <v>572.46249999999998</v>
      </c>
      <c r="AC11" s="26">
        <v>44986</v>
      </c>
      <c r="AE11" t="s">
        <v>30</v>
      </c>
      <c r="AF11">
        <v>2022</v>
      </c>
      <c r="AG11" t="s">
        <v>48</v>
      </c>
      <c r="AH11">
        <v>4544.5599999999995</v>
      </c>
      <c r="AJ11" s="26">
        <v>44986</v>
      </c>
      <c r="AK11">
        <f>SUM(AH29:AH31)</f>
        <v>13792.560000000001</v>
      </c>
      <c r="AM11" t="s">
        <v>30</v>
      </c>
      <c r="AN11">
        <v>2013</v>
      </c>
      <c r="AO11" t="s">
        <v>39</v>
      </c>
      <c r="AP11">
        <v>1385.8</v>
      </c>
      <c r="AQ11">
        <v>105.1</v>
      </c>
      <c r="AR11">
        <v>104.8</v>
      </c>
      <c r="AS11">
        <v>323.5</v>
      </c>
      <c r="AY11" s="20" t="s">
        <v>35</v>
      </c>
      <c r="AZ11" s="19">
        <v>2020</v>
      </c>
      <c r="BA11" s="19" t="s">
        <v>31</v>
      </c>
      <c r="BB11" s="19">
        <v>1940.3999999999999</v>
      </c>
      <c r="BC11" s="19">
        <v>151.19999999999999</v>
      </c>
      <c r="BD11" s="21">
        <v>751.2</v>
      </c>
      <c r="BQ11" t="s">
        <v>35</v>
      </c>
      <c r="BR11">
        <v>2021</v>
      </c>
      <c r="BS11" t="s">
        <v>50</v>
      </c>
      <c r="BT11">
        <v>147.4</v>
      </c>
      <c r="BU11">
        <v>204.6</v>
      </c>
      <c r="BV11">
        <v>171.2</v>
      </c>
      <c r="BW11">
        <v>158.69999999999999</v>
      </c>
      <c r="BX11">
        <v>190.6</v>
      </c>
      <c r="BY11">
        <v>155.69999999999999</v>
      </c>
      <c r="BZ11">
        <v>185.3</v>
      </c>
      <c r="CA11">
        <v>165.2</v>
      </c>
      <c r="CB11">
        <v>121.9</v>
      </c>
      <c r="CC11">
        <v>169.3</v>
      </c>
      <c r="CD11">
        <v>163.19999999999999</v>
      </c>
      <c r="CE11">
        <v>174.7</v>
      </c>
      <c r="CF11">
        <v>167.7</v>
      </c>
      <c r="CG11">
        <v>192.7</v>
      </c>
      <c r="CH11">
        <v>165.7</v>
      </c>
      <c r="CI11">
        <v>156.30000000000001</v>
      </c>
      <c r="CJ11">
        <v>164.3</v>
      </c>
      <c r="CK11" s="6">
        <v>163.6</v>
      </c>
      <c r="CL11">
        <v>164.2</v>
      </c>
      <c r="CM11">
        <v>158.4</v>
      </c>
      <c r="CN11">
        <v>169.1</v>
      </c>
      <c r="CO11">
        <v>155.69999999999999</v>
      </c>
      <c r="CP11">
        <v>158.6</v>
      </c>
      <c r="CQ11">
        <v>163.9</v>
      </c>
      <c r="CR11">
        <v>160.80000000000001</v>
      </c>
      <c r="CS11">
        <v>161</v>
      </c>
      <c r="CT11">
        <v>165.5</v>
      </c>
      <c r="CU11">
        <v>91471.513995553876</v>
      </c>
      <c r="CW11" t="s">
        <v>13</v>
      </c>
      <c r="CX11">
        <v>0.67587166556768097</v>
      </c>
    </row>
    <row r="12" spans="1:129" x14ac:dyDescent="0.3">
      <c r="A12" t="s">
        <v>35</v>
      </c>
      <c r="B12">
        <v>2015</v>
      </c>
      <c r="C12" t="s">
        <v>53</v>
      </c>
      <c r="D12">
        <v>126.6</v>
      </c>
      <c r="E12">
        <f t="shared" si="1"/>
        <v>136.03333333333333</v>
      </c>
      <c r="F12">
        <v>2022</v>
      </c>
      <c r="G12">
        <v>1966.3000000000002</v>
      </c>
      <c r="H12">
        <f t="shared" si="2"/>
        <v>26.320185018630365</v>
      </c>
      <c r="K12" t="s">
        <v>33</v>
      </c>
      <c r="L12">
        <v>2013</v>
      </c>
      <c r="M12" t="s">
        <v>39</v>
      </c>
      <c r="N12">
        <v>1397.6999999999998</v>
      </c>
      <c r="O12">
        <v>106.4</v>
      </c>
      <c r="P12">
        <v>105</v>
      </c>
      <c r="Q12">
        <v>100.5</v>
      </c>
      <c r="R12">
        <v>105.7</v>
      </c>
      <c r="S12">
        <v>105.2</v>
      </c>
      <c r="T12">
        <v>322</v>
      </c>
      <c r="U12">
        <v>527.29999999999995</v>
      </c>
      <c r="Z12">
        <v>2022</v>
      </c>
      <c r="AA12" t="s">
        <v>53</v>
      </c>
      <c r="AB12">
        <v>573.66250000000014</v>
      </c>
      <c r="AC12" s="26">
        <v>45017</v>
      </c>
      <c r="AE12" t="s">
        <v>33</v>
      </c>
      <c r="AF12">
        <v>2022</v>
      </c>
      <c r="AG12" t="s">
        <v>48</v>
      </c>
      <c r="AH12">
        <v>4535.3999999999996</v>
      </c>
      <c r="AJ12" s="26">
        <v>45017</v>
      </c>
      <c r="AK12">
        <f>SUM(AH32:AH34)</f>
        <v>13858.359999999997</v>
      </c>
      <c r="AM12" t="s">
        <v>33</v>
      </c>
      <c r="AN12">
        <v>2013</v>
      </c>
      <c r="AO12" t="s">
        <v>39</v>
      </c>
      <c r="AP12">
        <v>1397.6999999999998</v>
      </c>
      <c r="AQ12">
        <v>105.7</v>
      </c>
      <c r="AR12">
        <v>105.2</v>
      </c>
      <c r="AS12">
        <v>322</v>
      </c>
      <c r="AY12" s="20" t="s">
        <v>35</v>
      </c>
      <c r="AZ12" s="19">
        <v>2020</v>
      </c>
      <c r="BA12" s="19" t="s">
        <v>36</v>
      </c>
      <c r="BB12" s="19">
        <v>1911.6</v>
      </c>
      <c r="BC12" s="19">
        <v>151.69999999999999</v>
      </c>
      <c r="BD12" s="21">
        <v>753</v>
      </c>
      <c r="BQ12" t="s">
        <v>35</v>
      </c>
      <c r="BR12">
        <v>2021</v>
      </c>
      <c r="BS12" t="s">
        <v>53</v>
      </c>
      <c r="BT12">
        <v>148.19999999999999</v>
      </c>
      <c r="BU12">
        <v>201.6</v>
      </c>
      <c r="BV12">
        <v>173</v>
      </c>
      <c r="BW12">
        <v>159.30000000000001</v>
      </c>
      <c r="BX12">
        <v>190.1</v>
      </c>
      <c r="BY12">
        <v>156.5</v>
      </c>
      <c r="BZ12">
        <v>199.2</v>
      </c>
      <c r="CA12">
        <v>165.3</v>
      </c>
      <c r="CB12">
        <v>122.4</v>
      </c>
      <c r="CC12">
        <v>169.6</v>
      </c>
      <c r="CD12">
        <v>163.69999999999999</v>
      </c>
      <c r="CE12">
        <v>175.5</v>
      </c>
      <c r="CF12">
        <v>169.7</v>
      </c>
      <c r="CG12">
        <v>192.9</v>
      </c>
      <c r="CH12">
        <v>167.2</v>
      </c>
      <c r="CI12">
        <v>157.4</v>
      </c>
      <c r="CJ12">
        <v>165.8</v>
      </c>
      <c r="CK12" s="6">
        <v>164.2</v>
      </c>
      <c r="CL12">
        <v>163.9</v>
      </c>
      <c r="CM12">
        <v>159.30000000000001</v>
      </c>
      <c r="CN12">
        <v>169.9</v>
      </c>
      <c r="CO12">
        <v>154.80000000000001</v>
      </c>
      <c r="CP12">
        <v>159.80000000000001</v>
      </c>
      <c r="CQ12">
        <v>164.3</v>
      </c>
      <c r="CR12">
        <v>162.19999999999999</v>
      </c>
      <c r="CS12">
        <v>161.4</v>
      </c>
      <c r="CT12">
        <v>166.7</v>
      </c>
      <c r="CU12">
        <v>95105.451863192153</v>
      </c>
      <c r="CW12" t="s">
        <v>14</v>
      </c>
      <c r="CX12">
        <v>0.63554887759632284</v>
      </c>
    </row>
    <row r="13" spans="1:129" ht="15" thickBot="1" x14ac:dyDescent="0.35">
      <c r="A13" t="s">
        <v>35</v>
      </c>
      <c r="B13">
        <v>2015</v>
      </c>
      <c r="C13" t="s">
        <v>55</v>
      </c>
      <c r="D13">
        <v>126.1</v>
      </c>
      <c r="E13">
        <f t="shared" si="1"/>
        <v>136.57499999999999</v>
      </c>
      <c r="F13">
        <v>2023</v>
      </c>
      <c r="G13">
        <v>2097.1999999999998</v>
      </c>
      <c r="H13">
        <f t="shared" si="2"/>
        <v>6.657173371306496</v>
      </c>
      <c r="K13" t="s">
        <v>35</v>
      </c>
      <c r="L13">
        <v>2013</v>
      </c>
      <c r="M13" t="s">
        <v>39</v>
      </c>
      <c r="N13">
        <v>1390.2</v>
      </c>
      <c r="O13">
        <v>106.5</v>
      </c>
      <c r="P13">
        <v>104.7</v>
      </c>
      <c r="Q13">
        <v>100.5</v>
      </c>
      <c r="R13">
        <v>105.3</v>
      </c>
      <c r="S13">
        <v>105</v>
      </c>
      <c r="T13">
        <v>322.89999999999998</v>
      </c>
      <c r="U13">
        <v>525.69999999999993</v>
      </c>
      <c r="Z13">
        <v>2022</v>
      </c>
      <c r="AA13" t="s">
        <v>55</v>
      </c>
      <c r="AB13">
        <v>573.09999999999991</v>
      </c>
      <c r="AC13" s="26">
        <v>45047</v>
      </c>
      <c r="AE13" t="s">
        <v>35</v>
      </c>
      <c r="AF13">
        <v>2022</v>
      </c>
      <c r="AG13" t="s">
        <v>48</v>
      </c>
      <c r="AH13">
        <v>4551.8</v>
      </c>
      <c r="AJ13" s="26">
        <v>45047</v>
      </c>
      <c r="AK13">
        <f>SUM(AH35:AH37)</f>
        <v>13933.36</v>
      </c>
      <c r="AM13" t="s">
        <v>35</v>
      </c>
      <c r="AN13">
        <v>2013</v>
      </c>
      <c r="AO13" t="s">
        <v>39</v>
      </c>
      <c r="AP13">
        <v>1390.2</v>
      </c>
      <c r="AQ13">
        <v>105.3</v>
      </c>
      <c r="AR13">
        <v>105</v>
      </c>
      <c r="AS13">
        <v>322.89999999999998</v>
      </c>
      <c r="AY13" s="38" t="s">
        <v>35</v>
      </c>
      <c r="AZ13" s="39">
        <v>2020</v>
      </c>
      <c r="BA13" s="39" t="s">
        <v>38</v>
      </c>
      <c r="BB13" s="39">
        <v>1895.4</v>
      </c>
      <c r="BC13" s="39">
        <v>152.30000000000001</v>
      </c>
      <c r="BD13" s="40">
        <v>753.5</v>
      </c>
      <c r="BQ13" t="s">
        <v>35</v>
      </c>
      <c r="BR13">
        <v>2021</v>
      </c>
      <c r="BS13" t="s">
        <v>55</v>
      </c>
      <c r="BT13">
        <v>148.69999999999999</v>
      </c>
      <c r="BU13">
        <v>198.8</v>
      </c>
      <c r="BV13">
        <v>177.9</v>
      </c>
      <c r="BW13">
        <v>159.9</v>
      </c>
      <c r="BX13">
        <v>187.6</v>
      </c>
      <c r="BY13">
        <v>154.9</v>
      </c>
      <c r="BZ13">
        <v>188.3</v>
      </c>
      <c r="CA13">
        <v>164.4</v>
      </c>
      <c r="CB13">
        <v>121</v>
      </c>
      <c r="CC13">
        <v>170.5</v>
      </c>
      <c r="CD13">
        <v>164.2</v>
      </c>
      <c r="CE13">
        <v>176.5</v>
      </c>
      <c r="CF13">
        <v>168.2</v>
      </c>
      <c r="CG13">
        <v>192.4</v>
      </c>
      <c r="CH13">
        <v>168.5</v>
      </c>
      <c r="CI13">
        <v>158.69999999999999</v>
      </c>
      <c r="CJ13">
        <v>167</v>
      </c>
      <c r="CK13" s="6">
        <v>163.4</v>
      </c>
      <c r="CL13">
        <v>164.1</v>
      </c>
      <c r="CM13">
        <v>160.19999999999999</v>
      </c>
      <c r="CN13">
        <v>170.6</v>
      </c>
      <c r="CO13">
        <v>155.69999999999999</v>
      </c>
      <c r="CP13">
        <v>160.6</v>
      </c>
      <c r="CQ13">
        <v>164.4</v>
      </c>
      <c r="CR13">
        <v>162.6</v>
      </c>
      <c r="CS13">
        <v>162</v>
      </c>
      <c r="CT13">
        <v>166.2</v>
      </c>
      <c r="CU13">
        <v>100380.52800837092</v>
      </c>
      <c r="CW13" t="s">
        <v>15</v>
      </c>
      <c r="CX13">
        <v>0.70985767478792194</v>
      </c>
    </row>
    <row r="14" spans="1:129" ht="15" thickBot="1" x14ac:dyDescent="0.35">
      <c r="A14" t="s">
        <v>35</v>
      </c>
      <c r="B14">
        <v>2016</v>
      </c>
      <c r="C14" t="s">
        <v>31</v>
      </c>
      <c r="D14">
        <v>126.3</v>
      </c>
      <c r="K14" t="s">
        <v>30</v>
      </c>
      <c r="L14">
        <v>2013</v>
      </c>
      <c r="M14" t="s">
        <v>41</v>
      </c>
      <c r="N14">
        <v>1394</v>
      </c>
      <c r="O14">
        <v>107.5</v>
      </c>
      <c r="P14">
        <v>104.1</v>
      </c>
      <c r="Q14">
        <v>139.26</v>
      </c>
      <c r="R14">
        <v>105.7</v>
      </c>
      <c r="S14">
        <v>105.5</v>
      </c>
      <c r="T14">
        <v>325.3</v>
      </c>
      <c r="U14">
        <v>526.79999999999995</v>
      </c>
      <c r="Z14">
        <v>2023</v>
      </c>
      <c r="AA14" t="s">
        <v>31</v>
      </c>
      <c r="AB14">
        <v>575.66250000000002</v>
      </c>
      <c r="AE14" t="s">
        <v>30</v>
      </c>
      <c r="AF14">
        <v>2022</v>
      </c>
      <c r="AG14" t="s">
        <v>50</v>
      </c>
      <c r="AH14">
        <v>4571.8599999999997</v>
      </c>
      <c r="AM14" t="s">
        <v>30</v>
      </c>
      <c r="AN14">
        <v>2013</v>
      </c>
      <c r="AO14" t="s">
        <v>41</v>
      </c>
      <c r="AP14">
        <v>1394</v>
      </c>
      <c r="AQ14">
        <v>105.7</v>
      </c>
      <c r="AR14">
        <v>105.5</v>
      </c>
      <c r="AS14">
        <v>325.3</v>
      </c>
      <c r="AY14" s="41"/>
      <c r="AZ14" s="42"/>
      <c r="BA14" s="42" t="s">
        <v>186</v>
      </c>
      <c r="BB14" s="42">
        <f>((BB13-BB2)/BB2)*100</f>
        <v>5.12479201331114</v>
      </c>
      <c r="BC14" s="42">
        <f t="shared" ref="BC14:BD14" si="3">((BC13-BC2)/BC2)*100</f>
        <v>3.4998301053346963</v>
      </c>
      <c r="BD14" s="43">
        <f t="shared" si="3"/>
        <v>2.0933541088002232</v>
      </c>
      <c r="BQ14" t="s">
        <v>35</v>
      </c>
      <c r="BR14">
        <v>2022</v>
      </c>
      <c r="BS14" t="s">
        <v>31</v>
      </c>
      <c r="BT14">
        <v>149.5</v>
      </c>
      <c r="BU14">
        <v>198.7</v>
      </c>
      <c r="BV14">
        <v>178.8</v>
      </c>
      <c r="BW14">
        <v>160.5</v>
      </c>
      <c r="BX14">
        <v>184.7</v>
      </c>
      <c r="BY14">
        <v>153.69999999999999</v>
      </c>
      <c r="BZ14">
        <v>174.3</v>
      </c>
      <c r="CA14">
        <v>163.9</v>
      </c>
      <c r="CB14">
        <v>120</v>
      </c>
      <c r="CC14">
        <v>172.1</v>
      </c>
      <c r="CD14">
        <v>164.3</v>
      </c>
      <c r="CE14">
        <v>177.3</v>
      </c>
      <c r="CF14">
        <v>166.4</v>
      </c>
      <c r="CG14">
        <v>192.2</v>
      </c>
      <c r="CH14">
        <v>169.9</v>
      </c>
      <c r="CI14">
        <v>160.69999999999999</v>
      </c>
      <c r="CJ14">
        <v>168.5</v>
      </c>
      <c r="CK14" s="6">
        <v>164.5</v>
      </c>
      <c r="CL14">
        <v>164.2</v>
      </c>
      <c r="CM14">
        <v>161.1</v>
      </c>
      <c r="CN14">
        <v>171.4</v>
      </c>
      <c r="CO14">
        <v>156.5</v>
      </c>
      <c r="CP14">
        <v>161.19999999999999</v>
      </c>
      <c r="CQ14">
        <v>164.7</v>
      </c>
      <c r="CR14">
        <v>163</v>
      </c>
      <c r="CS14">
        <v>162.69999999999999</v>
      </c>
      <c r="CT14">
        <v>165.7</v>
      </c>
      <c r="CU14">
        <v>101828.28887769801</v>
      </c>
      <c r="CW14" t="s">
        <v>16</v>
      </c>
      <c r="CX14">
        <v>0.53257184105749322</v>
      </c>
    </row>
    <row r="15" spans="1:129" x14ac:dyDescent="0.3">
      <c r="A15" t="s">
        <v>35</v>
      </c>
      <c r="B15">
        <v>2016</v>
      </c>
      <c r="C15" t="s">
        <v>36</v>
      </c>
      <c r="D15">
        <v>126</v>
      </c>
      <c r="K15" t="s">
        <v>33</v>
      </c>
      <c r="L15">
        <v>2013</v>
      </c>
      <c r="M15" t="s">
        <v>41</v>
      </c>
      <c r="N15">
        <v>1417.1999999999998</v>
      </c>
      <c r="O15">
        <v>107.2</v>
      </c>
      <c r="P15">
        <v>103.9</v>
      </c>
      <c r="Q15">
        <v>100.5</v>
      </c>
      <c r="R15">
        <v>106.2</v>
      </c>
      <c r="S15">
        <v>105.7</v>
      </c>
      <c r="T15">
        <v>323.5</v>
      </c>
      <c r="U15">
        <v>529</v>
      </c>
      <c r="Z15">
        <v>2023</v>
      </c>
      <c r="AA15" t="s">
        <v>36</v>
      </c>
      <c r="AB15">
        <v>575.92499999999995</v>
      </c>
      <c r="AE15" t="s">
        <v>33</v>
      </c>
      <c r="AF15">
        <v>2022</v>
      </c>
      <c r="AG15" t="s">
        <v>50</v>
      </c>
      <c r="AH15">
        <v>4561.3999999999996</v>
      </c>
      <c r="AM15" t="s">
        <v>33</v>
      </c>
      <c r="AN15">
        <v>2013</v>
      </c>
      <c r="AO15" t="s">
        <v>41</v>
      </c>
      <c r="AP15">
        <v>1417.1999999999998</v>
      </c>
      <c r="AQ15">
        <v>106.2</v>
      </c>
      <c r="AR15">
        <v>105.7</v>
      </c>
      <c r="AS15">
        <v>323.5</v>
      </c>
      <c r="BQ15" t="s">
        <v>35</v>
      </c>
      <c r="BR15">
        <v>2022</v>
      </c>
      <c r="BS15" t="s">
        <v>36</v>
      </c>
      <c r="BT15">
        <v>150</v>
      </c>
      <c r="BU15">
        <v>200.6</v>
      </c>
      <c r="BV15">
        <v>175.8</v>
      </c>
      <c r="BW15">
        <v>160.69999999999999</v>
      </c>
      <c r="BX15">
        <v>184.9</v>
      </c>
      <c r="BY15">
        <v>153.69999999999999</v>
      </c>
      <c r="BZ15">
        <v>169.7</v>
      </c>
      <c r="CA15">
        <v>163.69999999999999</v>
      </c>
      <c r="CB15">
        <v>118.9</v>
      </c>
      <c r="CC15">
        <v>174.3</v>
      </c>
      <c r="CD15">
        <v>164.7</v>
      </c>
      <c r="CE15">
        <v>178</v>
      </c>
      <c r="CF15">
        <v>166.2</v>
      </c>
      <c r="CG15">
        <v>192.8</v>
      </c>
      <c r="CH15">
        <v>170.8</v>
      </c>
      <c r="CI15">
        <v>162.4</v>
      </c>
      <c r="CJ15">
        <v>169.6</v>
      </c>
      <c r="CK15" s="6">
        <v>165.5</v>
      </c>
      <c r="CL15">
        <v>165.7</v>
      </c>
      <c r="CM15">
        <v>161.80000000000001</v>
      </c>
      <c r="CN15">
        <v>172.2</v>
      </c>
      <c r="CO15">
        <v>156.9</v>
      </c>
      <c r="CP15">
        <v>162.1</v>
      </c>
      <c r="CQ15">
        <v>165.4</v>
      </c>
      <c r="CR15">
        <v>164.4</v>
      </c>
      <c r="CS15">
        <v>163.5</v>
      </c>
      <c r="CT15">
        <v>166.1</v>
      </c>
      <c r="CU15">
        <v>102317.68803371425</v>
      </c>
      <c r="CW15" t="s">
        <v>17</v>
      </c>
      <c r="CX15">
        <v>0.6675210542467247</v>
      </c>
    </row>
    <row r="16" spans="1:129" x14ac:dyDescent="0.3">
      <c r="A16" t="s">
        <v>35</v>
      </c>
      <c r="B16">
        <v>2016</v>
      </c>
      <c r="C16" t="s">
        <v>38</v>
      </c>
      <c r="D16">
        <v>126</v>
      </c>
      <c r="K16" t="s">
        <v>35</v>
      </c>
      <c r="L16">
        <v>2013</v>
      </c>
      <c r="M16" t="s">
        <v>41</v>
      </c>
      <c r="N16">
        <v>1402.1999999999998</v>
      </c>
      <c r="O16">
        <v>107.4</v>
      </c>
      <c r="P16">
        <v>104</v>
      </c>
      <c r="Q16">
        <v>100.5</v>
      </c>
      <c r="R16">
        <v>105.9</v>
      </c>
      <c r="S16">
        <v>105.6</v>
      </c>
      <c r="T16">
        <v>324.60000000000002</v>
      </c>
      <c r="U16">
        <v>527.4</v>
      </c>
      <c r="Z16">
        <v>2023</v>
      </c>
      <c r="AA16" t="s">
        <v>38</v>
      </c>
      <c r="AB16">
        <v>575.9</v>
      </c>
      <c r="AE16" t="s">
        <v>35</v>
      </c>
      <c r="AF16">
        <v>2022</v>
      </c>
      <c r="AG16" t="s">
        <v>50</v>
      </c>
      <c r="AH16">
        <v>4579.7</v>
      </c>
      <c r="AM16" t="s">
        <v>35</v>
      </c>
      <c r="AN16">
        <v>2013</v>
      </c>
      <c r="AO16" t="s">
        <v>41</v>
      </c>
      <c r="AP16">
        <v>1402.1999999999998</v>
      </c>
      <c r="AQ16">
        <v>105.9</v>
      </c>
      <c r="AR16">
        <v>105.6</v>
      </c>
      <c r="AS16">
        <v>324.60000000000002</v>
      </c>
      <c r="AY16" s="3" t="s">
        <v>0</v>
      </c>
      <c r="AZ16" s="3" t="s">
        <v>1</v>
      </c>
      <c r="BA16" s="3" t="s">
        <v>2</v>
      </c>
      <c r="BB16" s="8" t="s">
        <v>196</v>
      </c>
      <c r="BC16" s="8" t="s">
        <v>195</v>
      </c>
      <c r="BD16" s="8" t="s">
        <v>194</v>
      </c>
      <c r="BQ16" t="s">
        <v>35</v>
      </c>
      <c r="BR16">
        <v>2022</v>
      </c>
      <c r="BS16" t="s">
        <v>38</v>
      </c>
      <c r="BT16">
        <v>151.30000000000001</v>
      </c>
      <c r="BU16">
        <v>210.7</v>
      </c>
      <c r="BV16">
        <v>167.8</v>
      </c>
      <c r="BW16">
        <v>162.19999999999999</v>
      </c>
      <c r="BX16">
        <v>194.6</v>
      </c>
      <c r="BY16">
        <v>157.6</v>
      </c>
      <c r="BZ16">
        <v>166.9</v>
      </c>
      <c r="CA16">
        <v>163.9</v>
      </c>
      <c r="CB16">
        <v>118.8</v>
      </c>
      <c r="CC16">
        <v>177.4</v>
      </c>
      <c r="CD16">
        <v>165.3</v>
      </c>
      <c r="CE16">
        <v>179.3</v>
      </c>
      <c r="CF16">
        <v>168.4</v>
      </c>
      <c r="CG16">
        <v>193.7</v>
      </c>
      <c r="CH16">
        <v>172.1</v>
      </c>
      <c r="CI16">
        <v>164.6</v>
      </c>
      <c r="CJ16">
        <v>171.1</v>
      </c>
      <c r="CK16" s="6">
        <v>165.3</v>
      </c>
      <c r="CL16">
        <v>167.2</v>
      </c>
      <c r="CM16">
        <v>162.80000000000001</v>
      </c>
      <c r="CN16">
        <v>173</v>
      </c>
      <c r="CO16">
        <v>157.9</v>
      </c>
      <c r="CP16">
        <v>163.30000000000001</v>
      </c>
      <c r="CQ16">
        <v>166</v>
      </c>
      <c r="CR16">
        <v>167.2</v>
      </c>
      <c r="CS16">
        <v>164.6</v>
      </c>
      <c r="CT16">
        <v>167.7</v>
      </c>
      <c r="CU16">
        <v>134181.47733497745</v>
      </c>
      <c r="CW16" t="s">
        <v>18</v>
      </c>
      <c r="CX16">
        <v>0.69262835349824226</v>
      </c>
    </row>
    <row r="17" spans="1:102" x14ac:dyDescent="0.3">
      <c r="A17" t="s">
        <v>35</v>
      </c>
      <c r="B17">
        <v>2016</v>
      </c>
      <c r="C17" t="s">
        <v>39</v>
      </c>
      <c r="D17">
        <v>127.3</v>
      </c>
      <c r="K17" t="s">
        <v>30</v>
      </c>
      <c r="L17">
        <v>2013</v>
      </c>
      <c r="M17" t="s">
        <v>42</v>
      </c>
      <c r="N17">
        <v>1420</v>
      </c>
      <c r="O17">
        <v>108.5</v>
      </c>
      <c r="P17">
        <v>105</v>
      </c>
      <c r="Q17">
        <v>139.26</v>
      </c>
      <c r="R17">
        <v>106.3</v>
      </c>
      <c r="S17">
        <v>106.5</v>
      </c>
      <c r="T17">
        <v>328</v>
      </c>
      <c r="U17">
        <v>530.1</v>
      </c>
      <c r="Z17">
        <v>2023</v>
      </c>
      <c r="AA17" t="s">
        <v>39</v>
      </c>
      <c r="AB17">
        <v>578.63749999999993</v>
      </c>
      <c r="AE17" t="s">
        <v>30</v>
      </c>
      <c r="AF17">
        <v>2022</v>
      </c>
      <c r="AG17" t="s">
        <v>53</v>
      </c>
      <c r="AH17">
        <v>4584.66</v>
      </c>
      <c r="AM17" t="s">
        <v>30</v>
      </c>
      <c r="AN17">
        <v>2013</v>
      </c>
      <c r="AO17" t="s">
        <v>42</v>
      </c>
      <c r="AP17">
        <v>1420</v>
      </c>
      <c r="AQ17">
        <v>106.3</v>
      </c>
      <c r="AR17">
        <v>106.5</v>
      </c>
      <c r="AS17">
        <v>328</v>
      </c>
      <c r="AY17" t="s">
        <v>35</v>
      </c>
      <c r="AZ17">
        <v>2020</v>
      </c>
      <c r="BA17" t="s">
        <v>39</v>
      </c>
      <c r="BB17" s="7">
        <v>1928.0519125999999</v>
      </c>
      <c r="BC17">
        <v>150.69999999999999</v>
      </c>
      <c r="BD17">
        <v>717.04644800000005</v>
      </c>
      <c r="BH17" s="7"/>
      <c r="BQ17" t="s">
        <v>35</v>
      </c>
      <c r="BR17">
        <v>2022</v>
      </c>
      <c r="BS17" t="s">
        <v>39</v>
      </c>
      <c r="BT17">
        <v>152.9</v>
      </c>
      <c r="BU17">
        <v>211.8</v>
      </c>
      <c r="BV17">
        <v>164.5</v>
      </c>
      <c r="BW17">
        <v>163.9</v>
      </c>
      <c r="BX17">
        <v>199.5</v>
      </c>
      <c r="BY17">
        <v>172.6</v>
      </c>
      <c r="BZ17">
        <v>166.2</v>
      </c>
      <c r="CA17">
        <v>164.7</v>
      </c>
      <c r="CB17">
        <v>119</v>
      </c>
      <c r="CC17">
        <v>181.3</v>
      </c>
      <c r="CD17">
        <v>166.2</v>
      </c>
      <c r="CE17">
        <v>180.9</v>
      </c>
      <c r="CF17">
        <v>170.8</v>
      </c>
      <c r="CG17">
        <v>193.9</v>
      </c>
      <c r="CH17">
        <v>173.9</v>
      </c>
      <c r="CI17">
        <v>166.5</v>
      </c>
      <c r="CJ17">
        <v>172.8</v>
      </c>
      <c r="CK17" s="6">
        <v>167</v>
      </c>
      <c r="CL17">
        <v>172.2</v>
      </c>
      <c r="CM17">
        <v>164</v>
      </c>
      <c r="CN17">
        <v>174</v>
      </c>
      <c r="CO17">
        <v>162.6</v>
      </c>
      <c r="CP17">
        <v>164.4</v>
      </c>
      <c r="CQ17">
        <v>166.9</v>
      </c>
      <c r="CR17">
        <v>168.8</v>
      </c>
      <c r="CS17">
        <v>166.8</v>
      </c>
      <c r="CT17">
        <v>170.1</v>
      </c>
      <c r="CU17">
        <v>151257.77739211501</v>
      </c>
      <c r="CW17" t="s">
        <v>19</v>
      </c>
      <c r="CX17">
        <v>0.67177408699418339</v>
      </c>
    </row>
    <row r="18" spans="1:102" x14ac:dyDescent="0.3">
      <c r="A18" t="s">
        <v>35</v>
      </c>
      <c r="B18">
        <v>2016</v>
      </c>
      <c r="C18" t="s">
        <v>41</v>
      </c>
      <c r="D18">
        <v>128.6</v>
      </c>
      <c r="K18" t="s">
        <v>33</v>
      </c>
      <c r="L18">
        <v>2013</v>
      </c>
      <c r="M18" t="s">
        <v>42</v>
      </c>
      <c r="N18">
        <v>1464.6000000000001</v>
      </c>
      <c r="O18">
        <v>108</v>
      </c>
      <c r="P18">
        <v>105.2</v>
      </c>
      <c r="Q18">
        <v>106.6</v>
      </c>
      <c r="R18">
        <v>106.5</v>
      </c>
      <c r="S18">
        <v>108.1</v>
      </c>
      <c r="T18">
        <v>325.3</v>
      </c>
      <c r="U18">
        <v>533.20000000000005</v>
      </c>
      <c r="Z18">
        <v>2023</v>
      </c>
      <c r="AA18" t="s">
        <v>41</v>
      </c>
      <c r="AB18">
        <v>581.80000000000007</v>
      </c>
      <c r="AE18" t="s">
        <v>33</v>
      </c>
      <c r="AF18">
        <v>2022</v>
      </c>
      <c r="AG18" t="s">
        <v>53</v>
      </c>
      <c r="AH18">
        <v>4563.0000000000009</v>
      </c>
      <c r="AK18">
        <v>4462.26</v>
      </c>
      <c r="AM18" t="s">
        <v>33</v>
      </c>
      <c r="AN18">
        <v>2013</v>
      </c>
      <c r="AO18" t="s">
        <v>42</v>
      </c>
      <c r="AP18">
        <v>1464.6000000000001</v>
      </c>
      <c r="AQ18">
        <v>106.5</v>
      </c>
      <c r="AR18">
        <v>108.1</v>
      </c>
      <c r="AS18">
        <v>325.3</v>
      </c>
      <c r="AY18" t="s">
        <v>35</v>
      </c>
      <c r="AZ18">
        <v>2020</v>
      </c>
      <c r="BA18" t="s">
        <v>41</v>
      </c>
      <c r="BB18" s="7">
        <v>1825.3608557000002</v>
      </c>
      <c r="BC18">
        <v>138.5168022</v>
      </c>
      <c r="BD18">
        <v>700.70644800000002</v>
      </c>
      <c r="BQ18" t="s">
        <v>35</v>
      </c>
      <c r="BR18">
        <v>2022</v>
      </c>
      <c r="BS18" t="s">
        <v>41</v>
      </c>
      <c r="BT18">
        <v>154.1</v>
      </c>
      <c r="BU18">
        <v>217</v>
      </c>
      <c r="BV18">
        <v>162.4</v>
      </c>
      <c r="BW18">
        <v>164.9</v>
      </c>
      <c r="BX18">
        <v>202.4</v>
      </c>
      <c r="BY18">
        <v>171</v>
      </c>
      <c r="BZ18">
        <v>174.9</v>
      </c>
      <c r="CA18">
        <v>164.7</v>
      </c>
      <c r="CB18">
        <v>119.7</v>
      </c>
      <c r="CC18">
        <v>184.9</v>
      </c>
      <c r="CD18">
        <v>167.1</v>
      </c>
      <c r="CE18">
        <v>182.5</v>
      </c>
      <c r="CF18">
        <v>173.3</v>
      </c>
      <c r="CG18">
        <v>194.1</v>
      </c>
      <c r="CH18">
        <v>175.6</v>
      </c>
      <c r="CI18">
        <v>168.4</v>
      </c>
      <c r="CJ18">
        <v>174.6</v>
      </c>
      <c r="CK18" s="6">
        <v>167.5</v>
      </c>
      <c r="CL18">
        <v>174.6</v>
      </c>
      <c r="CM18">
        <v>165.2</v>
      </c>
      <c r="CN18">
        <v>174.8</v>
      </c>
      <c r="CO18">
        <v>163</v>
      </c>
      <c r="CP18">
        <v>165.1</v>
      </c>
      <c r="CQ18">
        <v>167.9</v>
      </c>
      <c r="CR18">
        <v>168.4</v>
      </c>
      <c r="CS18">
        <v>167.5</v>
      </c>
      <c r="CT18">
        <v>171.7</v>
      </c>
      <c r="CU18">
        <v>137781.52369026651</v>
      </c>
      <c r="CW18" t="s">
        <v>20</v>
      </c>
      <c r="CX18">
        <v>0.58292169810517414</v>
      </c>
    </row>
    <row r="19" spans="1:102" x14ac:dyDescent="0.3">
      <c r="A19" t="s">
        <v>35</v>
      </c>
      <c r="B19">
        <v>2016</v>
      </c>
      <c r="C19" t="s">
        <v>42</v>
      </c>
      <c r="D19">
        <v>130.1</v>
      </c>
      <c r="K19" t="s">
        <v>35</v>
      </c>
      <c r="L19">
        <v>2013</v>
      </c>
      <c r="M19" t="s">
        <v>42</v>
      </c>
      <c r="N19">
        <v>1436</v>
      </c>
      <c r="O19">
        <v>108.3</v>
      </c>
      <c r="P19">
        <v>105.1</v>
      </c>
      <c r="Q19">
        <v>106.6</v>
      </c>
      <c r="R19">
        <v>106.4</v>
      </c>
      <c r="S19">
        <v>107.4</v>
      </c>
      <c r="T19">
        <v>326.89999999999998</v>
      </c>
      <c r="U19">
        <v>531.1</v>
      </c>
      <c r="AE19" t="s">
        <v>35</v>
      </c>
      <c r="AF19">
        <v>2022</v>
      </c>
      <c r="AG19" t="s">
        <v>53</v>
      </c>
      <c r="AH19">
        <v>4589.3000000000011</v>
      </c>
      <c r="AK19">
        <v>4445.4000000000005</v>
      </c>
      <c r="AM19" t="s">
        <v>35</v>
      </c>
      <c r="AN19">
        <v>2013</v>
      </c>
      <c r="AO19" t="s">
        <v>42</v>
      </c>
      <c r="AP19">
        <v>1436</v>
      </c>
      <c r="AQ19">
        <v>106.4</v>
      </c>
      <c r="AR19">
        <v>107.4</v>
      </c>
      <c r="AS19">
        <v>326.89999999999998</v>
      </c>
      <c r="AY19" t="s">
        <v>35</v>
      </c>
      <c r="AZ19">
        <v>2020</v>
      </c>
      <c r="BA19" t="s">
        <v>42</v>
      </c>
      <c r="BB19">
        <v>1966.8000000000002</v>
      </c>
      <c r="BC19">
        <v>154.4</v>
      </c>
      <c r="BD19">
        <v>759.40000000000009</v>
      </c>
      <c r="BQ19" t="s">
        <v>35</v>
      </c>
      <c r="BR19">
        <v>2022</v>
      </c>
      <c r="BS19" t="s">
        <v>42</v>
      </c>
      <c r="BT19">
        <v>155</v>
      </c>
      <c r="BU19">
        <v>219.4</v>
      </c>
      <c r="BV19">
        <v>170.8</v>
      </c>
      <c r="BW19">
        <v>165.8</v>
      </c>
      <c r="BX19">
        <v>200.9</v>
      </c>
      <c r="BY19">
        <v>169.7</v>
      </c>
      <c r="BZ19">
        <v>182.3</v>
      </c>
      <c r="CA19">
        <v>164.3</v>
      </c>
      <c r="CB19">
        <v>119.9</v>
      </c>
      <c r="CC19">
        <v>187.1</v>
      </c>
      <c r="CD19">
        <v>167.9</v>
      </c>
      <c r="CE19">
        <v>183.9</v>
      </c>
      <c r="CF19">
        <v>174.9</v>
      </c>
      <c r="CG19">
        <v>194.3</v>
      </c>
      <c r="CH19">
        <v>177.1</v>
      </c>
      <c r="CI19">
        <v>169.9</v>
      </c>
      <c r="CJ19">
        <v>176</v>
      </c>
      <c r="CK19" s="6">
        <v>166.8</v>
      </c>
      <c r="CL19">
        <v>176</v>
      </c>
      <c r="CM19">
        <v>166.4</v>
      </c>
      <c r="CN19">
        <v>175.4</v>
      </c>
      <c r="CO19">
        <v>161.1</v>
      </c>
      <c r="CP19">
        <v>165.8</v>
      </c>
      <c r="CQ19">
        <v>169</v>
      </c>
      <c r="CR19">
        <v>169.4</v>
      </c>
      <c r="CS19">
        <v>167.5</v>
      </c>
      <c r="CT19">
        <v>172.6</v>
      </c>
      <c r="CU19">
        <v>140361.99809642398</v>
      </c>
      <c r="CW19" t="s">
        <v>21</v>
      </c>
      <c r="CX19">
        <v>0.71047151158581401</v>
      </c>
    </row>
    <row r="20" spans="1:102" x14ac:dyDescent="0.3">
      <c r="A20" t="s">
        <v>35</v>
      </c>
      <c r="B20">
        <v>2016</v>
      </c>
      <c r="C20" t="s">
        <v>44</v>
      </c>
      <c r="D20">
        <v>131.1</v>
      </c>
      <c r="K20" t="s">
        <v>30</v>
      </c>
      <c r="L20">
        <v>2013</v>
      </c>
      <c r="M20" t="s">
        <v>44</v>
      </c>
      <c r="N20">
        <v>1445.8999999999996</v>
      </c>
      <c r="O20">
        <v>109.5</v>
      </c>
      <c r="P20">
        <v>106.8</v>
      </c>
      <c r="Q20">
        <v>139.26</v>
      </c>
      <c r="R20">
        <v>106.9</v>
      </c>
      <c r="S20">
        <v>107.8</v>
      </c>
      <c r="T20">
        <v>330.3</v>
      </c>
      <c r="U20">
        <v>533.5</v>
      </c>
      <c r="AE20" t="s">
        <v>30</v>
      </c>
      <c r="AF20">
        <v>2022</v>
      </c>
      <c r="AG20" t="s">
        <v>55</v>
      </c>
      <c r="AH20">
        <v>4584.26</v>
      </c>
      <c r="AK20">
        <v>4465.6000000000004</v>
      </c>
      <c r="AM20" t="s">
        <v>30</v>
      </c>
      <c r="AN20">
        <v>2013</v>
      </c>
      <c r="AO20" t="s">
        <v>44</v>
      </c>
      <c r="AP20">
        <v>1445.8999999999996</v>
      </c>
      <c r="AQ20">
        <v>106.9</v>
      </c>
      <c r="AR20">
        <v>107.8</v>
      </c>
      <c r="AS20">
        <v>330.3</v>
      </c>
      <c r="AY20" t="s">
        <v>35</v>
      </c>
      <c r="AZ20">
        <v>2020</v>
      </c>
      <c r="BA20" t="s">
        <v>44</v>
      </c>
      <c r="BB20">
        <v>1966.8000000000002</v>
      </c>
      <c r="BC20">
        <v>154.4</v>
      </c>
      <c r="BD20">
        <v>759.40000000000009</v>
      </c>
      <c r="BQ20" t="s">
        <v>35</v>
      </c>
      <c r="BR20">
        <v>2022</v>
      </c>
      <c r="BS20" t="s">
        <v>44</v>
      </c>
      <c r="BT20">
        <v>156.5</v>
      </c>
      <c r="BU20">
        <v>213</v>
      </c>
      <c r="BV20">
        <v>175.2</v>
      </c>
      <c r="BW20">
        <v>166.6</v>
      </c>
      <c r="BX20">
        <v>195.8</v>
      </c>
      <c r="BY20">
        <v>174.2</v>
      </c>
      <c r="BZ20">
        <v>182.1</v>
      </c>
      <c r="CA20">
        <v>164.3</v>
      </c>
      <c r="CB20">
        <v>120</v>
      </c>
      <c r="CC20">
        <v>190</v>
      </c>
      <c r="CD20">
        <v>168.4</v>
      </c>
      <c r="CE20">
        <v>185.2</v>
      </c>
      <c r="CF20">
        <v>175</v>
      </c>
      <c r="CG20">
        <v>194.6</v>
      </c>
      <c r="CH20">
        <v>178.3</v>
      </c>
      <c r="CI20">
        <v>171.3</v>
      </c>
      <c r="CJ20">
        <v>177.3</v>
      </c>
      <c r="CK20" s="6">
        <v>167.8</v>
      </c>
      <c r="CL20">
        <v>179.6</v>
      </c>
      <c r="CM20">
        <v>167.4</v>
      </c>
      <c r="CN20">
        <v>176.1</v>
      </c>
      <c r="CO20">
        <v>161.6</v>
      </c>
      <c r="CP20">
        <v>166.3</v>
      </c>
      <c r="CQ20">
        <v>171.4</v>
      </c>
      <c r="CR20">
        <v>169.7</v>
      </c>
      <c r="CS20">
        <v>168.4</v>
      </c>
      <c r="CT20">
        <v>173.4</v>
      </c>
      <c r="CU20">
        <v>148619.35499624049</v>
      </c>
      <c r="CW20" t="s">
        <v>22</v>
      </c>
      <c r="CX20">
        <v>0.65447675113762371</v>
      </c>
    </row>
    <row r="21" spans="1:102" x14ac:dyDescent="0.3">
      <c r="A21" t="s">
        <v>35</v>
      </c>
      <c r="B21">
        <v>2016</v>
      </c>
      <c r="C21" t="s">
        <v>46</v>
      </c>
      <c r="D21">
        <v>131.1</v>
      </c>
      <c r="K21" t="s">
        <v>33</v>
      </c>
      <c r="L21">
        <v>2013</v>
      </c>
      <c r="M21" t="s">
        <v>44</v>
      </c>
      <c r="N21">
        <v>1489.4</v>
      </c>
      <c r="O21">
        <v>108.6</v>
      </c>
      <c r="P21">
        <v>107.3</v>
      </c>
      <c r="Q21">
        <v>107.7</v>
      </c>
      <c r="R21">
        <v>107.1</v>
      </c>
      <c r="S21">
        <v>110.1</v>
      </c>
      <c r="T21">
        <v>327.10000000000002</v>
      </c>
      <c r="U21">
        <v>536.20000000000005</v>
      </c>
      <c r="AE21" t="s">
        <v>33</v>
      </c>
      <c r="AF21">
        <v>2022</v>
      </c>
      <c r="AG21" t="s">
        <v>55</v>
      </c>
      <c r="AH21">
        <v>4553.0999999999995</v>
      </c>
      <c r="AM21" t="s">
        <v>33</v>
      </c>
      <c r="AN21">
        <v>2013</v>
      </c>
      <c r="AO21" t="s">
        <v>44</v>
      </c>
      <c r="AP21">
        <v>1489.4</v>
      </c>
      <c r="AQ21">
        <v>107.1</v>
      </c>
      <c r="AR21">
        <v>110.1</v>
      </c>
      <c r="AS21">
        <v>327.10000000000002</v>
      </c>
      <c r="AY21" t="s">
        <v>35</v>
      </c>
      <c r="AZ21">
        <v>2020</v>
      </c>
      <c r="BA21" t="s">
        <v>46</v>
      </c>
      <c r="BB21">
        <v>1995.1999999999998</v>
      </c>
      <c r="BC21">
        <v>155</v>
      </c>
      <c r="BD21">
        <v>762.2</v>
      </c>
      <c r="BQ21" t="s">
        <v>35</v>
      </c>
      <c r="BR21">
        <v>2022</v>
      </c>
      <c r="BS21" t="s">
        <v>46</v>
      </c>
      <c r="BT21">
        <v>160.30000000000001</v>
      </c>
      <c r="BU21">
        <v>206.5</v>
      </c>
      <c r="BV21">
        <v>169.2</v>
      </c>
      <c r="BW21">
        <v>168.1</v>
      </c>
      <c r="BX21">
        <v>192.4</v>
      </c>
      <c r="BY21">
        <v>172.9</v>
      </c>
      <c r="BZ21">
        <v>186.7</v>
      </c>
      <c r="CA21">
        <v>167.2</v>
      </c>
      <c r="CB21">
        <v>120.9</v>
      </c>
      <c r="CC21">
        <v>193.6</v>
      </c>
      <c r="CD21">
        <v>168.8</v>
      </c>
      <c r="CE21">
        <v>186.3</v>
      </c>
      <c r="CF21">
        <v>176.3</v>
      </c>
      <c r="CG21">
        <v>195</v>
      </c>
      <c r="CH21">
        <v>179.5</v>
      </c>
      <c r="CI21">
        <v>172.7</v>
      </c>
      <c r="CJ21">
        <v>178.5</v>
      </c>
      <c r="CK21" s="6">
        <v>169</v>
      </c>
      <c r="CL21">
        <v>178.8</v>
      </c>
      <c r="CM21">
        <v>168.5</v>
      </c>
      <c r="CN21">
        <v>176.8</v>
      </c>
      <c r="CO21">
        <v>161.9</v>
      </c>
      <c r="CP21">
        <v>166.9</v>
      </c>
      <c r="CQ21">
        <v>172.3</v>
      </c>
      <c r="CR21">
        <v>171.2</v>
      </c>
      <c r="CS21">
        <v>169.1</v>
      </c>
      <c r="CT21">
        <v>174.3</v>
      </c>
      <c r="CU21">
        <v>120976.19320076992</v>
      </c>
      <c r="CW21" t="s">
        <v>23</v>
      </c>
      <c r="CX21">
        <v>0.61861423178649055</v>
      </c>
    </row>
    <row r="22" spans="1:102" x14ac:dyDescent="0.3">
      <c r="A22" t="s">
        <v>35</v>
      </c>
      <c r="B22">
        <v>2016</v>
      </c>
      <c r="C22" t="s">
        <v>48</v>
      </c>
      <c r="D22">
        <v>130.9</v>
      </c>
      <c r="K22" t="s">
        <v>35</v>
      </c>
      <c r="L22">
        <v>2013</v>
      </c>
      <c r="M22" t="s">
        <v>44</v>
      </c>
      <c r="N22">
        <v>1461.3999999999999</v>
      </c>
      <c r="O22">
        <v>109.2</v>
      </c>
      <c r="P22">
        <v>107.1</v>
      </c>
      <c r="Q22">
        <v>107.7</v>
      </c>
      <c r="R22">
        <v>107</v>
      </c>
      <c r="S22">
        <v>109.1</v>
      </c>
      <c r="T22">
        <v>329</v>
      </c>
      <c r="U22">
        <v>534.30000000000007</v>
      </c>
      <c r="AE22" t="s">
        <v>35</v>
      </c>
      <c r="AF22">
        <v>2022</v>
      </c>
      <c r="AG22" t="s">
        <v>55</v>
      </c>
      <c r="AH22">
        <v>4584.7999999999993</v>
      </c>
      <c r="AM22" t="s">
        <v>35</v>
      </c>
      <c r="AN22">
        <v>2013</v>
      </c>
      <c r="AO22" t="s">
        <v>44</v>
      </c>
      <c r="AP22">
        <v>1461.3999999999999</v>
      </c>
      <c r="AQ22">
        <v>107</v>
      </c>
      <c r="AR22">
        <v>109.1</v>
      </c>
      <c r="AS22">
        <v>329</v>
      </c>
      <c r="AY22" t="s">
        <v>35</v>
      </c>
      <c r="AZ22">
        <v>2020</v>
      </c>
      <c r="BA22" t="s">
        <v>48</v>
      </c>
      <c r="BB22">
        <v>2007</v>
      </c>
      <c r="BC22">
        <v>155.6</v>
      </c>
      <c r="BD22">
        <v>763.5</v>
      </c>
      <c r="BQ22" t="s">
        <v>35</v>
      </c>
      <c r="BR22">
        <v>2022</v>
      </c>
      <c r="BS22" t="s">
        <v>48</v>
      </c>
      <c r="BT22">
        <v>163.5</v>
      </c>
      <c r="BU22">
        <v>209.2</v>
      </c>
      <c r="BV22">
        <v>169.7</v>
      </c>
      <c r="BW22">
        <v>169.7</v>
      </c>
      <c r="BX22">
        <v>188.7</v>
      </c>
      <c r="BY22">
        <v>165.7</v>
      </c>
      <c r="BZ22">
        <v>191.8</v>
      </c>
      <c r="CA22">
        <v>169.1</v>
      </c>
      <c r="CB22">
        <v>121.6</v>
      </c>
      <c r="CC22">
        <v>197.3</v>
      </c>
      <c r="CD22">
        <v>169.4</v>
      </c>
      <c r="CE22">
        <v>187.4</v>
      </c>
      <c r="CF22">
        <v>177.8</v>
      </c>
      <c r="CG22">
        <v>195.9</v>
      </c>
      <c r="CH22">
        <v>180.9</v>
      </c>
      <c r="CI22">
        <v>174.3</v>
      </c>
      <c r="CJ22">
        <v>179.9</v>
      </c>
      <c r="CK22" s="6">
        <v>169.5</v>
      </c>
      <c r="CL22">
        <v>179.5</v>
      </c>
      <c r="CM22">
        <v>169.5</v>
      </c>
      <c r="CN22">
        <v>177.8</v>
      </c>
      <c r="CO22">
        <v>162.30000000000001</v>
      </c>
      <c r="CP22">
        <v>167.6</v>
      </c>
      <c r="CQ22">
        <v>173.1</v>
      </c>
      <c r="CR22">
        <v>170.9</v>
      </c>
      <c r="CS22">
        <v>169.7</v>
      </c>
      <c r="CT22">
        <v>175.3</v>
      </c>
      <c r="CU22">
        <v>110015.88104199871</v>
      </c>
      <c r="CW22" t="s">
        <v>24</v>
      </c>
      <c r="CX22">
        <v>0.77877919315666566</v>
      </c>
    </row>
    <row r="23" spans="1:102" x14ac:dyDescent="0.3">
      <c r="A23" t="s">
        <v>35</v>
      </c>
      <c r="B23">
        <v>2016</v>
      </c>
      <c r="C23" t="s">
        <v>50</v>
      </c>
      <c r="D23">
        <v>131.4</v>
      </c>
      <c r="K23" t="s">
        <v>30</v>
      </c>
      <c r="L23">
        <v>2013</v>
      </c>
      <c r="M23" t="s">
        <v>46</v>
      </c>
      <c r="N23">
        <v>1462.5</v>
      </c>
      <c r="O23">
        <v>109.9</v>
      </c>
      <c r="P23">
        <v>107.8</v>
      </c>
      <c r="Q23">
        <v>139.26</v>
      </c>
      <c r="R23">
        <v>107.5</v>
      </c>
      <c r="S23">
        <v>108.7</v>
      </c>
      <c r="T23">
        <v>332.6</v>
      </c>
      <c r="U23">
        <v>538.70000000000005</v>
      </c>
      <c r="AE23" t="s">
        <v>30</v>
      </c>
      <c r="AF23">
        <v>2023</v>
      </c>
      <c r="AG23" t="s">
        <v>31</v>
      </c>
      <c r="AH23">
        <v>4601.0599999999995</v>
      </c>
      <c r="AM23" t="s">
        <v>30</v>
      </c>
      <c r="AN23">
        <v>2013</v>
      </c>
      <c r="AO23" t="s">
        <v>46</v>
      </c>
      <c r="AP23">
        <v>1462.5</v>
      </c>
      <c r="AQ23">
        <v>107.5</v>
      </c>
      <c r="AR23">
        <v>108.7</v>
      </c>
      <c r="AS23">
        <v>332.6</v>
      </c>
      <c r="AY23" t="s">
        <v>35</v>
      </c>
      <c r="AZ23">
        <v>2020</v>
      </c>
      <c r="BA23" t="s">
        <v>50</v>
      </c>
      <c r="BB23">
        <v>2048.6000000000004</v>
      </c>
      <c r="BC23">
        <v>156.30000000000001</v>
      </c>
      <c r="BD23">
        <v>765.59999999999991</v>
      </c>
      <c r="BQ23" t="s">
        <v>35</v>
      </c>
      <c r="BR23">
        <v>2022</v>
      </c>
      <c r="BS23" t="s">
        <v>50</v>
      </c>
      <c r="BT23">
        <v>165.2</v>
      </c>
      <c r="BU23">
        <v>210.9</v>
      </c>
      <c r="BV23">
        <v>170.9</v>
      </c>
      <c r="BW23">
        <v>170.9</v>
      </c>
      <c r="BX23">
        <v>186.5</v>
      </c>
      <c r="BY23">
        <v>163.80000000000001</v>
      </c>
      <c r="BZ23">
        <v>199.7</v>
      </c>
      <c r="CA23">
        <v>169.8</v>
      </c>
      <c r="CB23">
        <v>121.9</v>
      </c>
      <c r="CC23">
        <v>199.9</v>
      </c>
      <c r="CD23">
        <v>169.9</v>
      </c>
      <c r="CE23">
        <v>188.3</v>
      </c>
      <c r="CF23">
        <v>179.6</v>
      </c>
      <c r="CG23">
        <v>196.3</v>
      </c>
      <c r="CH23">
        <v>181.9</v>
      </c>
      <c r="CI23">
        <v>175.3</v>
      </c>
      <c r="CJ23">
        <v>181</v>
      </c>
      <c r="CK23" s="6">
        <v>171.2</v>
      </c>
      <c r="CL23">
        <v>180.5</v>
      </c>
      <c r="CM23">
        <v>170.4</v>
      </c>
      <c r="CN23">
        <v>178.7</v>
      </c>
      <c r="CO23">
        <v>162.9</v>
      </c>
      <c r="CP23">
        <v>168.2</v>
      </c>
      <c r="CQ23">
        <v>173.4</v>
      </c>
      <c r="CR23">
        <v>172.1</v>
      </c>
      <c r="CS23">
        <v>170.5</v>
      </c>
      <c r="CT23">
        <v>176.7</v>
      </c>
      <c r="CU23">
        <v>116548.19734168371</v>
      </c>
      <c r="CW23" t="s">
        <v>25</v>
      </c>
      <c r="CX23">
        <v>0.72426727012919712</v>
      </c>
    </row>
    <row r="24" spans="1:102" x14ac:dyDescent="0.3">
      <c r="A24" t="s">
        <v>35</v>
      </c>
      <c r="B24">
        <v>2016</v>
      </c>
      <c r="C24" t="s">
        <v>53</v>
      </c>
      <c r="D24">
        <v>131.19999999999999</v>
      </c>
      <c r="K24" t="s">
        <v>33</v>
      </c>
      <c r="L24">
        <v>2013</v>
      </c>
      <c r="M24" t="s">
        <v>46</v>
      </c>
      <c r="N24">
        <v>1506.1000000000001</v>
      </c>
      <c r="O24">
        <v>109.3</v>
      </c>
      <c r="P24">
        <v>108.1</v>
      </c>
      <c r="Q24">
        <v>108.9</v>
      </c>
      <c r="R24">
        <v>107.6</v>
      </c>
      <c r="S24">
        <v>110.8</v>
      </c>
      <c r="T24">
        <v>329.1</v>
      </c>
      <c r="U24">
        <v>541.9</v>
      </c>
      <c r="AE24" t="s">
        <v>33</v>
      </c>
      <c r="AF24">
        <v>2023</v>
      </c>
      <c r="AG24" t="s">
        <v>31</v>
      </c>
      <c r="AH24">
        <v>4577.9000000000005</v>
      </c>
      <c r="AM24" t="s">
        <v>33</v>
      </c>
      <c r="AN24">
        <v>2013</v>
      </c>
      <c r="AO24" t="s">
        <v>46</v>
      </c>
      <c r="AP24">
        <v>1506.1000000000001</v>
      </c>
      <c r="AQ24">
        <v>107.6</v>
      </c>
      <c r="AR24">
        <v>110.8</v>
      </c>
      <c r="AS24">
        <v>329.1</v>
      </c>
      <c r="AY24" t="s">
        <v>35</v>
      </c>
      <c r="AZ24">
        <v>2020</v>
      </c>
      <c r="BA24" t="s">
        <v>53</v>
      </c>
      <c r="BB24">
        <v>2095.6</v>
      </c>
      <c r="BC24">
        <v>157.19999999999999</v>
      </c>
      <c r="BD24">
        <v>768.60000000000014</v>
      </c>
      <c r="BQ24" t="s">
        <v>35</v>
      </c>
      <c r="BR24">
        <v>2022</v>
      </c>
      <c r="BS24" t="s">
        <v>53</v>
      </c>
      <c r="BT24">
        <v>167.4</v>
      </c>
      <c r="BU24">
        <v>209.4</v>
      </c>
      <c r="BV24">
        <v>181.4</v>
      </c>
      <c r="BW24">
        <v>172.3</v>
      </c>
      <c r="BX24">
        <v>188.9</v>
      </c>
      <c r="BY24">
        <v>160.69999999999999</v>
      </c>
      <c r="BZ24">
        <v>183.1</v>
      </c>
      <c r="CA24">
        <v>170.5</v>
      </c>
      <c r="CB24">
        <v>122.1</v>
      </c>
      <c r="CC24">
        <v>202.8</v>
      </c>
      <c r="CD24">
        <v>170.4</v>
      </c>
      <c r="CE24">
        <v>189.5</v>
      </c>
      <c r="CF24">
        <v>178.3</v>
      </c>
      <c r="CG24">
        <v>196.9</v>
      </c>
      <c r="CH24">
        <v>183.1</v>
      </c>
      <c r="CI24">
        <v>176.2</v>
      </c>
      <c r="CJ24">
        <v>182.1</v>
      </c>
      <c r="CK24" s="6">
        <v>171.8</v>
      </c>
      <c r="CL24">
        <v>181.3</v>
      </c>
      <c r="CM24">
        <v>171.4</v>
      </c>
      <c r="CN24">
        <v>179.8</v>
      </c>
      <c r="CO24">
        <v>163</v>
      </c>
      <c r="CP24">
        <v>168.5</v>
      </c>
      <c r="CQ24">
        <v>173.7</v>
      </c>
      <c r="CR24">
        <v>173.6</v>
      </c>
      <c r="CS24">
        <v>171.1</v>
      </c>
      <c r="CT24">
        <v>176.5</v>
      </c>
      <c r="CU24">
        <v>118277.27620134089</v>
      </c>
      <c r="CW24" t="s">
        <v>26</v>
      </c>
      <c r="CX24">
        <v>0.59640199467194921</v>
      </c>
    </row>
    <row r="25" spans="1:102" x14ac:dyDescent="0.3">
      <c r="A25" t="s">
        <v>35</v>
      </c>
      <c r="B25">
        <v>2016</v>
      </c>
      <c r="C25" t="s">
        <v>55</v>
      </c>
      <c r="D25">
        <v>130.4</v>
      </c>
      <c r="K25" t="s">
        <v>35</v>
      </c>
      <c r="L25">
        <v>2013</v>
      </c>
      <c r="M25" t="s">
        <v>46</v>
      </c>
      <c r="N25">
        <v>1477.4</v>
      </c>
      <c r="O25">
        <v>109.7</v>
      </c>
      <c r="P25">
        <v>108</v>
      </c>
      <c r="Q25">
        <v>108.9</v>
      </c>
      <c r="R25">
        <v>107.5</v>
      </c>
      <c r="S25">
        <v>109.9</v>
      </c>
      <c r="T25">
        <v>331.1</v>
      </c>
      <c r="U25">
        <v>539.79999999999995</v>
      </c>
      <c r="AE25" t="s">
        <v>35</v>
      </c>
      <c r="AF25">
        <v>2023</v>
      </c>
      <c r="AG25" t="s">
        <v>31</v>
      </c>
      <c r="AH25">
        <v>4605.3</v>
      </c>
      <c r="AM25" t="s">
        <v>35</v>
      </c>
      <c r="AN25">
        <v>2013</v>
      </c>
      <c r="AO25" t="s">
        <v>46</v>
      </c>
      <c r="AP25">
        <v>1477.4</v>
      </c>
      <c r="AQ25">
        <v>107.5</v>
      </c>
      <c r="AR25">
        <v>109.9</v>
      </c>
      <c r="AS25">
        <v>331.1</v>
      </c>
      <c r="AY25" t="s">
        <v>35</v>
      </c>
      <c r="AZ25">
        <v>2020</v>
      </c>
      <c r="BA25" t="s">
        <v>55</v>
      </c>
      <c r="BB25">
        <v>2109.1</v>
      </c>
      <c r="BC25">
        <v>158.30000000000001</v>
      </c>
      <c r="BD25">
        <v>771.8</v>
      </c>
      <c r="BQ25" t="s">
        <v>35</v>
      </c>
      <c r="BR25">
        <v>2022</v>
      </c>
      <c r="BS25" t="s">
        <v>55</v>
      </c>
      <c r="BT25">
        <v>169.2</v>
      </c>
      <c r="BU25">
        <v>209</v>
      </c>
      <c r="BV25">
        <v>190.2</v>
      </c>
      <c r="BW25">
        <v>173.6</v>
      </c>
      <c r="BX25">
        <v>188.5</v>
      </c>
      <c r="BY25">
        <v>158</v>
      </c>
      <c r="BZ25">
        <v>159.9</v>
      </c>
      <c r="CA25">
        <v>170.8</v>
      </c>
      <c r="CB25">
        <v>121.8</v>
      </c>
      <c r="CC25">
        <v>205.2</v>
      </c>
      <c r="CD25">
        <v>171</v>
      </c>
      <c r="CE25">
        <v>190.3</v>
      </c>
      <c r="CF25">
        <v>175.9</v>
      </c>
      <c r="CG25">
        <v>197.3</v>
      </c>
      <c r="CH25">
        <v>184</v>
      </c>
      <c r="CI25">
        <v>177</v>
      </c>
      <c r="CJ25">
        <v>183</v>
      </c>
      <c r="CK25" s="6">
        <v>170.7</v>
      </c>
      <c r="CL25">
        <v>182</v>
      </c>
      <c r="CM25">
        <v>172.1</v>
      </c>
      <c r="CN25">
        <v>181.1</v>
      </c>
      <c r="CO25">
        <v>163.4</v>
      </c>
      <c r="CP25">
        <v>168.9</v>
      </c>
      <c r="CQ25">
        <v>174.1</v>
      </c>
      <c r="CR25">
        <v>175.8</v>
      </c>
      <c r="CS25">
        <v>172</v>
      </c>
      <c r="CT25">
        <v>175.7</v>
      </c>
      <c r="CU25">
        <v>112095.477543425</v>
      </c>
      <c r="CW25" t="s">
        <v>27</v>
      </c>
      <c r="CX25">
        <v>0.55942828642482123</v>
      </c>
    </row>
    <row r="26" spans="1:102" x14ac:dyDescent="0.3">
      <c r="A26" t="s">
        <v>35</v>
      </c>
      <c r="B26">
        <v>2017</v>
      </c>
      <c r="C26" t="s">
        <v>31</v>
      </c>
      <c r="D26">
        <v>130.30000000000001</v>
      </c>
      <c r="K26" t="s">
        <v>30</v>
      </c>
      <c r="L26">
        <v>2013</v>
      </c>
      <c r="M26" t="s">
        <v>48</v>
      </c>
      <c r="N26">
        <v>1488.5000000000002</v>
      </c>
      <c r="O26">
        <v>111.1</v>
      </c>
      <c r="P26">
        <v>109.3</v>
      </c>
      <c r="Q26">
        <v>139.26</v>
      </c>
      <c r="R26">
        <v>108.3</v>
      </c>
      <c r="S26">
        <v>109.8</v>
      </c>
      <c r="T26">
        <v>336.6</v>
      </c>
      <c r="U26">
        <v>544.4</v>
      </c>
      <c r="AE26" t="s">
        <v>30</v>
      </c>
      <c r="AF26">
        <v>2023</v>
      </c>
      <c r="AG26" t="s">
        <v>36</v>
      </c>
      <c r="AH26">
        <v>4595.5599999999995</v>
      </c>
      <c r="AM26" t="s">
        <v>30</v>
      </c>
      <c r="AN26">
        <v>2013</v>
      </c>
      <c r="AO26" t="s">
        <v>48</v>
      </c>
      <c r="AP26">
        <v>1488.5000000000002</v>
      </c>
      <c r="AQ26">
        <v>108.3</v>
      </c>
      <c r="AR26">
        <v>109.8</v>
      </c>
      <c r="AS26">
        <v>336.6</v>
      </c>
      <c r="AY26" t="s">
        <v>35</v>
      </c>
      <c r="AZ26">
        <v>2021</v>
      </c>
      <c r="BA26" t="s">
        <v>31</v>
      </c>
      <c r="BB26">
        <v>2076.5</v>
      </c>
      <c r="BC26">
        <v>159.30000000000001</v>
      </c>
      <c r="BD26">
        <v>772.69999999999993</v>
      </c>
      <c r="BQ26" t="s">
        <v>35</v>
      </c>
      <c r="BR26">
        <v>2023</v>
      </c>
      <c r="BS26" t="s">
        <v>31</v>
      </c>
      <c r="BT26">
        <v>173.8</v>
      </c>
      <c r="BU26">
        <v>210.7</v>
      </c>
      <c r="BV26">
        <v>194.5</v>
      </c>
      <c r="BW26">
        <v>174.6</v>
      </c>
      <c r="BX26">
        <v>187.2</v>
      </c>
      <c r="BY26">
        <v>158.30000000000001</v>
      </c>
      <c r="BZ26">
        <v>153.9</v>
      </c>
      <c r="CA26">
        <v>170.9</v>
      </c>
      <c r="CB26">
        <v>121.1</v>
      </c>
      <c r="CC26">
        <v>208.4</v>
      </c>
      <c r="CD26">
        <v>171.4</v>
      </c>
      <c r="CE26">
        <v>191.2</v>
      </c>
      <c r="CF26">
        <v>176.7</v>
      </c>
      <c r="CG26">
        <v>198.2</v>
      </c>
      <c r="CH26">
        <v>184.9</v>
      </c>
      <c r="CI26">
        <v>177.6</v>
      </c>
      <c r="CJ26">
        <v>183.8</v>
      </c>
      <c r="CK26" s="6">
        <v>172.1</v>
      </c>
      <c r="CL26">
        <v>182</v>
      </c>
      <c r="CM26">
        <v>172.9</v>
      </c>
      <c r="CN26">
        <v>182.3</v>
      </c>
      <c r="CO26">
        <v>163.6</v>
      </c>
      <c r="CP26">
        <v>169.5</v>
      </c>
      <c r="CQ26">
        <v>174.3</v>
      </c>
      <c r="CR26">
        <v>178.6</v>
      </c>
      <c r="CS26">
        <v>172.8</v>
      </c>
      <c r="CT26">
        <v>176.5</v>
      </c>
      <c r="CU26">
        <v>108892.9652336391</v>
      </c>
      <c r="CW26" t="s">
        <v>28</v>
      </c>
      <c r="CX26">
        <v>0.67574034126462101</v>
      </c>
    </row>
    <row r="27" spans="1:102" x14ac:dyDescent="0.3">
      <c r="A27" t="s">
        <v>35</v>
      </c>
      <c r="B27">
        <v>2017</v>
      </c>
      <c r="C27" t="s">
        <v>36</v>
      </c>
      <c r="D27">
        <v>130.6</v>
      </c>
      <c r="K27" t="s">
        <v>33</v>
      </c>
      <c r="L27">
        <v>2013</v>
      </c>
      <c r="M27" t="s">
        <v>48</v>
      </c>
      <c r="N27">
        <v>1500.4</v>
      </c>
      <c r="O27">
        <v>109.5</v>
      </c>
      <c r="P27">
        <v>110.4</v>
      </c>
      <c r="Q27">
        <v>109.7</v>
      </c>
      <c r="R27">
        <v>107.9</v>
      </c>
      <c r="S27">
        <v>111.2</v>
      </c>
      <c r="T27">
        <v>331.5</v>
      </c>
      <c r="U27">
        <v>546.19999999999993</v>
      </c>
      <c r="AE27" t="s">
        <v>33</v>
      </c>
      <c r="AF27">
        <v>2023</v>
      </c>
      <c r="AG27" t="s">
        <v>36</v>
      </c>
      <c r="AH27">
        <v>4589.8</v>
      </c>
      <c r="AM27" t="s">
        <v>33</v>
      </c>
      <c r="AN27">
        <v>2013</v>
      </c>
      <c r="AO27" t="s">
        <v>48</v>
      </c>
      <c r="AP27">
        <v>1500.4</v>
      </c>
      <c r="AQ27">
        <v>107.9</v>
      </c>
      <c r="AR27">
        <v>111.2</v>
      </c>
      <c r="AS27">
        <v>331.5</v>
      </c>
      <c r="AY27" t="s">
        <v>35</v>
      </c>
      <c r="AZ27">
        <v>2021</v>
      </c>
      <c r="BA27" t="s">
        <v>36</v>
      </c>
      <c r="BB27">
        <v>2039.3000000000002</v>
      </c>
      <c r="BC27">
        <v>161.30000000000001</v>
      </c>
      <c r="BD27">
        <v>779.7</v>
      </c>
      <c r="BQ27" t="s">
        <v>35</v>
      </c>
      <c r="BR27">
        <v>2023</v>
      </c>
      <c r="BS27" t="s">
        <v>36</v>
      </c>
      <c r="BT27">
        <v>174.4</v>
      </c>
      <c r="BU27">
        <v>207.7</v>
      </c>
      <c r="BV27">
        <v>175.2</v>
      </c>
      <c r="BW27">
        <v>177.3</v>
      </c>
      <c r="BX27">
        <v>179.3</v>
      </c>
      <c r="BY27">
        <v>169.5</v>
      </c>
      <c r="BZ27">
        <v>152.69999999999999</v>
      </c>
      <c r="CA27">
        <v>171</v>
      </c>
      <c r="CB27">
        <v>120</v>
      </c>
      <c r="CC27">
        <v>209.7</v>
      </c>
      <c r="CD27">
        <v>172.3</v>
      </c>
      <c r="CE27">
        <v>193</v>
      </c>
      <c r="CF27">
        <v>177</v>
      </c>
      <c r="CG27">
        <v>199.5</v>
      </c>
      <c r="CH27">
        <v>186.2</v>
      </c>
      <c r="CI27">
        <v>178.7</v>
      </c>
      <c r="CJ27">
        <v>185.1</v>
      </c>
      <c r="CK27" s="6">
        <v>173.5</v>
      </c>
      <c r="CL27">
        <v>182.1</v>
      </c>
      <c r="CM27">
        <v>174.2</v>
      </c>
      <c r="CN27">
        <v>184.4</v>
      </c>
      <c r="CO27">
        <v>164.2</v>
      </c>
      <c r="CP27">
        <v>170.3</v>
      </c>
      <c r="CQ27">
        <v>175</v>
      </c>
      <c r="CR27">
        <v>181</v>
      </c>
      <c r="CS27">
        <v>174.1</v>
      </c>
      <c r="CT27">
        <v>177.2</v>
      </c>
      <c r="CU27">
        <v>103743.50619254357</v>
      </c>
      <c r="CW27" t="s">
        <v>29</v>
      </c>
      <c r="CX27">
        <v>0.69539564242095442</v>
      </c>
    </row>
    <row r="28" spans="1:102" x14ac:dyDescent="0.3">
      <c r="A28" t="s">
        <v>35</v>
      </c>
      <c r="B28">
        <v>2017</v>
      </c>
      <c r="C28" t="s">
        <v>38</v>
      </c>
      <c r="D28">
        <v>130.9</v>
      </c>
      <c r="K28" t="s">
        <v>35</v>
      </c>
      <c r="L28">
        <v>2013</v>
      </c>
      <c r="M28" t="s">
        <v>48</v>
      </c>
      <c r="N28">
        <v>1491.6999999999998</v>
      </c>
      <c r="O28">
        <v>110.5</v>
      </c>
      <c r="P28">
        <v>109.9</v>
      </c>
      <c r="Q28">
        <v>109.7</v>
      </c>
      <c r="R28">
        <v>108.1</v>
      </c>
      <c r="S28">
        <v>110.6</v>
      </c>
      <c r="T28">
        <v>334.5</v>
      </c>
      <c r="U28">
        <v>544.90000000000009</v>
      </c>
      <c r="AE28" t="s">
        <v>35</v>
      </c>
      <c r="AF28">
        <v>2023</v>
      </c>
      <c r="AG28" t="s">
        <v>36</v>
      </c>
      <c r="AH28">
        <v>4607.3999999999996</v>
      </c>
      <c r="AM28" t="s">
        <v>35</v>
      </c>
      <c r="AN28">
        <v>2013</v>
      </c>
      <c r="AO28" t="s">
        <v>48</v>
      </c>
      <c r="AP28">
        <v>1491.6999999999998</v>
      </c>
      <c r="AQ28">
        <v>108.1</v>
      </c>
      <c r="AR28">
        <v>110.6</v>
      </c>
      <c r="AS28">
        <v>334.5</v>
      </c>
      <c r="BA28" t="s">
        <v>186</v>
      </c>
      <c r="BB28">
        <f>((BB27-BB17)/BB17)*100</f>
        <v>5.7699736543909212</v>
      </c>
      <c r="BC28">
        <f t="shared" ref="BC28:BD28" si="4">((BC27-BC17)/BC17)*100</f>
        <v>7.0338420703384363</v>
      </c>
      <c r="BD28">
        <f t="shared" si="4"/>
        <v>8.737725732378216</v>
      </c>
      <c r="BQ28" t="s">
        <v>35</v>
      </c>
      <c r="BR28">
        <v>2023</v>
      </c>
      <c r="BS28" t="s">
        <v>38</v>
      </c>
      <c r="BT28">
        <v>174.4</v>
      </c>
      <c r="BU28">
        <v>207.7</v>
      </c>
      <c r="BV28">
        <v>175.2</v>
      </c>
      <c r="BW28">
        <v>177.3</v>
      </c>
      <c r="BX28">
        <v>179.2</v>
      </c>
      <c r="BY28">
        <v>169.5</v>
      </c>
      <c r="BZ28">
        <v>152.80000000000001</v>
      </c>
      <c r="CA28">
        <v>171.1</v>
      </c>
      <c r="CB28">
        <v>120</v>
      </c>
      <c r="CC28">
        <v>209.7</v>
      </c>
      <c r="CD28">
        <v>172.3</v>
      </c>
      <c r="CE28">
        <v>193</v>
      </c>
      <c r="CF28">
        <v>177</v>
      </c>
      <c r="CG28">
        <v>199.5</v>
      </c>
      <c r="CH28">
        <v>186.1</v>
      </c>
      <c r="CI28">
        <v>178.7</v>
      </c>
      <c r="CJ28">
        <v>185.1</v>
      </c>
      <c r="CK28" s="6">
        <v>173.5</v>
      </c>
      <c r="CL28">
        <v>181.9</v>
      </c>
      <c r="CM28">
        <v>174.2</v>
      </c>
      <c r="CN28">
        <v>184.4</v>
      </c>
      <c r="CO28">
        <v>164.2</v>
      </c>
      <c r="CP28">
        <v>170.3</v>
      </c>
      <c r="CQ28">
        <v>175</v>
      </c>
      <c r="CR28">
        <v>181</v>
      </c>
      <c r="CS28">
        <v>174.1</v>
      </c>
      <c r="CT28">
        <v>177.2</v>
      </c>
      <c r="CU28">
        <v>107655.66151560735</v>
      </c>
      <c r="CX28" s="6"/>
    </row>
    <row r="29" spans="1:102" x14ac:dyDescent="0.3">
      <c r="A29" t="s">
        <v>35</v>
      </c>
      <c r="B29">
        <v>2017</v>
      </c>
      <c r="C29" t="s">
        <v>39</v>
      </c>
      <c r="D29">
        <v>131.1</v>
      </c>
      <c r="K29" t="s">
        <v>30</v>
      </c>
      <c r="L29">
        <v>2013</v>
      </c>
      <c r="M29" t="s">
        <v>50</v>
      </c>
      <c r="N29">
        <v>1508</v>
      </c>
      <c r="O29">
        <v>111.6</v>
      </c>
      <c r="P29">
        <v>109.3</v>
      </c>
      <c r="Q29">
        <v>139.26</v>
      </c>
      <c r="R29">
        <v>108.9</v>
      </c>
      <c r="S29">
        <v>110.2</v>
      </c>
      <c r="T29">
        <v>339.29999999999995</v>
      </c>
      <c r="U29">
        <v>547.5</v>
      </c>
      <c r="AE29" t="s">
        <v>30</v>
      </c>
      <c r="AF29">
        <v>2023</v>
      </c>
      <c r="AG29" t="s">
        <v>38</v>
      </c>
      <c r="AH29">
        <v>4595.5599999999995</v>
      </c>
      <c r="AM29" t="s">
        <v>30</v>
      </c>
      <c r="AN29">
        <v>2013</v>
      </c>
      <c r="AO29" t="s">
        <v>50</v>
      </c>
      <c r="AP29">
        <v>1508</v>
      </c>
      <c r="AQ29">
        <v>108.9</v>
      </c>
      <c r="AR29">
        <v>110.2</v>
      </c>
      <c r="AS29">
        <v>339.29999999999995</v>
      </c>
      <c r="BQ29" t="s">
        <v>35</v>
      </c>
      <c r="BR29">
        <v>2023</v>
      </c>
      <c r="BS29" t="s">
        <v>39</v>
      </c>
      <c r="BT29">
        <v>173.8</v>
      </c>
      <c r="BU29">
        <v>209.3</v>
      </c>
      <c r="BV29">
        <v>169.6</v>
      </c>
      <c r="BW29">
        <v>178.4</v>
      </c>
      <c r="BX29">
        <v>174.9</v>
      </c>
      <c r="BY29">
        <v>176.3</v>
      </c>
      <c r="BZ29">
        <v>155.4</v>
      </c>
      <c r="CA29">
        <v>173.4</v>
      </c>
      <c r="CB29">
        <v>121.3</v>
      </c>
      <c r="CC29">
        <v>212.9</v>
      </c>
      <c r="CD29">
        <v>172.9</v>
      </c>
      <c r="CE29">
        <v>193.5</v>
      </c>
      <c r="CF29">
        <v>177.9</v>
      </c>
      <c r="CG29">
        <v>200.6</v>
      </c>
      <c r="CH29">
        <v>186.9</v>
      </c>
      <c r="CI29">
        <v>179.2</v>
      </c>
      <c r="CJ29">
        <v>185.7</v>
      </c>
      <c r="CK29" s="6">
        <v>175.2</v>
      </c>
      <c r="CL29">
        <v>181.7</v>
      </c>
      <c r="CM29">
        <v>174.6</v>
      </c>
      <c r="CN29">
        <v>185</v>
      </c>
      <c r="CO29">
        <v>164.5</v>
      </c>
      <c r="CP29">
        <v>170.7</v>
      </c>
      <c r="CQ29">
        <v>176.4</v>
      </c>
      <c r="CR29">
        <v>184</v>
      </c>
      <c r="CS29">
        <v>175</v>
      </c>
      <c r="CT29">
        <v>178.1</v>
      </c>
      <c r="CU29">
        <v>101450.65404893839</v>
      </c>
      <c r="CX29" s="6"/>
    </row>
    <row r="30" spans="1:102" x14ac:dyDescent="0.3">
      <c r="A30" t="s">
        <v>35</v>
      </c>
      <c r="B30">
        <v>2017</v>
      </c>
      <c r="C30" t="s">
        <v>41</v>
      </c>
      <c r="D30">
        <v>131.4</v>
      </c>
      <c r="K30" t="s">
        <v>33</v>
      </c>
      <c r="L30">
        <v>2013</v>
      </c>
      <c r="M30" t="s">
        <v>50</v>
      </c>
      <c r="N30">
        <v>1517.1999999999998</v>
      </c>
      <c r="O30">
        <v>109.7</v>
      </c>
      <c r="P30">
        <v>109.7</v>
      </c>
      <c r="Q30">
        <v>110.5</v>
      </c>
      <c r="R30">
        <v>108.2</v>
      </c>
      <c r="S30">
        <v>111.3</v>
      </c>
      <c r="T30">
        <v>334.2</v>
      </c>
      <c r="U30">
        <v>548.4</v>
      </c>
      <c r="AE30" t="s">
        <v>33</v>
      </c>
      <c r="AF30">
        <v>2023</v>
      </c>
      <c r="AG30" t="s">
        <v>38</v>
      </c>
      <c r="AH30">
        <v>4589.8</v>
      </c>
      <c r="AM30" t="s">
        <v>33</v>
      </c>
      <c r="AN30">
        <v>2013</v>
      </c>
      <c r="AO30" t="s">
        <v>50</v>
      </c>
      <c r="AP30">
        <v>1517.1999999999998</v>
      </c>
      <c r="AQ30">
        <v>108.2</v>
      </c>
      <c r="AR30">
        <v>111.3</v>
      </c>
      <c r="AS30">
        <v>334.2</v>
      </c>
      <c r="BQ30" t="s">
        <v>35</v>
      </c>
      <c r="BR30">
        <v>2023</v>
      </c>
      <c r="BS30" t="s">
        <v>41</v>
      </c>
      <c r="BT30">
        <v>173.7</v>
      </c>
      <c r="BU30">
        <v>214.3</v>
      </c>
      <c r="BV30">
        <v>173.2</v>
      </c>
      <c r="BW30">
        <v>179.5</v>
      </c>
      <c r="BX30">
        <v>170</v>
      </c>
      <c r="BY30">
        <v>172.2</v>
      </c>
      <c r="BZ30">
        <v>161</v>
      </c>
      <c r="CA30">
        <v>175.6</v>
      </c>
      <c r="CB30">
        <v>122.7</v>
      </c>
      <c r="CC30">
        <v>218</v>
      </c>
      <c r="CD30">
        <v>173.4</v>
      </c>
      <c r="CE30">
        <v>194.2</v>
      </c>
      <c r="CF30">
        <v>179.1</v>
      </c>
      <c r="CG30">
        <v>201</v>
      </c>
      <c r="CH30">
        <v>187.3</v>
      </c>
      <c r="CI30">
        <v>179.7</v>
      </c>
      <c r="CJ30">
        <v>186.2</v>
      </c>
      <c r="CK30" s="6">
        <v>175.6</v>
      </c>
      <c r="CL30">
        <v>182.8</v>
      </c>
      <c r="CM30">
        <v>175.2</v>
      </c>
      <c r="CN30">
        <v>185.7</v>
      </c>
      <c r="CO30">
        <v>164.8</v>
      </c>
      <c r="CP30">
        <v>171.2</v>
      </c>
      <c r="CQ30">
        <v>177.1</v>
      </c>
      <c r="CR30">
        <v>185.2</v>
      </c>
      <c r="CS30">
        <v>175.7</v>
      </c>
      <c r="CT30">
        <v>179.1</v>
      </c>
      <c r="CU30">
        <v>103373.22868018913</v>
      </c>
      <c r="CX30" s="6"/>
    </row>
    <row r="31" spans="1:102" x14ac:dyDescent="0.3">
      <c r="A31" t="s">
        <v>35</v>
      </c>
      <c r="B31">
        <v>2017</v>
      </c>
      <c r="C31" t="s">
        <v>42</v>
      </c>
      <c r="D31">
        <v>132</v>
      </c>
      <c r="K31" t="s">
        <v>35</v>
      </c>
      <c r="L31">
        <v>2013</v>
      </c>
      <c r="M31" t="s">
        <v>50</v>
      </c>
      <c r="N31">
        <v>1510.2000000000003</v>
      </c>
      <c r="O31">
        <v>110.9</v>
      </c>
      <c r="P31">
        <v>109.5</v>
      </c>
      <c r="Q31">
        <v>110.5</v>
      </c>
      <c r="R31">
        <v>108.6</v>
      </c>
      <c r="S31">
        <v>110.8</v>
      </c>
      <c r="T31">
        <v>337.2</v>
      </c>
      <c r="U31">
        <v>547.5</v>
      </c>
      <c r="AE31" t="s">
        <v>35</v>
      </c>
      <c r="AF31">
        <v>2023</v>
      </c>
      <c r="AG31" t="s">
        <v>38</v>
      </c>
      <c r="AH31">
        <v>4607.2</v>
      </c>
      <c r="AM31" t="s">
        <v>35</v>
      </c>
      <c r="AN31">
        <v>2013</v>
      </c>
      <c r="AO31" t="s">
        <v>50</v>
      </c>
      <c r="AP31">
        <v>1510.2000000000003</v>
      </c>
      <c r="AQ31">
        <v>108.6</v>
      </c>
      <c r="AR31">
        <v>110.8</v>
      </c>
      <c r="AS31">
        <v>337.2</v>
      </c>
    </row>
    <row r="32" spans="1:102" x14ac:dyDescent="0.3">
      <c r="A32" t="s">
        <v>35</v>
      </c>
      <c r="B32">
        <v>2017</v>
      </c>
      <c r="C32" t="s">
        <v>44</v>
      </c>
      <c r="D32">
        <v>134.19999999999999</v>
      </c>
      <c r="K32" t="s">
        <v>30</v>
      </c>
      <c r="L32">
        <v>2013</v>
      </c>
      <c r="M32" t="s">
        <v>52</v>
      </c>
      <c r="N32">
        <v>1536.8</v>
      </c>
      <c r="O32">
        <v>112.6</v>
      </c>
      <c r="P32">
        <v>109.6</v>
      </c>
      <c r="Q32">
        <v>139.26</v>
      </c>
      <c r="R32">
        <v>109.7</v>
      </c>
      <c r="S32">
        <v>111</v>
      </c>
      <c r="T32">
        <v>342.1</v>
      </c>
      <c r="U32">
        <v>550.79999999999995</v>
      </c>
      <c r="AE32" t="s">
        <v>30</v>
      </c>
      <c r="AF32">
        <v>2023</v>
      </c>
      <c r="AG32" t="s">
        <v>39</v>
      </c>
      <c r="AH32">
        <v>4613.66</v>
      </c>
      <c r="AM32" t="s">
        <v>30</v>
      </c>
      <c r="AN32">
        <v>2013</v>
      </c>
      <c r="AO32" t="s">
        <v>52</v>
      </c>
      <c r="AP32">
        <v>1536.8</v>
      </c>
      <c r="AQ32">
        <v>109.7</v>
      </c>
      <c r="AR32">
        <v>111</v>
      </c>
      <c r="AS32">
        <v>342.1</v>
      </c>
    </row>
    <row r="33" spans="1:98" x14ac:dyDescent="0.3">
      <c r="A33" t="s">
        <v>35</v>
      </c>
      <c r="B33">
        <v>2017</v>
      </c>
      <c r="C33" t="s">
        <v>46</v>
      </c>
      <c r="D33">
        <v>135.4</v>
      </c>
      <c r="K33" t="s">
        <v>33</v>
      </c>
      <c r="L33">
        <v>2013</v>
      </c>
      <c r="M33" t="s">
        <v>53</v>
      </c>
      <c r="N33">
        <v>1544.6</v>
      </c>
      <c r="O33">
        <v>110</v>
      </c>
      <c r="P33">
        <v>109.5</v>
      </c>
      <c r="Q33">
        <v>111.1</v>
      </c>
      <c r="R33">
        <v>108.6</v>
      </c>
      <c r="S33">
        <v>111.3</v>
      </c>
      <c r="T33">
        <v>336.8</v>
      </c>
      <c r="U33">
        <v>551</v>
      </c>
      <c r="AE33" t="s">
        <v>33</v>
      </c>
      <c r="AF33">
        <v>2023</v>
      </c>
      <c r="AG33" t="s">
        <v>39</v>
      </c>
      <c r="AH33">
        <v>4615.5999999999995</v>
      </c>
      <c r="AM33" t="s">
        <v>33</v>
      </c>
      <c r="AN33">
        <v>2013</v>
      </c>
      <c r="AO33" t="s">
        <v>53</v>
      </c>
      <c r="AP33">
        <v>1544.6</v>
      </c>
      <c r="AQ33">
        <v>108.6</v>
      </c>
      <c r="AR33">
        <v>111.3</v>
      </c>
      <c r="AS33">
        <v>336.8</v>
      </c>
      <c r="CT33" s="361"/>
    </row>
    <row r="34" spans="1:98" x14ac:dyDescent="0.3">
      <c r="A34" t="s">
        <v>35</v>
      </c>
      <c r="B34">
        <v>2017</v>
      </c>
      <c r="C34" t="s">
        <v>48</v>
      </c>
      <c r="D34">
        <v>135.19999999999999</v>
      </c>
      <c r="K34" t="s">
        <v>35</v>
      </c>
      <c r="L34">
        <v>2013</v>
      </c>
      <c r="M34" t="s">
        <v>53</v>
      </c>
      <c r="N34">
        <v>1538.8</v>
      </c>
      <c r="O34">
        <v>111.6</v>
      </c>
      <c r="P34">
        <v>109.5</v>
      </c>
      <c r="Q34">
        <v>111.1</v>
      </c>
      <c r="R34">
        <v>109.3</v>
      </c>
      <c r="S34">
        <v>111.2</v>
      </c>
      <c r="T34">
        <v>339.9</v>
      </c>
      <c r="U34">
        <v>550.6</v>
      </c>
      <c r="AE34" t="s">
        <v>35</v>
      </c>
      <c r="AF34">
        <v>2023</v>
      </c>
      <c r="AG34" t="s">
        <v>39</v>
      </c>
      <c r="AH34">
        <v>4629.0999999999995</v>
      </c>
      <c r="AM34" t="s">
        <v>35</v>
      </c>
      <c r="AN34">
        <v>2013</v>
      </c>
      <c r="AO34" t="s">
        <v>53</v>
      </c>
      <c r="AP34">
        <v>1538.8</v>
      </c>
      <c r="AQ34">
        <v>109.3</v>
      </c>
      <c r="AR34">
        <v>111.2</v>
      </c>
      <c r="AS34">
        <v>339.9</v>
      </c>
    </row>
    <row r="35" spans="1:98" x14ac:dyDescent="0.3">
      <c r="A35" t="s">
        <v>35</v>
      </c>
      <c r="B35">
        <v>2017</v>
      </c>
      <c r="C35" t="s">
        <v>50</v>
      </c>
      <c r="D35">
        <v>136.1</v>
      </c>
      <c r="K35" t="s">
        <v>30</v>
      </c>
      <c r="L35">
        <v>2013</v>
      </c>
      <c r="M35" t="s">
        <v>55</v>
      </c>
      <c r="N35">
        <v>1509</v>
      </c>
      <c r="O35">
        <v>112.8</v>
      </c>
      <c r="P35">
        <v>109.9</v>
      </c>
      <c r="Q35">
        <v>139.26</v>
      </c>
      <c r="R35">
        <v>110.1</v>
      </c>
      <c r="S35">
        <v>111.6</v>
      </c>
      <c r="T35">
        <v>345.3</v>
      </c>
      <c r="U35">
        <v>553.1</v>
      </c>
      <c r="AE35" t="s">
        <v>30</v>
      </c>
      <c r="AF35">
        <v>2023</v>
      </c>
      <c r="AG35" t="s">
        <v>41</v>
      </c>
      <c r="AH35">
        <v>4638.0600000000013</v>
      </c>
      <c r="AM35" t="s">
        <v>30</v>
      </c>
      <c r="AN35">
        <v>2013</v>
      </c>
      <c r="AO35" t="s">
        <v>55</v>
      </c>
      <c r="AP35">
        <v>1509</v>
      </c>
      <c r="AQ35">
        <v>110.1</v>
      </c>
      <c r="AR35">
        <v>111.6</v>
      </c>
      <c r="AS35">
        <v>345.3</v>
      </c>
    </row>
    <row r="36" spans="1:98" x14ac:dyDescent="0.3">
      <c r="A36" t="s">
        <v>35</v>
      </c>
      <c r="B36">
        <v>2017</v>
      </c>
      <c r="C36" t="s">
        <v>53</v>
      </c>
      <c r="D36">
        <v>137.6</v>
      </c>
      <c r="K36" t="s">
        <v>33</v>
      </c>
      <c r="L36">
        <v>2013</v>
      </c>
      <c r="M36" t="s">
        <v>55</v>
      </c>
      <c r="N36">
        <v>1504.4</v>
      </c>
      <c r="O36">
        <v>110.4</v>
      </c>
      <c r="P36">
        <v>109.7</v>
      </c>
      <c r="Q36">
        <v>110.7</v>
      </c>
      <c r="R36">
        <v>109</v>
      </c>
      <c r="S36">
        <v>111.4</v>
      </c>
      <c r="T36">
        <v>338.8</v>
      </c>
      <c r="U36">
        <v>552.70000000000005</v>
      </c>
      <c r="AE36" t="s">
        <v>33</v>
      </c>
      <c r="AF36">
        <v>2023</v>
      </c>
      <c r="AG36" t="s">
        <v>41</v>
      </c>
      <c r="AH36">
        <v>4640.8999999999996</v>
      </c>
      <c r="AM36" t="s">
        <v>33</v>
      </c>
      <c r="AN36">
        <v>2013</v>
      </c>
      <c r="AO36" t="s">
        <v>55</v>
      </c>
      <c r="AP36">
        <v>1504.4</v>
      </c>
      <c r="AQ36">
        <v>109</v>
      </c>
      <c r="AR36">
        <v>111.4</v>
      </c>
      <c r="AS36">
        <v>338.8</v>
      </c>
    </row>
    <row r="37" spans="1:98" x14ac:dyDescent="0.3">
      <c r="A37" t="s">
        <v>35</v>
      </c>
      <c r="B37">
        <v>2017</v>
      </c>
      <c r="C37" t="s">
        <v>55</v>
      </c>
      <c r="D37">
        <v>137.19999999999999</v>
      </c>
      <c r="K37" t="s">
        <v>35</v>
      </c>
      <c r="L37">
        <v>2013</v>
      </c>
      <c r="M37" t="s">
        <v>55</v>
      </c>
      <c r="N37">
        <v>1507.3000000000002</v>
      </c>
      <c r="O37">
        <v>111.9</v>
      </c>
      <c r="P37">
        <v>109.8</v>
      </c>
      <c r="Q37">
        <v>110.7</v>
      </c>
      <c r="R37">
        <v>109.7</v>
      </c>
      <c r="S37">
        <v>111.5</v>
      </c>
      <c r="T37">
        <v>342.7</v>
      </c>
      <c r="U37">
        <v>552.6</v>
      </c>
      <c r="AE37" t="s">
        <v>35</v>
      </c>
      <c r="AF37">
        <v>2023</v>
      </c>
      <c r="AG37" t="s">
        <v>41</v>
      </c>
      <c r="AH37">
        <v>4654.4000000000005</v>
      </c>
      <c r="AM37" t="s">
        <v>35</v>
      </c>
      <c r="AN37">
        <v>2013</v>
      </c>
      <c r="AO37" t="s">
        <v>55</v>
      </c>
      <c r="AP37">
        <v>1507.3000000000002</v>
      </c>
      <c r="AQ37">
        <v>109.7</v>
      </c>
      <c r="AR37">
        <v>111.5</v>
      </c>
      <c r="AS37">
        <v>342.7</v>
      </c>
    </row>
    <row r="38" spans="1:98" x14ac:dyDescent="0.3">
      <c r="A38" t="s">
        <v>35</v>
      </c>
      <c r="B38">
        <v>2018</v>
      </c>
      <c r="C38" t="s">
        <v>31</v>
      </c>
      <c r="D38">
        <v>136.9</v>
      </c>
      <c r="K38" t="s">
        <v>30</v>
      </c>
      <c r="L38">
        <v>2014</v>
      </c>
      <c r="M38" t="s">
        <v>31</v>
      </c>
      <c r="N38">
        <v>1486.6000000000001</v>
      </c>
      <c r="O38">
        <v>113</v>
      </c>
      <c r="P38">
        <v>110.5</v>
      </c>
      <c r="Q38">
        <v>139.26</v>
      </c>
      <c r="R38">
        <v>110.6</v>
      </c>
      <c r="S38">
        <v>111.8</v>
      </c>
      <c r="T38">
        <v>347.2</v>
      </c>
      <c r="U38">
        <v>555.1</v>
      </c>
      <c r="AM38" t="s">
        <v>30</v>
      </c>
      <c r="AN38">
        <v>2014</v>
      </c>
      <c r="AO38" t="s">
        <v>31</v>
      </c>
      <c r="AP38">
        <v>1486.6000000000001</v>
      </c>
      <c r="AQ38">
        <v>110.6</v>
      </c>
      <c r="AR38">
        <v>111.8</v>
      </c>
      <c r="AS38">
        <v>347.2</v>
      </c>
    </row>
    <row r="39" spans="1:98" x14ac:dyDescent="0.3">
      <c r="A39" t="s">
        <v>35</v>
      </c>
      <c r="B39">
        <v>2018</v>
      </c>
      <c r="C39" t="s">
        <v>36</v>
      </c>
      <c r="D39">
        <v>136.4</v>
      </c>
      <c r="K39" t="s">
        <v>33</v>
      </c>
      <c r="L39">
        <v>2014</v>
      </c>
      <c r="M39" t="s">
        <v>31</v>
      </c>
      <c r="N39">
        <v>1484.3</v>
      </c>
      <c r="O39">
        <v>111</v>
      </c>
      <c r="P39">
        <v>110.8</v>
      </c>
      <c r="Q39">
        <v>111.6</v>
      </c>
      <c r="R39">
        <v>109.7</v>
      </c>
      <c r="S39">
        <v>111.5</v>
      </c>
      <c r="T39">
        <v>340.4</v>
      </c>
      <c r="U39">
        <v>555.90000000000009</v>
      </c>
      <c r="AM39" t="s">
        <v>33</v>
      </c>
      <c r="AN39">
        <v>2014</v>
      </c>
      <c r="AO39" t="s">
        <v>31</v>
      </c>
      <c r="AP39">
        <v>1484.3</v>
      </c>
      <c r="AQ39">
        <v>109.7</v>
      </c>
      <c r="AR39">
        <v>111.5</v>
      </c>
      <c r="AS39">
        <v>340.4</v>
      </c>
    </row>
    <row r="40" spans="1:98" x14ac:dyDescent="0.3">
      <c r="A40" t="s">
        <v>35</v>
      </c>
      <c r="B40">
        <v>2018</v>
      </c>
      <c r="C40" t="s">
        <v>38</v>
      </c>
      <c r="D40">
        <v>136.5</v>
      </c>
      <c r="K40" t="s">
        <v>35</v>
      </c>
      <c r="L40">
        <v>2014</v>
      </c>
      <c r="M40" t="s">
        <v>31</v>
      </c>
      <c r="N40">
        <v>1485.7999999999997</v>
      </c>
      <c r="O40">
        <v>112.2</v>
      </c>
      <c r="P40">
        <v>110.7</v>
      </c>
      <c r="Q40">
        <v>111.6</v>
      </c>
      <c r="R40">
        <v>110.3</v>
      </c>
      <c r="S40">
        <v>111.6</v>
      </c>
      <c r="T40">
        <v>344.40000000000003</v>
      </c>
      <c r="U40">
        <v>555.29999999999995</v>
      </c>
      <c r="AM40" t="s">
        <v>35</v>
      </c>
      <c r="AN40">
        <v>2014</v>
      </c>
      <c r="AO40" t="s">
        <v>31</v>
      </c>
      <c r="AP40">
        <v>1485.7999999999997</v>
      </c>
      <c r="AQ40">
        <v>110.3</v>
      </c>
      <c r="AR40">
        <v>111.6</v>
      </c>
      <c r="AS40">
        <v>344.40000000000003</v>
      </c>
    </row>
    <row r="41" spans="1:98" x14ac:dyDescent="0.3">
      <c r="A41" t="s">
        <v>35</v>
      </c>
      <c r="B41">
        <v>2018</v>
      </c>
      <c r="C41" t="s">
        <v>39</v>
      </c>
      <c r="D41">
        <v>137.1</v>
      </c>
      <c r="K41" t="s">
        <v>30</v>
      </c>
      <c r="L41">
        <v>2014</v>
      </c>
      <c r="M41" t="s">
        <v>36</v>
      </c>
      <c r="N41">
        <v>1482.2</v>
      </c>
      <c r="O41">
        <v>113.2</v>
      </c>
      <c r="P41">
        <v>110.8</v>
      </c>
      <c r="Q41">
        <v>139.26</v>
      </c>
      <c r="R41">
        <v>110.9</v>
      </c>
      <c r="S41">
        <v>112</v>
      </c>
      <c r="T41">
        <v>348.29999999999995</v>
      </c>
      <c r="U41">
        <v>556.6</v>
      </c>
      <c r="AM41" t="s">
        <v>30</v>
      </c>
      <c r="AN41">
        <v>2014</v>
      </c>
      <c r="AO41" t="s">
        <v>36</v>
      </c>
      <c r="AP41">
        <v>1482.2</v>
      </c>
      <c r="AQ41">
        <v>110.9</v>
      </c>
      <c r="AR41">
        <v>112</v>
      </c>
      <c r="AS41">
        <v>348.29999999999995</v>
      </c>
    </row>
    <row r="42" spans="1:98" x14ac:dyDescent="0.3">
      <c r="A42" t="s">
        <v>35</v>
      </c>
      <c r="B42">
        <v>2018</v>
      </c>
      <c r="C42" t="s">
        <v>41</v>
      </c>
      <c r="D42">
        <v>137.80000000000001</v>
      </c>
      <c r="K42" t="s">
        <v>33</v>
      </c>
      <c r="L42">
        <v>2014</v>
      </c>
      <c r="M42" t="s">
        <v>36</v>
      </c>
      <c r="N42">
        <v>1476</v>
      </c>
      <c r="O42">
        <v>111.1</v>
      </c>
      <c r="P42">
        <v>111.3</v>
      </c>
      <c r="Q42">
        <v>112.5</v>
      </c>
      <c r="R42">
        <v>110.4</v>
      </c>
      <c r="S42">
        <v>111.6</v>
      </c>
      <c r="T42">
        <v>341.7</v>
      </c>
      <c r="U42">
        <v>558.79999999999995</v>
      </c>
      <c r="AM42" t="s">
        <v>33</v>
      </c>
      <c r="AN42">
        <v>2014</v>
      </c>
      <c r="AO42" t="s">
        <v>36</v>
      </c>
      <c r="AP42">
        <v>1476</v>
      </c>
      <c r="AQ42">
        <v>110.4</v>
      </c>
      <c r="AR42">
        <v>111.6</v>
      </c>
      <c r="AS42">
        <v>341.7</v>
      </c>
    </row>
    <row r="43" spans="1:98" x14ac:dyDescent="0.3">
      <c r="A43" t="s">
        <v>35</v>
      </c>
      <c r="B43">
        <v>2018</v>
      </c>
      <c r="C43" t="s">
        <v>42</v>
      </c>
      <c r="D43">
        <v>138.5</v>
      </c>
      <c r="K43" t="s">
        <v>35</v>
      </c>
      <c r="L43">
        <v>2014</v>
      </c>
      <c r="M43" t="s">
        <v>36</v>
      </c>
      <c r="N43">
        <v>1480.1</v>
      </c>
      <c r="O43">
        <v>112.4</v>
      </c>
      <c r="P43">
        <v>111.1</v>
      </c>
      <c r="Q43">
        <v>112.5</v>
      </c>
      <c r="R43">
        <v>110.7</v>
      </c>
      <c r="S43">
        <v>111.8</v>
      </c>
      <c r="T43">
        <v>345.6</v>
      </c>
      <c r="U43">
        <v>557.20000000000005</v>
      </c>
      <c r="AM43" t="s">
        <v>35</v>
      </c>
      <c r="AN43">
        <v>2014</v>
      </c>
      <c r="AO43" t="s">
        <v>36</v>
      </c>
      <c r="AP43">
        <v>1480.1</v>
      </c>
      <c r="AQ43">
        <v>110.7</v>
      </c>
      <c r="AR43">
        <v>111.8</v>
      </c>
      <c r="AS43">
        <v>345.6</v>
      </c>
    </row>
    <row r="44" spans="1:98" x14ac:dyDescent="0.3">
      <c r="A44" t="s">
        <v>35</v>
      </c>
      <c r="B44">
        <v>2018</v>
      </c>
      <c r="C44" t="s">
        <v>44</v>
      </c>
      <c r="D44">
        <v>139.80000000000001</v>
      </c>
      <c r="K44" t="s">
        <v>30</v>
      </c>
      <c r="L44">
        <v>2014</v>
      </c>
      <c r="M44" t="s">
        <v>38</v>
      </c>
      <c r="N44">
        <v>1491.4</v>
      </c>
      <c r="O44">
        <v>113.4</v>
      </c>
      <c r="P44">
        <v>111.2</v>
      </c>
      <c r="Q44">
        <v>139.26</v>
      </c>
      <c r="R44">
        <v>111.4</v>
      </c>
      <c r="S44">
        <v>112.4</v>
      </c>
      <c r="T44">
        <v>349.6</v>
      </c>
      <c r="U44">
        <v>558.4</v>
      </c>
      <c r="AM44" t="s">
        <v>30</v>
      </c>
      <c r="AN44">
        <v>2014</v>
      </c>
      <c r="AO44" t="s">
        <v>38</v>
      </c>
      <c r="AP44">
        <v>1491.4</v>
      </c>
      <c r="AQ44">
        <v>111.4</v>
      </c>
      <c r="AR44">
        <v>112.4</v>
      </c>
      <c r="AS44">
        <v>349.6</v>
      </c>
    </row>
    <row r="45" spans="1:98" x14ac:dyDescent="0.3">
      <c r="A45" t="s">
        <v>35</v>
      </c>
      <c r="B45">
        <v>2018</v>
      </c>
      <c r="C45" t="s">
        <v>46</v>
      </c>
      <c r="D45">
        <v>140.4</v>
      </c>
      <c r="K45" t="s">
        <v>33</v>
      </c>
      <c r="L45">
        <v>2014</v>
      </c>
      <c r="M45" t="s">
        <v>38</v>
      </c>
      <c r="N45">
        <v>1483</v>
      </c>
      <c r="O45">
        <v>110.9</v>
      </c>
      <c r="P45">
        <v>111.6</v>
      </c>
      <c r="Q45">
        <v>113.2</v>
      </c>
      <c r="R45">
        <v>110.8</v>
      </c>
      <c r="S45">
        <v>111.8</v>
      </c>
      <c r="T45">
        <v>343.1</v>
      </c>
      <c r="U45">
        <v>561.20000000000005</v>
      </c>
      <c r="AM45" t="s">
        <v>33</v>
      </c>
      <c r="AN45">
        <v>2014</v>
      </c>
      <c r="AO45" t="s">
        <v>38</v>
      </c>
      <c r="AP45">
        <v>1483</v>
      </c>
      <c r="AQ45">
        <v>110.8</v>
      </c>
      <c r="AR45">
        <v>111.8</v>
      </c>
      <c r="AS45">
        <v>343.1</v>
      </c>
    </row>
    <row r="46" spans="1:98" x14ac:dyDescent="0.3">
      <c r="A46" t="s">
        <v>35</v>
      </c>
      <c r="B46">
        <v>2018</v>
      </c>
      <c r="C46" t="s">
        <v>48</v>
      </c>
      <c r="D46">
        <v>140.19999999999999</v>
      </c>
      <c r="K46" t="s">
        <v>35</v>
      </c>
      <c r="L46">
        <v>2014</v>
      </c>
      <c r="M46" t="s">
        <v>60</v>
      </c>
      <c r="N46">
        <v>1488.2999999999997</v>
      </c>
      <c r="O46">
        <v>112.5</v>
      </c>
      <c r="P46">
        <v>111.4</v>
      </c>
      <c r="Q46">
        <v>113.2</v>
      </c>
      <c r="R46">
        <v>111.2</v>
      </c>
      <c r="S46">
        <v>112</v>
      </c>
      <c r="T46">
        <v>346.90000000000003</v>
      </c>
      <c r="U46">
        <v>559.29999999999995</v>
      </c>
      <c r="AM46" t="s">
        <v>35</v>
      </c>
      <c r="AN46">
        <v>2014</v>
      </c>
      <c r="AO46" t="s">
        <v>60</v>
      </c>
      <c r="AP46">
        <v>1488.2999999999997</v>
      </c>
      <c r="AQ46">
        <v>111.2</v>
      </c>
      <c r="AR46">
        <v>112</v>
      </c>
      <c r="AS46">
        <v>346.90000000000003</v>
      </c>
    </row>
    <row r="47" spans="1:98" x14ac:dyDescent="0.3">
      <c r="A47" t="s">
        <v>35</v>
      </c>
      <c r="B47">
        <v>2018</v>
      </c>
      <c r="C47" t="s">
        <v>50</v>
      </c>
      <c r="D47">
        <v>140.80000000000001</v>
      </c>
      <c r="K47" t="s">
        <v>30</v>
      </c>
      <c r="L47">
        <v>2014</v>
      </c>
      <c r="M47" t="s">
        <v>39</v>
      </c>
      <c r="N47">
        <v>1504.1000000000001</v>
      </c>
      <c r="O47">
        <v>113.4</v>
      </c>
      <c r="P47">
        <v>111.2</v>
      </c>
      <c r="Q47">
        <v>139.26</v>
      </c>
      <c r="R47">
        <v>111.8</v>
      </c>
      <c r="S47">
        <v>113</v>
      </c>
      <c r="T47">
        <v>352</v>
      </c>
      <c r="U47">
        <v>560</v>
      </c>
      <c r="AM47" t="s">
        <v>30</v>
      </c>
      <c r="AN47">
        <v>2014</v>
      </c>
      <c r="AO47" t="s">
        <v>39</v>
      </c>
      <c r="AP47">
        <v>1504.1000000000001</v>
      </c>
      <c r="AQ47">
        <v>111.8</v>
      </c>
      <c r="AR47">
        <v>113</v>
      </c>
      <c r="AS47">
        <v>352</v>
      </c>
    </row>
    <row r="48" spans="1:98" x14ac:dyDescent="0.3">
      <c r="A48" t="s">
        <v>35</v>
      </c>
      <c r="B48">
        <v>2018</v>
      </c>
      <c r="C48" t="s">
        <v>53</v>
      </c>
      <c r="D48">
        <v>140.80000000000001</v>
      </c>
      <c r="K48" t="s">
        <v>33</v>
      </c>
      <c r="L48">
        <v>2014</v>
      </c>
      <c r="M48" t="s">
        <v>39</v>
      </c>
      <c r="N48">
        <v>1504.0000000000002</v>
      </c>
      <c r="O48">
        <v>110.9</v>
      </c>
      <c r="P48">
        <v>111.2</v>
      </c>
      <c r="Q48">
        <v>113.9</v>
      </c>
      <c r="R48">
        <v>111</v>
      </c>
      <c r="S48">
        <v>112.5</v>
      </c>
      <c r="T48">
        <v>344.5</v>
      </c>
      <c r="U48">
        <v>562.69999999999993</v>
      </c>
      <c r="AM48" t="s">
        <v>33</v>
      </c>
      <c r="AN48">
        <v>2014</v>
      </c>
      <c r="AO48" t="s">
        <v>39</v>
      </c>
      <c r="AP48">
        <v>1504.0000000000002</v>
      </c>
      <c r="AQ48">
        <v>111</v>
      </c>
      <c r="AR48">
        <v>112.5</v>
      </c>
      <c r="AS48">
        <v>344.5</v>
      </c>
    </row>
    <row r="49" spans="1:45" x14ac:dyDescent="0.3">
      <c r="A49" t="s">
        <v>35</v>
      </c>
      <c r="B49">
        <v>2018</v>
      </c>
      <c r="C49" t="s">
        <v>55</v>
      </c>
      <c r="D49">
        <v>140.1</v>
      </c>
      <c r="K49" t="s">
        <v>35</v>
      </c>
      <c r="L49">
        <v>2014</v>
      </c>
      <c r="M49" t="s">
        <v>39</v>
      </c>
      <c r="N49">
        <v>1504.1</v>
      </c>
      <c r="O49">
        <v>112.5</v>
      </c>
      <c r="P49">
        <v>111.2</v>
      </c>
      <c r="Q49">
        <v>113.9</v>
      </c>
      <c r="R49">
        <v>111.5</v>
      </c>
      <c r="S49">
        <v>112.7</v>
      </c>
      <c r="T49">
        <v>349</v>
      </c>
      <c r="U49">
        <v>561</v>
      </c>
      <c r="AM49" t="s">
        <v>35</v>
      </c>
      <c r="AN49">
        <v>2014</v>
      </c>
      <c r="AO49" t="s">
        <v>39</v>
      </c>
      <c r="AP49">
        <v>1504.1</v>
      </c>
      <c r="AQ49">
        <v>111.5</v>
      </c>
      <c r="AR49">
        <v>112.7</v>
      </c>
      <c r="AS49">
        <v>349</v>
      </c>
    </row>
    <row r="50" spans="1:45" x14ac:dyDescent="0.3">
      <c r="A50" t="s">
        <v>35</v>
      </c>
      <c r="B50">
        <v>2019</v>
      </c>
      <c r="C50" t="s">
        <v>31</v>
      </c>
      <c r="D50">
        <v>139.6</v>
      </c>
      <c r="K50" t="s">
        <v>30</v>
      </c>
      <c r="L50">
        <v>2014</v>
      </c>
      <c r="M50" t="s">
        <v>41</v>
      </c>
      <c r="N50">
        <v>1513.8999999999999</v>
      </c>
      <c r="O50">
        <v>113.4</v>
      </c>
      <c r="P50">
        <v>111.4</v>
      </c>
      <c r="Q50">
        <v>139.26</v>
      </c>
      <c r="R50">
        <v>112.1</v>
      </c>
      <c r="S50">
        <v>113.1</v>
      </c>
      <c r="T50">
        <v>354</v>
      </c>
      <c r="U50">
        <v>561.99999999999989</v>
      </c>
      <c r="AM50" t="s">
        <v>30</v>
      </c>
      <c r="AN50">
        <v>2014</v>
      </c>
      <c r="AO50" t="s">
        <v>41</v>
      </c>
      <c r="AP50">
        <v>1513.8999999999999</v>
      </c>
      <c r="AQ50">
        <v>112.1</v>
      </c>
      <c r="AR50">
        <v>113.1</v>
      </c>
      <c r="AS50">
        <v>354</v>
      </c>
    </row>
    <row r="51" spans="1:45" x14ac:dyDescent="0.3">
      <c r="A51" t="s">
        <v>35</v>
      </c>
      <c r="B51">
        <v>2019</v>
      </c>
      <c r="C51" t="s">
        <v>36</v>
      </c>
      <c r="D51">
        <v>139.9</v>
      </c>
      <c r="K51" t="s">
        <v>33</v>
      </c>
      <c r="L51">
        <v>2014</v>
      </c>
      <c r="M51" t="s">
        <v>41</v>
      </c>
      <c r="N51">
        <v>1525.3000000000002</v>
      </c>
      <c r="O51">
        <v>111.1</v>
      </c>
      <c r="P51">
        <v>111.3</v>
      </c>
      <c r="Q51">
        <v>114.3</v>
      </c>
      <c r="R51">
        <v>111.2</v>
      </c>
      <c r="S51">
        <v>112.9</v>
      </c>
      <c r="T51">
        <v>345.90000000000003</v>
      </c>
      <c r="U51">
        <v>564.9</v>
      </c>
      <c r="AM51" t="s">
        <v>33</v>
      </c>
      <c r="AN51">
        <v>2014</v>
      </c>
      <c r="AO51" t="s">
        <v>41</v>
      </c>
      <c r="AP51">
        <v>1525.3000000000002</v>
      </c>
      <c r="AQ51">
        <v>111.2</v>
      </c>
      <c r="AR51">
        <v>112.9</v>
      </c>
      <c r="AS51">
        <v>345.90000000000003</v>
      </c>
    </row>
    <row r="52" spans="1:45" x14ac:dyDescent="0.3">
      <c r="A52" t="s">
        <v>35</v>
      </c>
      <c r="B52">
        <v>2019</v>
      </c>
      <c r="C52" t="s">
        <v>38</v>
      </c>
      <c r="D52">
        <v>140.4</v>
      </c>
      <c r="K52" t="s">
        <v>35</v>
      </c>
      <c r="L52">
        <v>2014</v>
      </c>
      <c r="M52" t="s">
        <v>41</v>
      </c>
      <c r="N52">
        <v>1518.5000000000005</v>
      </c>
      <c r="O52">
        <v>112.5</v>
      </c>
      <c r="P52">
        <v>111.3</v>
      </c>
      <c r="Q52">
        <v>114.3</v>
      </c>
      <c r="R52">
        <v>111.8</v>
      </c>
      <c r="S52">
        <v>113</v>
      </c>
      <c r="T52">
        <v>350.8</v>
      </c>
      <c r="U52">
        <v>562.99999999999989</v>
      </c>
      <c r="AM52" t="s">
        <v>35</v>
      </c>
      <c r="AN52">
        <v>2014</v>
      </c>
      <c r="AO52" t="s">
        <v>41</v>
      </c>
      <c r="AP52">
        <v>1518.5000000000005</v>
      </c>
      <c r="AQ52">
        <v>111.8</v>
      </c>
      <c r="AR52">
        <v>113</v>
      </c>
      <c r="AS52">
        <v>350.8</v>
      </c>
    </row>
    <row r="53" spans="1:45" x14ac:dyDescent="0.3">
      <c r="A53" t="s">
        <v>35</v>
      </c>
      <c r="B53">
        <v>2019</v>
      </c>
      <c r="C53" t="s">
        <v>41</v>
      </c>
      <c r="D53">
        <v>142</v>
      </c>
      <c r="K53" t="s">
        <v>30</v>
      </c>
      <c r="L53">
        <v>2014</v>
      </c>
      <c r="M53" t="s">
        <v>42</v>
      </c>
      <c r="N53">
        <v>1525.6999999999998</v>
      </c>
      <c r="O53">
        <v>114.4</v>
      </c>
      <c r="P53">
        <v>112.2</v>
      </c>
      <c r="Q53">
        <v>139.26</v>
      </c>
      <c r="R53">
        <v>112.8</v>
      </c>
      <c r="S53">
        <v>114.3</v>
      </c>
      <c r="T53">
        <v>356.3</v>
      </c>
      <c r="U53">
        <v>563.9</v>
      </c>
      <c r="AM53" t="s">
        <v>30</v>
      </c>
      <c r="AN53">
        <v>2014</v>
      </c>
      <c r="AO53" t="s">
        <v>42</v>
      </c>
      <c r="AP53">
        <v>1525.6999999999998</v>
      </c>
      <c r="AQ53">
        <v>112.8</v>
      </c>
      <c r="AR53">
        <v>114.3</v>
      </c>
      <c r="AS53">
        <v>356.3</v>
      </c>
    </row>
    <row r="54" spans="1:45" x14ac:dyDescent="0.3">
      <c r="A54" t="s">
        <v>35</v>
      </c>
      <c r="B54">
        <v>2019</v>
      </c>
      <c r="C54" t="s">
        <v>42</v>
      </c>
      <c r="D54">
        <v>142.9</v>
      </c>
      <c r="K54" t="s">
        <v>33</v>
      </c>
      <c r="L54">
        <v>2014</v>
      </c>
      <c r="M54" t="s">
        <v>42</v>
      </c>
      <c r="N54">
        <v>1547</v>
      </c>
      <c r="O54">
        <v>111.2</v>
      </c>
      <c r="P54">
        <v>111.5</v>
      </c>
      <c r="Q54">
        <v>113.9</v>
      </c>
      <c r="R54">
        <v>111.4</v>
      </c>
      <c r="S54">
        <v>115.1</v>
      </c>
      <c r="T54">
        <v>347.3</v>
      </c>
      <c r="U54">
        <v>566</v>
      </c>
      <c r="AM54" t="s">
        <v>33</v>
      </c>
      <c r="AN54">
        <v>2014</v>
      </c>
      <c r="AO54" t="s">
        <v>42</v>
      </c>
      <c r="AP54">
        <v>1547</v>
      </c>
      <c r="AQ54">
        <v>111.4</v>
      </c>
      <c r="AR54">
        <v>115.1</v>
      </c>
      <c r="AS54">
        <v>347.3</v>
      </c>
    </row>
    <row r="55" spans="1:45" x14ac:dyDescent="0.3">
      <c r="A55" t="s">
        <v>35</v>
      </c>
      <c r="B55">
        <v>2019</v>
      </c>
      <c r="C55" t="s">
        <v>44</v>
      </c>
      <c r="D55">
        <v>144.19999999999999</v>
      </c>
      <c r="K55" t="s">
        <v>35</v>
      </c>
      <c r="L55">
        <v>2014</v>
      </c>
      <c r="M55" t="s">
        <v>42</v>
      </c>
      <c r="N55">
        <v>1533.7000000000003</v>
      </c>
      <c r="O55">
        <v>113.2</v>
      </c>
      <c r="P55">
        <v>111.8</v>
      </c>
      <c r="Q55">
        <v>113.9</v>
      </c>
      <c r="R55">
        <v>112.3</v>
      </c>
      <c r="S55">
        <v>114.8</v>
      </c>
      <c r="T55">
        <v>352.7</v>
      </c>
      <c r="U55">
        <v>564.6</v>
      </c>
      <c r="AM55" t="s">
        <v>35</v>
      </c>
      <c r="AN55">
        <v>2014</v>
      </c>
      <c r="AO55" t="s">
        <v>42</v>
      </c>
      <c r="AP55">
        <v>1533.7000000000003</v>
      </c>
      <c r="AQ55">
        <v>112.3</v>
      </c>
      <c r="AR55">
        <v>114.8</v>
      </c>
      <c r="AS55">
        <v>352.7</v>
      </c>
    </row>
    <row r="56" spans="1:45" x14ac:dyDescent="0.3">
      <c r="A56" t="s">
        <v>35</v>
      </c>
      <c r="B56">
        <v>2019</v>
      </c>
      <c r="C56" t="s">
        <v>46</v>
      </c>
      <c r="D56">
        <v>145</v>
      </c>
      <c r="K56" t="s">
        <v>30</v>
      </c>
      <c r="L56">
        <v>2014</v>
      </c>
      <c r="M56" t="s">
        <v>44</v>
      </c>
      <c r="N56">
        <v>1563.2</v>
      </c>
      <c r="O56">
        <v>115.3</v>
      </c>
      <c r="P56">
        <v>113.2</v>
      </c>
      <c r="Q56">
        <v>139.26</v>
      </c>
      <c r="R56">
        <v>113.4</v>
      </c>
      <c r="S56">
        <v>115.5</v>
      </c>
      <c r="T56">
        <v>359.3</v>
      </c>
      <c r="U56">
        <v>567.1</v>
      </c>
      <c r="AM56" t="s">
        <v>30</v>
      </c>
      <c r="AN56">
        <v>2014</v>
      </c>
      <c r="AO56" t="s">
        <v>44</v>
      </c>
      <c r="AP56">
        <v>1563.2</v>
      </c>
      <c r="AQ56">
        <v>113.4</v>
      </c>
      <c r="AR56">
        <v>115.5</v>
      </c>
      <c r="AS56">
        <v>359.3</v>
      </c>
    </row>
    <row r="57" spans="1:45" x14ac:dyDescent="0.3">
      <c r="A57" t="s">
        <v>35</v>
      </c>
      <c r="B57">
        <v>2019</v>
      </c>
      <c r="C57" t="s">
        <v>48</v>
      </c>
      <c r="D57">
        <v>145.80000000000001</v>
      </c>
      <c r="K57" t="s">
        <v>33</v>
      </c>
      <c r="L57">
        <v>2014</v>
      </c>
      <c r="M57" t="s">
        <v>44</v>
      </c>
      <c r="N57">
        <v>1599.5</v>
      </c>
      <c r="O57">
        <v>111.6</v>
      </c>
      <c r="P57">
        <v>113</v>
      </c>
      <c r="Q57">
        <v>114.8</v>
      </c>
      <c r="R57">
        <v>111.5</v>
      </c>
      <c r="S57">
        <v>117.8</v>
      </c>
      <c r="T57">
        <v>349</v>
      </c>
      <c r="U57">
        <v>571.5</v>
      </c>
      <c r="AM57" t="s">
        <v>33</v>
      </c>
      <c r="AN57">
        <v>2014</v>
      </c>
      <c r="AO57" t="s">
        <v>44</v>
      </c>
      <c r="AP57">
        <v>1599.5</v>
      </c>
      <c r="AQ57">
        <v>111.5</v>
      </c>
      <c r="AR57">
        <v>117.8</v>
      </c>
      <c r="AS57">
        <v>349</v>
      </c>
    </row>
    <row r="58" spans="1:45" x14ac:dyDescent="0.3">
      <c r="A58" t="s">
        <v>35</v>
      </c>
      <c r="B58">
        <v>2019</v>
      </c>
      <c r="C58" t="s">
        <v>50</v>
      </c>
      <c r="D58">
        <v>147.19999999999999</v>
      </c>
      <c r="K58" t="s">
        <v>35</v>
      </c>
      <c r="L58">
        <v>2014</v>
      </c>
      <c r="M58" t="s">
        <v>44</v>
      </c>
      <c r="N58">
        <v>1576.3</v>
      </c>
      <c r="O58">
        <v>113.9</v>
      </c>
      <c r="P58">
        <v>113.1</v>
      </c>
      <c r="Q58">
        <v>114.8</v>
      </c>
      <c r="R58">
        <v>112.7</v>
      </c>
      <c r="S58">
        <v>116.8</v>
      </c>
      <c r="T58">
        <v>355</v>
      </c>
      <c r="U58">
        <v>568.6</v>
      </c>
      <c r="AM58" t="s">
        <v>35</v>
      </c>
      <c r="AN58">
        <v>2014</v>
      </c>
      <c r="AO58" t="s">
        <v>44</v>
      </c>
      <c r="AP58">
        <v>1576.3</v>
      </c>
      <c r="AQ58">
        <v>112.7</v>
      </c>
      <c r="AR58">
        <v>116.8</v>
      </c>
      <c r="AS58">
        <v>355</v>
      </c>
    </row>
    <row r="59" spans="1:45" x14ac:dyDescent="0.3">
      <c r="A59" t="s">
        <v>35</v>
      </c>
      <c r="B59">
        <v>2019</v>
      </c>
      <c r="C59" t="s">
        <v>53</v>
      </c>
      <c r="D59">
        <v>148.6</v>
      </c>
      <c r="K59" t="s">
        <v>30</v>
      </c>
      <c r="L59">
        <v>2014</v>
      </c>
      <c r="M59" t="s">
        <v>46</v>
      </c>
      <c r="N59">
        <v>1582.2999999999997</v>
      </c>
      <c r="O59">
        <v>115.4</v>
      </c>
      <c r="P59">
        <v>113.2</v>
      </c>
      <c r="Q59">
        <v>139.26</v>
      </c>
      <c r="R59">
        <v>114</v>
      </c>
      <c r="S59">
        <v>116.2</v>
      </c>
      <c r="T59">
        <v>360.4</v>
      </c>
      <c r="U59">
        <v>569.79999999999995</v>
      </c>
      <c r="AM59" t="s">
        <v>30</v>
      </c>
      <c r="AN59">
        <v>2014</v>
      </c>
      <c r="AO59" t="s">
        <v>46</v>
      </c>
      <c r="AP59">
        <v>1582.2999999999997</v>
      </c>
      <c r="AQ59">
        <v>114</v>
      </c>
      <c r="AR59">
        <v>116.2</v>
      </c>
      <c r="AS59">
        <v>360.4</v>
      </c>
    </row>
    <row r="60" spans="1:45" x14ac:dyDescent="0.3">
      <c r="A60" t="s">
        <v>35</v>
      </c>
      <c r="B60">
        <v>2019</v>
      </c>
      <c r="C60" t="s">
        <v>55</v>
      </c>
      <c r="D60">
        <v>150.4</v>
      </c>
      <c r="K60" t="s">
        <v>33</v>
      </c>
      <c r="L60">
        <v>2014</v>
      </c>
      <c r="M60" t="s">
        <v>46</v>
      </c>
      <c r="N60">
        <v>1617</v>
      </c>
      <c r="O60">
        <v>111.8</v>
      </c>
      <c r="P60">
        <v>112.5</v>
      </c>
      <c r="Q60">
        <v>115.5</v>
      </c>
      <c r="R60">
        <v>112.2</v>
      </c>
      <c r="S60">
        <v>119.2</v>
      </c>
      <c r="T60">
        <v>350.6</v>
      </c>
      <c r="U60">
        <v>575.6</v>
      </c>
      <c r="AM60" t="s">
        <v>33</v>
      </c>
      <c r="AN60">
        <v>2014</v>
      </c>
      <c r="AO60" t="s">
        <v>46</v>
      </c>
      <c r="AP60">
        <v>1617</v>
      </c>
      <c r="AQ60">
        <v>112.2</v>
      </c>
      <c r="AR60">
        <v>119.2</v>
      </c>
      <c r="AS60">
        <v>350.6</v>
      </c>
    </row>
    <row r="61" spans="1:45" x14ac:dyDescent="0.3">
      <c r="A61" t="s">
        <v>35</v>
      </c>
      <c r="B61">
        <v>2020</v>
      </c>
      <c r="C61" t="s">
        <v>31</v>
      </c>
      <c r="D61">
        <v>150.19999999999999</v>
      </c>
      <c r="K61" t="s">
        <v>35</v>
      </c>
      <c r="L61">
        <v>2014</v>
      </c>
      <c r="M61" t="s">
        <v>46</v>
      </c>
      <c r="N61">
        <v>1594.4999999999998</v>
      </c>
      <c r="O61">
        <v>114</v>
      </c>
      <c r="P61">
        <v>112.8</v>
      </c>
      <c r="Q61">
        <v>115.5</v>
      </c>
      <c r="R61">
        <v>113.3</v>
      </c>
      <c r="S61">
        <v>118</v>
      </c>
      <c r="T61">
        <v>356.4</v>
      </c>
      <c r="U61">
        <v>571.70000000000005</v>
      </c>
      <c r="AM61" t="s">
        <v>35</v>
      </c>
      <c r="AN61">
        <v>2014</v>
      </c>
      <c r="AO61" t="s">
        <v>46</v>
      </c>
      <c r="AP61">
        <v>1594.4999999999998</v>
      </c>
      <c r="AQ61">
        <v>113.3</v>
      </c>
      <c r="AR61">
        <v>118</v>
      </c>
      <c r="AS61">
        <v>356.4</v>
      </c>
    </row>
    <row r="62" spans="1:45" x14ac:dyDescent="0.3">
      <c r="A62" t="s">
        <v>35</v>
      </c>
      <c r="B62">
        <v>2020</v>
      </c>
      <c r="C62" t="s">
        <v>36</v>
      </c>
      <c r="D62">
        <v>149.1</v>
      </c>
      <c r="K62" t="s">
        <v>30</v>
      </c>
      <c r="L62">
        <v>2014</v>
      </c>
      <c r="M62" t="s">
        <v>48</v>
      </c>
      <c r="N62">
        <v>1583.2</v>
      </c>
      <c r="O62">
        <v>115.8</v>
      </c>
      <c r="P62">
        <v>112.8</v>
      </c>
      <c r="Q62">
        <v>139.26</v>
      </c>
      <c r="R62">
        <v>114.5</v>
      </c>
      <c r="S62">
        <v>116.6</v>
      </c>
      <c r="T62">
        <v>362.2</v>
      </c>
      <c r="U62">
        <v>571.6</v>
      </c>
      <c r="AM62" t="s">
        <v>30</v>
      </c>
      <c r="AN62">
        <v>2014</v>
      </c>
      <c r="AO62" t="s">
        <v>48</v>
      </c>
      <c r="AP62">
        <v>1583.2</v>
      </c>
      <c r="AQ62">
        <v>114.5</v>
      </c>
      <c r="AR62">
        <v>116.6</v>
      </c>
      <c r="AS62">
        <v>362.2</v>
      </c>
    </row>
    <row r="63" spans="1:45" x14ac:dyDescent="0.3">
      <c r="A63" t="s">
        <v>35</v>
      </c>
      <c r="B63">
        <v>2020</v>
      </c>
      <c r="C63" t="s">
        <v>38</v>
      </c>
      <c r="D63">
        <v>148.6</v>
      </c>
      <c r="K63" t="s">
        <v>33</v>
      </c>
      <c r="L63">
        <v>2014</v>
      </c>
      <c r="M63" t="s">
        <v>48</v>
      </c>
      <c r="N63">
        <v>1593.7000000000003</v>
      </c>
      <c r="O63">
        <v>111.8</v>
      </c>
      <c r="P63">
        <v>111.2</v>
      </c>
      <c r="Q63">
        <v>116.1</v>
      </c>
      <c r="R63">
        <v>112.3</v>
      </c>
      <c r="S63">
        <v>120</v>
      </c>
      <c r="T63">
        <v>352.1</v>
      </c>
      <c r="U63">
        <v>576.80000000000007</v>
      </c>
      <c r="AM63" t="s">
        <v>33</v>
      </c>
      <c r="AN63">
        <v>2014</v>
      </c>
      <c r="AO63" t="s">
        <v>48</v>
      </c>
      <c r="AP63">
        <v>1593.7000000000003</v>
      </c>
      <c r="AQ63">
        <v>112.3</v>
      </c>
      <c r="AR63">
        <v>120</v>
      </c>
      <c r="AS63">
        <v>352.1</v>
      </c>
    </row>
    <row r="64" spans="1:45" x14ac:dyDescent="0.3">
      <c r="A64" t="s">
        <v>35</v>
      </c>
      <c r="B64">
        <v>2020</v>
      </c>
      <c r="C64" t="s">
        <v>39</v>
      </c>
      <c r="K64" t="s">
        <v>35</v>
      </c>
      <c r="L64">
        <v>2014</v>
      </c>
      <c r="M64" t="s">
        <v>48</v>
      </c>
      <c r="N64">
        <v>1586.0999999999997</v>
      </c>
      <c r="O64">
        <v>114.3</v>
      </c>
      <c r="P64">
        <v>112</v>
      </c>
      <c r="Q64">
        <v>116.1</v>
      </c>
      <c r="R64">
        <v>113.7</v>
      </c>
      <c r="S64">
        <v>118.6</v>
      </c>
      <c r="T64">
        <v>358</v>
      </c>
      <c r="U64">
        <v>573.20000000000005</v>
      </c>
      <c r="AM64" t="s">
        <v>35</v>
      </c>
      <c r="AN64">
        <v>2014</v>
      </c>
      <c r="AO64" t="s">
        <v>48</v>
      </c>
      <c r="AP64">
        <v>1586.0999999999997</v>
      </c>
      <c r="AQ64">
        <v>113.7</v>
      </c>
      <c r="AR64">
        <v>118.6</v>
      </c>
      <c r="AS64">
        <v>358</v>
      </c>
    </row>
    <row r="65" spans="1:45" x14ac:dyDescent="0.3">
      <c r="A65" t="s">
        <v>35</v>
      </c>
      <c r="B65">
        <v>2020</v>
      </c>
      <c r="C65" t="s">
        <v>41</v>
      </c>
      <c r="K65" t="s">
        <v>30</v>
      </c>
      <c r="L65">
        <v>2014</v>
      </c>
      <c r="M65" t="s">
        <v>50</v>
      </c>
      <c r="N65">
        <v>1581.1999999999998</v>
      </c>
      <c r="O65">
        <v>116.4</v>
      </c>
      <c r="P65">
        <v>112.6</v>
      </c>
      <c r="Q65">
        <v>139.26</v>
      </c>
      <c r="R65">
        <v>115.3</v>
      </c>
      <c r="S65">
        <v>116.9</v>
      </c>
      <c r="T65">
        <v>365.3</v>
      </c>
      <c r="U65">
        <v>573.79999999999995</v>
      </c>
      <c r="AM65" t="s">
        <v>30</v>
      </c>
      <c r="AN65">
        <v>2014</v>
      </c>
      <c r="AO65" t="s">
        <v>50</v>
      </c>
      <c r="AP65">
        <v>1581.1999999999998</v>
      </c>
      <c r="AQ65">
        <v>115.3</v>
      </c>
      <c r="AR65">
        <v>116.9</v>
      </c>
      <c r="AS65">
        <v>365.3</v>
      </c>
    </row>
    <row r="66" spans="1:45" x14ac:dyDescent="0.3">
      <c r="A66" t="s">
        <v>35</v>
      </c>
      <c r="B66">
        <v>2020</v>
      </c>
      <c r="C66" t="s">
        <v>42</v>
      </c>
      <c r="D66">
        <v>151.80000000000001</v>
      </c>
      <c r="K66" t="s">
        <v>33</v>
      </c>
      <c r="L66">
        <v>2014</v>
      </c>
      <c r="M66" t="s">
        <v>50</v>
      </c>
      <c r="N66">
        <v>1587.5</v>
      </c>
      <c r="O66">
        <v>112</v>
      </c>
      <c r="P66">
        <v>111</v>
      </c>
      <c r="Q66">
        <v>116.7</v>
      </c>
      <c r="R66">
        <v>112.6</v>
      </c>
      <c r="S66">
        <v>120.2</v>
      </c>
      <c r="T66">
        <v>353.4</v>
      </c>
      <c r="U66">
        <v>577.5</v>
      </c>
      <c r="AM66" t="s">
        <v>33</v>
      </c>
      <c r="AN66">
        <v>2014</v>
      </c>
      <c r="AO66" t="s">
        <v>50</v>
      </c>
      <c r="AP66">
        <v>1587.5</v>
      </c>
      <c r="AQ66">
        <v>112.6</v>
      </c>
      <c r="AR66">
        <v>120.2</v>
      </c>
      <c r="AS66">
        <v>353.4</v>
      </c>
    </row>
    <row r="67" spans="1:45" x14ac:dyDescent="0.3">
      <c r="A67" t="s">
        <v>35</v>
      </c>
      <c r="B67">
        <v>2020</v>
      </c>
      <c r="C67" t="s">
        <v>44</v>
      </c>
      <c r="D67">
        <v>151.80000000000001</v>
      </c>
      <c r="K67" t="s">
        <v>35</v>
      </c>
      <c r="L67">
        <v>2014</v>
      </c>
      <c r="M67" t="s">
        <v>50</v>
      </c>
      <c r="N67">
        <v>1582.7</v>
      </c>
      <c r="O67">
        <v>114.7</v>
      </c>
      <c r="P67">
        <v>111.8</v>
      </c>
      <c r="Q67">
        <v>116.7</v>
      </c>
      <c r="R67">
        <v>114.3</v>
      </c>
      <c r="S67">
        <v>118.8</v>
      </c>
      <c r="T67">
        <v>360.6</v>
      </c>
      <c r="U67">
        <v>574.6</v>
      </c>
      <c r="AM67" t="s">
        <v>35</v>
      </c>
      <c r="AN67">
        <v>2014</v>
      </c>
      <c r="AO67" t="s">
        <v>50</v>
      </c>
      <c r="AP67">
        <v>1582.7</v>
      </c>
      <c r="AQ67">
        <v>114.3</v>
      </c>
      <c r="AR67">
        <v>118.8</v>
      </c>
      <c r="AS67">
        <v>360.6</v>
      </c>
    </row>
    <row r="68" spans="1:45" x14ac:dyDescent="0.3">
      <c r="A68" t="s">
        <v>35</v>
      </c>
      <c r="B68">
        <v>2020</v>
      </c>
      <c r="C68" t="s">
        <v>46</v>
      </c>
      <c r="D68">
        <v>153.9</v>
      </c>
      <c r="K68" t="s">
        <v>30</v>
      </c>
      <c r="L68">
        <v>2014</v>
      </c>
      <c r="M68" t="s">
        <v>53</v>
      </c>
      <c r="N68">
        <v>1582</v>
      </c>
      <c r="O68">
        <v>117.3</v>
      </c>
      <c r="P68">
        <v>112</v>
      </c>
      <c r="Q68">
        <v>139.26</v>
      </c>
      <c r="R68">
        <v>115.9</v>
      </c>
      <c r="S68">
        <v>117.2</v>
      </c>
      <c r="T68">
        <v>366.7</v>
      </c>
      <c r="U68">
        <v>575.1</v>
      </c>
      <c r="AM68" t="s">
        <v>30</v>
      </c>
      <c r="AN68">
        <v>2014</v>
      </c>
      <c r="AO68" t="s">
        <v>53</v>
      </c>
      <c r="AP68">
        <v>1582</v>
      </c>
      <c r="AQ68">
        <v>115.9</v>
      </c>
      <c r="AR68">
        <v>117.2</v>
      </c>
      <c r="AS68">
        <v>366.7</v>
      </c>
    </row>
    <row r="69" spans="1:45" x14ac:dyDescent="0.3">
      <c r="A69" t="s">
        <v>35</v>
      </c>
      <c r="B69">
        <v>2020</v>
      </c>
      <c r="C69" t="s">
        <v>48</v>
      </c>
      <c r="D69">
        <v>154.69999999999999</v>
      </c>
      <c r="K69" t="s">
        <v>33</v>
      </c>
      <c r="L69">
        <v>2014</v>
      </c>
      <c r="M69" t="s">
        <v>53</v>
      </c>
      <c r="N69">
        <v>1587.8</v>
      </c>
      <c r="O69">
        <v>112.6</v>
      </c>
      <c r="P69">
        <v>109.7</v>
      </c>
      <c r="Q69">
        <v>117.1</v>
      </c>
      <c r="R69">
        <v>113</v>
      </c>
      <c r="S69">
        <v>120.3</v>
      </c>
      <c r="T69">
        <v>355.2</v>
      </c>
      <c r="U69">
        <v>579.19999999999993</v>
      </c>
      <c r="AM69" t="s">
        <v>33</v>
      </c>
      <c r="AN69">
        <v>2014</v>
      </c>
      <c r="AO69" t="s">
        <v>53</v>
      </c>
      <c r="AP69">
        <v>1587.8</v>
      </c>
      <c r="AQ69">
        <v>113</v>
      </c>
      <c r="AR69">
        <v>120.3</v>
      </c>
      <c r="AS69">
        <v>355.2</v>
      </c>
    </row>
    <row r="70" spans="1:45" x14ac:dyDescent="0.3">
      <c r="A70" t="s">
        <v>35</v>
      </c>
      <c r="B70">
        <v>2020</v>
      </c>
      <c r="C70" t="s">
        <v>50</v>
      </c>
      <c r="D70">
        <v>156.4</v>
      </c>
      <c r="K70" t="s">
        <v>35</v>
      </c>
      <c r="L70">
        <v>2014</v>
      </c>
      <c r="M70" t="s">
        <v>53</v>
      </c>
      <c r="N70">
        <v>1583.2</v>
      </c>
      <c r="O70">
        <v>115.5</v>
      </c>
      <c r="P70">
        <v>110.8</v>
      </c>
      <c r="Q70">
        <v>117.1</v>
      </c>
      <c r="R70">
        <v>114.8</v>
      </c>
      <c r="S70">
        <v>119</v>
      </c>
      <c r="T70">
        <v>362.1</v>
      </c>
      <c r="U70">
        <v>575.99999999999989</v>
      </c>
      <c r="AM70" t="s">
        <v>35</v>
      </c>
      <c r="AN70">
        <v>2014</v>
      </c>
      <c r="AO70" t="s">
        <v>53</v>
      </c>
      <c r="AP70">
        <v>1583.2</v>
      </c>
      <c r="AQ70">
        <v>114.8</v>
      </c>
      <c r="AR70">
        <v>119</v>
      </c>
      <c r="AS70">
        <v>362.1</v>
      </c>
    </row>
    <row r="71" spans="1:45" x14ac:dyDescent="0.3">
      <c r="A71" t="s">
        <v>35</v>
      </c>
      <c r="B71">
        <v>2020</v>
      </c>
      <c r="C71" t="s">
        <v>53</v>
      </c>
      <c r="D71">
        <v>158.4</v>
      </c>
      <c r="K71" t="s">
        <v>30</v>
      </c>
      <c r="L71">
        <v>2014</v>
      </c>
      <c r="M71" t="s">
        <v>55</v>
      </c>
      <c r="N71">
        <v>1569.6</v>
      </c>
      <c r="O71">
        <v>117.4</v>
      </c>
      <c r="P71">
        <v>111.5</v>
      </c>
      <c r="Q71">
        <v>139.26</v>
      </c>
      <c r="R71">
        <v>116.2</v>
      </c>
      <c r="S71">
        <v>117.7</v>
      </c>
      <c r="T71">
        <v>367.7</v>
      </c>
      <c r="U71">
        <v>576.80000000000007</v>
      </c>
      <c r="AM71" t="s">
        <v>30</v>
      </c>
      <c r="AN71">
        <v>2014</v>
      </c>
      <c r="AO71" t="s">
        <v>55</v>
      </c>
      <c r="AP71">
        <v>1569.6</v>
      </c>
      <c r="AQ71">
        <v>116.2</v>
      </c>
      <c r="AR71">
        <v>117.7</v>
      </c>
      <c r="AS71">
        <v>367.7</v>
      </c>
    </row>
    <row r="72" spans="1:45" x14ac:dyDescent="0.3">
      <c r="A72" t="s">
        <v>35</v>
      </c>
      <c r="B72">
        <v>2020</v>
      </c>
      <c r="C72" t="s">
        <v>55</v>
      </c>
      <c r="D72">
        <v>158.9</v>
      </c>
      <c r="K72" t="s">
        <v>33</v>
      </c>
      <c r="L72">
        <v>2014</v>
      </c>
      <c r="M72" t="s">
        <v>55</v>
      </c>
      <c r="N72">
        <v>1577.1999999999998</v>
      </c>
      <c r="O72">
        <v>113</v>
      </c>
      <c r="P72">
        <v>108.8</v>
      </c>
      <c r="Q72">
        <v>116.5</v>
      </c>
      <c r="R72">
        <v>113.2</v>
      </c>
      <c r="S72">
        <v>120.7</v>
      </c>
      <c r="T72">
        <v>356.5</v>
      </c>
      <c r="U72">
        <v>581.29999999999995</v>
      </c>
      <c r="AM72" t="s">
        <v>33</v>
      </c>
      <c r="AN72">
        <v>2014</v>
      </c>
      <c r="AO72" t="s">
        <v>55</v>
      </c>
      <c r="AP72">
        <v>1577.1999999999998</v>
      </c>
      <c r="AQ72">
        <v>113.2</v>
      </c>
      <c r="AR72">
        <v>120.7</v>
      </c>
      <c r="AS72">
        <v>356.5</v>
      </c>
    </row>
    <row r="73" spans="1:45" x14ac:dyDescent="0.3">
      <c r="A73" t="s">
        <v>35</v>
      </c>
      <c r="B73">
        <v>2021</v>
      </c>
      <c r="C73" t="s">
        <v>31</v>
      </c>
      <c r="D73">
        <v>157.30000000000001</v>
      </c>
      <c r="K73" t="s">
        <v>35</v>
      </c>
      <c r="L73">
        <v>2014</v>
      </c>
      <c r="M73" t="s">
        <v>55</v>
      </c>
      <c r="N73">
        <v>1571.6999999999998</v>
      </c>
      <c r="O73">
        <v>115.7</v>
      </c>
      <c r="P73">
        <v>110.1</v>
      </c>
      <c r="Q73">
        <v>116.5</v>
      </c>
      <c r="R73">
        <v>115.1</v>
      </c>
      <c r="S73">
        <v>119.5</v>
      </c>
      <c r="T73">
        <v>363.2</v>
      </c>
      <c r="U73">
        <v>578</v>
      </c>
      <c r="AM73" t="s">
        <v>35</v>
      </c>
      <c r="AN73">
        <v>2014</v>
      </c>
      <c r="AO73" t="s">
        <v>55</v>
      </c>
      <c r="AP73">
        <v>1571.6999999999998</v>
      </c>
      <c r="AQ73">
        <v>115.1</v>
      </c>
      <c r="AR73">
        <v>119.5</v>
      </c>
      <c r="AS73">
        <v>363.2</v>
      </c>
    </row>
    <row r="74" spans="1:45" x14ac:dyDescent="0.3">
      <c r="A74" t="s">
        <v>35</v>
      </c>
      <c r="B74">
        <v>2021</v>
      </c>
      <c r="C74" t="s">
        <v>36</v>
      </c>
      <c r="D74">
        <v>156.6</v>
      </c>
      <c r="K74" t="s">
        <v>30</v>
      </c>
      <c r="L74">
        <v>2015</v>
      </c>
      <c r="M74" t="s">
        <v>31</v>
      </c>
      <c r="N74">
        <v>1568.1</v>
      </c>
      <c r="O74">
        <v>118.4</v>
      </c>
      <c r="P74">
        <v>111</v>
      </c>
      <c r="Q74">
        <v>139.26</v>
      </c>
      <c r="R74">
        <v>116.6</v>
      </c>
      <c r="S74">
        <v>118.2</v>
      </c>
      <c r="T74">
        <v>370</v>
      </c>
      <c r="U74">
        <v>580.29999999999995</v>
      </c>
      <c r="AM74" t="s">
        <v>30</v>
      </c>
      <c r="AN74">
        <v>2015</v>
      </c>
      <c r="AO74" t="s">
        <v>31</v>
      </c>
      <c r="AP74">
        <v>1568.1</v>
      </c>
      <c r="AQ74">
        <v>116.6</v>
      </c>
      <c r="AR74">
        <v>118.2</v>
      </c>
      <c r="AS74">
        <v>370</v>
      </c>
    </row>
    <row r="75" spans="1:45" x14ac:dyDescent="0.3">
      <c r="A75" t="s">
        <v>35</v>
      </c>
      <c r="B75">
        <v>2021</v>
      </c>
      <c r="C75" t="s">
        <v>38</v>
      </c>
      <c r="D75">
        <v>156.80000000000001</v>
      </c>
      <c r="K75" t="s">
        <v>33</v>
      </c>
      <c r="L75">
        <v>2015</v>
      </c>
      <c r="M75" t="s">
        <v>31</v>
      </c>
      <c r="N75">
        <v>1574.8999999999999</v>
      </c>
      <c r="O75">
        <v>113.4</v>
      </c>
      <c r="P75">
        <v>107.9</v>
      </c>
      <c r="Q75">
        <v>117.3</v>
      </c>
      <c r="R75">
        <v>113.7</v>
      </c>
      <c r="S75">
        <v>120.8</v>
      </c>
      <c r="T75">
        <v>357.3</v>
      </c>
      <c r="U75">
        <v>584</v>
      </c>
      <c r="AM75" t="s">
        <v>33</v>
      </c>
      <c r="AN75">
        <v>2015</v>
      </c>
      <c r="AO75" t="s">
        <v>31</v>
      </c>
      <c r="AP75">
        <v>1574.8999999999999</v>
      </c>
      <c r="AQ75">
        <v>113.7</v>
      </c>
      <c r="AR75">
        <v>120.8</v>
      </c>
      <c r="AS75">
        <v>357.3</v>
      </c>
    </row>
    <row r="76" spans="1:45" x14ac:dyDescent="0.3">
      <c r="A76" t="s">
        <v>35</v>
      </c>
      <c r="B76">
        <v>2021</v>
      </c>
      <c r="C76" t="s">
        <v>39</v>
      </c>
      <c r="D76">
        <v>157.80000000000001</v>
      </c>
      <c r="K76" t="s">
        <v>35</v>
      </c>
      <c r="L76">
        <v>2015</v>
      </c>
      <c r="M76" t="s">
        <v>31</v>
      </c>
      <c r="N76">
        <v>1569.3</v>
      </c>
      <c r="O76">
        <v>116.5</v>
      </c>
      <c r="P76">
        <v>109.4</v>
      </c>
      <c r="Q76">
        <v>117.3</v>
      </c>
      <c r="R76">
        <v>115.5</v>
      </c>
      <c r="S76">
        <v>119.7</v>
      </c>
      <c r="T76">
        <v>364.9</v>
      </c>
      <c r="U76">
        <v>581.09999999999991</v>
      </c>
      <c r="AM76" t="s">
        <v>35</v>
      </c>
      <c r="AN76">
        <v>2015</v>
      </c>
      <c r="AO76" t="s">
        <v>31</v>
      </c>
      <c r="AP76">
        <v>1569.3</v>
      </c>
      <c r="AQ76">
        <v>115.5</v>
      </c>
      <c r="AR76">
        <v>119.7</v>
      </c>
      <c r="AS76">
        <v>364.9</v>
      </c>
    </row>
    <row r="77" spans="1:45" x14ac:dyDescent="0.3">
      <c r="A77" t="s">
        <v>35</v>
      </c>
      <c r="B77">
        <v>2021</v>
      </c>
      <c r="C77" t="s">
        <v>41</v>
      </c>
      <c r="D77">
        <v>160.4</v>
      </c>
      <c r="K77" t="s">
        <v>30</v>
      </c>
      <c r="L77">
        <v>2015</v>
      </c>
      <c r="M77" t="s">
        <v>36</v>
      </c>
      <c r="N77">
        <v>1570.5999999999997</v>
      </c>
      <c r="O77">
        <v>120</v>
      </c>
      <c r="P77">
        <v>110.9</v>
      </c>
      <c r="Q77">
        <v>139.26</v>
      </c>
      <c r="R77">
        <v>117.7</v>
      </c>
      <c r="S77">
        <v>118.7</v>
      </c>
      <c r="T77">
        <v>373.1</v>
      </c>
      <c r="U77">
        <v>584.40000000000009</v>
      </c>
      <c r="AM77" t="s">
        <v>30</v>
      </c>
      <c r="AN77">
        <v>2015</v>
      </c>
      <c r="AO77" t="s">
        <v>36</v>
      </c>
      <c r="AP77">
        <v>1570.5999999999997</v>
      </c>
      <c r="AQ77">
        <v>117.7</v>
      </c>
      <c r="AR77">
        <v>118.7</v>
      </c>
      <c r="AS77">
        <v>373.1</v>
      </c>
    </row>
    <row r="78" spans="1:45" x14ac:dyDescent="0.3">
      <c r="A78" t="s">
        <v>35</v>
      </c>
      <c r="B78">
        <v>2021</v>
      </c>
      <c r="C78" t="s">
        <v>42</v>
      </c>
      <c r="D78">
        <v>161.30000000000001</v>
      </c>
      <c r="K78" t="s">
        <v>33</v>
      </c>
      <c r="L78">
        <v>2015</v>
      </c>
      <c r="M78" t="s">
        <v>36</v>
      </c>
      <c r="N78">
        <v>1571.1000000000001</v>
      </c>
      <c r="O78">
        <v>114</v>
      </c>
      <c r="P78">
        <v>106.8</v>
      </c>
      <c r="Q78">
        <v>118.1</v>
      </c>
      <c r="R78">
        <v>114.1</v>
      </c>
      <c r="S78">
        <v>120.4</v>
      </c>
      <c r="T78">
        <v>358.4</v>
      </c>
      <c r="U78">
        <v>585.6</v>
      </c>
      <c r="AM78" t="s">
        <v>33</v>
      </c>
      <c r="AN78">
        <v>2015</v>
      </c>
      <c r="AO78" t="s">
        <v>36</v>
      </c>
      <c r="AP78">
        <v>1571.1000000000001</v>
      </c>
      <c r="AQ78">
        <v>114.1</v>
      </c>
      <c r="AR78">
        <v>120.4</v>
      </c>
      <c r="AS78">
        <v>358.4</v>
      </c>
    </row>
    <row r="79" spans="1:45" x14ac:dyDescent="0.3">
      <c r="A79" t="s">
        <v>35</v>
      </c>
      <c r="B79">
        <v>2021</v>
      </c>
      <c r="C79" t="s">
        <v>44</v>
      </c>
      <c r="D79">
        <v>162.5</v>
      </c>
      <c r="K79" t="s">
        <v>35</v>
      </c>
      <c r="L79">
        <v>2015</v>
      </c>
      <c r="M79" t="s">
        <v>36</v>
      </c>
      <c r="N79">
        <v>1569.3999999999996</v>
      </c>
      <c r="O79">
        <v>117.7</v>
      </c>
      <c r="P79">
        <v>108.7</v>
      </c>
      <c r="Q79">
        <v>118.1</v>
      </c>
      <c r="R79">
        <v>116.3</v>
      </c>
      <c r="S79">
        <v>119.7</v>
      </c>
      <c r="T79">
        <v>367.2</v>
      </c>
      <c r="U79">
        <v>584.1</v>
      </c>
      <c r="AM79" t="s">
        <v>35</v>
      </c>
      <c r="AN79">
        <v>2015</v>
      </c>
      <c r="AO79" t="s">
        <v>36</v>
      </c>
      <c r="AP79">
        <v>1569.3999999999996</v>
      </c>
      <c r="AQ79">
        <v>116.3</v>
      </c>
      <c r="AR79">
        <v>119.7</v>
      </c>
      <c r="AS79">
        <v>367.2</v>
      </c>
    </row>
    <row r="80" spans="1:45" x14ac:dyDescent="0.3">
      <c r="A80" t="s">
        <v>35</v>
      </c>
      <c r="B80">
        <v>2021</v>
      </c>
      <c r="C80" t="s">
        <v>46</v>
      </c>
      <c r="D80">
        <v>163.19999999999999</v>
      </c>
      <c r="K80" t="s">
        <v>30</v>
      </c>
      <c r="L80">
        <v>2015</v>
      </c>
      <c r="M80" t="s">
        <v>38</v>
      </c>
      <c r="N80">
        <v>1571.5</v>
      </c>
      <c r="O80">
        <v>120.6</v>
      </c>
      <c r="P80">
        <v>111.6</v>
      </c>
      <c r="Q80">
        <v>139.26</v>
      </c>
      <c r="R80">
        <v>118.2</v>
      </c>
      <c r="S80">
        <v>119.4</v>
      </c>
      <c r="T80">
        <v>374.4</v>
      </c>
      <c r="U80">
        <v>586.70000000000005</v>
      </c>
      <c r="AM80" t="s">
        <v>30</v>
      </c>
      <c r="AN80">
        <v>2015</v>
      </c>
      <c r="AO80" t="s">
        <v>38</v>
      </c>
      <c r="AP80">
        <v>1571.5</v>
      </c>
      <c r="AQ80">
        <v>118.2</v>
      </c>
      <c r="AR80">
        <v>119.4</v>
      </c>
      <c r="AS80">
        <v>374.4</v>
      </c>
    </row>
    <row r="81" spans="1:45" x14ac:dyDescent="0.3">
      <c r="A81" t="s">
        <v>35</v>
      </c>
      <c r="B81">
        <v>2021</v>
      </c>
      <c r="C81" t="s">
        <v>48</v>
      </c>
      <c r="D81">
        <v>163.19999999999999</v>
      </c>
      <c r="K81" t="s">
        <v>33</v>
      </c>
      <c r="L81">
        <v>2015</v>
      </c>
      <c r="M81" t="s">
        <v>38</v>
      </c>
      <c r="N81">
        <v>1568.0000000000002</v>
      </c>
      <c r="O81">
        <v>114.4</v>
      </c>
      <c r="P81">
        <v>108.4</v>
      </c>
      <c r="Q81">
        <v>118.6</v>
      </c>
      <c r="R81">
        <v>114.3</v>
      </c>
      <c r="S81">
        <v>120.6</v>
      </c>
      <c r="T81">
        <v>359.5</v>
      </c>
      <c r="U81">
        <v>587.30000000000007</v>
      </c>
      <c r="AM81" t="s">
        <v>33</v>
      </c>
      <c r="AN81">
        <v>2015</v>
      </c>
      <c r="AO81" t="s">
        <v>38</v>
      </c>
      <c r="AP81">
        <v>1568.0000000000002</v>
      </c>
      <c r="AQ81">
        <v>114.3</v>
      </c>
      <c r="AR81">
        <v>120.6</v>
      </c>
      <c r="AS81">
        <v>359.5</v>
      </c>
    </row>
    <row r="82" spans="1:45" x14ac:dyDescent="0.3">
      <c r="A82" t="s">
        <v>35</v>
      </c>
      <c r="B82">
        <v>2021</v>
      </c>
      <c r="C82" t="s">
        <v>50</v>
      </c>
      <c r="D82">
        <v>165.5</v>
      </c>
      <c r="K82" t="s">
        <v>35</v>
      </c>
      <c r="L82">
        <v>2015</v>
      </c>
      <c r="M82" t="s">
        <v>38</v>
      </c>
      <c r="N82">
        <v>1569.1</v>
      </c>
      <c r="O82">
        <v>118.3</v>
      </c>
      <c r="P82">
        <v>109.9</v>
      </c>
      <c r="Q82">
        <v>118.6</v>
      </c>
      <c r="R82">
        <v>116.7</v>
      </c>
      <c r="S82">
        <v>120.1</v>
      </c>
      <c r="T82">
        <v>368.40000000000003</v>
      </c>
      <c r="U82">
        <v>586.1</v>
      </c>
      <c r="AM82" t="s">
        <v>35</v>
      </c>
      <c r="AN82">
        <v>2015</v>
      </c>
      <c r="AO82" t="s">
        <v>38</v>
      </c>
      <c r="AP82">
        <v>1569.1</v>
      </c>
      <c r="AQ82">
        <v>116.7</v>
      </c>
      <c r="AR82">
        <v>120.1</v>
      </c>
      <c r="AS82">
        <v>368.40000000000003</v>
      </c>
    </row>
    <row r="83" spans="1:45" x14ac:dyDescent="0.3">
      <c r="A83" t="s">
        <v>35</v>
      </c>
      <c r="B83">
        <v>2021</v>
      </c>
      <c r="C83" t="s">
        <v>53</v>
      </c>
      <c r="D83">
        <v>166.7</v>
      </c>
      <c r="K83" t="s">
        <v>30</v>
      </c>
      <c r="L83">
        <v>2015</v>
      </c>
      <c r="M83" t="s">
        <v>39</v>
      </c>
      <c r="N83">
        <v>1577.2</v>
      </c>
      <c r="O83">
        <v>121.2</v>
      </c>
      <c r="P83">
        <v>111.9</v>
      </c>
      <c r="Q83">
        <v>139.26</v>
      </c>
      <c r="R83">
        <v>118.6</v>
      </c>
      <c r="S83">
        <v>119.9</v>
      </c>
      <c r="T83">
        <v>375.70000000000005</v>
      </c>
      <c r="U83">
        <v>590.4</v>
      </c>
      <c r="AM83" t="s">
        <v>30</v>
      </c>
      <c r="AN83">
        <v>2015</v>
      </c>
      <c r="AO83" t="s">
        <v>39</v>
      </c>
      <c r="AP83">
        <v>1577.2</v>
      </c>
      <c r="AQ83">
        <v>118.6</v>
      </c>
      <c r="AR83">
        <v>119.9</v>
      </c>
      <c r="AS83">
        <v>375.70000000000005</v>
      </c>
    </row>
    <row r="84" spans="1:45" x14ac:dyDescent="0.3">
      <c r="A84" t="s">
        <v>35</v>
      </c>
      <c r="B84">
        <v>2021</v>
      </c>
      <c r="C84" t="s">
        <v>55</v>
      </c>
      <c r="D84">
        <v>166.2</v>
      </c>
      <c r="K84" t="s">
        <v>33</v>
      </c>
      <c r="L84">
        <v>2015</v>
      </c>
      <c r="M84" t="s">
        <v>39</v>
      </c>
      <c r="N84">
        <v>1576.1</v>
      </c>
      <c r="O84">
        <v>114.7</v>
      </c>
      <c r="P84">
        <v>108.4</v>
      </c>
      <c r="Q84">
        <v>119.2</v>
      </c>
      <c r="R84">
        <v>114.6</v>
      </c>
      <c r="S84">
        <v>121.7</v>
      </c>
      <c r="T84">
        <v>360.6</v>
      </c>
      <c r="U84">
        <v>590.1</v>
      </c>
      <c r="AM84" t="s">
        <v>33</v>
      </c>
      <c r="AN84">
        <v>2015</v>
      </c>
      <c r="AO84" t="s">
        <v>39</v>
      </c>
      <c r="AP84">
        <v>1576.1</v>
      </c>
      <c r="AQ84">
        <v>114.6</v>
      </c>
      <c r="AR84">
        <v>121.7</v>
      </c>
      <c r="AS84">
        <v>360.6</v>
      </c>
    </row>
    <row r="85" spans="1:45" x14ac:dyDescent="0.3">
      <c r="A85" t="s">
        <v>35</v>
      </c>
      <c r="B85">
        <v>2022</v>
      </c>
      <c r="C85" t="s">
        <v>31</v>
      </c>
      <c r="D85">
        <v>165.7</v>
      </c>
      <c r="K85" t="s">
        <v>35</v>
      </c>
      <c r="L85">
        <v>2015</v>
      </c>
      <c r="M85" t="s">
        <v>39</v>
      </c>
      <c r="N85">
        <v>1575.7</v>
      </c>
      <c r="O85">
        <v>118.7</v>
      </c>
      <c r="P85">
        <v>110.1</v>
      </c>
      <c r="Q85">
        <v>119.2</v>
      </c>
      <c r="R85">
        <v>117.1</v>
      </c>
      <c r="S85">
        <v>121</v>
      </c>
      <c r="T85">
        <v>369.59999999999997</v>
      </c>
      <c r="U85">
        <v>589.29999999999995</v>
      </c>
      <c r="AM85" t="s">
        <v>35</v>
      </c>
      <c r="AN85">
        <v>2015</v>
      </c>
      <c r="AO85" t="s">
        <v>39</v>
      </c>
      <c r="AP85">
        <v>1575.7</v>
      </c>
      <c r="AQ85">
        <v>117.1</v>
      </c>
      <c r="AR85">
        <v>121</v>
      </c>
      <c r="AS85">
        <v>369.59999999999997</v>
      </c>
    </row>
    <row r="86" spans="1:45" x14ac:dyDescent="0.3">
      <c r="A86" t="s">
        <v>35</v>
      </c>
      <c r="B86">
        <v>2022</v>
      </c>
      <c r="C86" t="s">
        <v>36</v>
      </c>
      <c r="D86">
        <v>166.1</v>
      </c>
      <c r="K86" t="s">
        <v>30</v>
      </c>
      <c r="L86">
        <v>2015</v>
      </c>
      <c r="M86" t="s">
        <v>41</v>
      </c>
      <c r="N86">
        <v>1587.7</v>
      </c>
      <c r="O86">
        <v>121.9</v>
      </c>
      <c r="P86">
        <v>113.3</v>
      </c>
      <c r="Q86">
        <v>139.26</v>
      </c>
      <c r="R86">
        <v>119.4</v>
      </c>
      <c r="S86">
        <v>120.5</v>
      </c>
      <c r="T86">
        <v>378.2</v>
      </c>
      <c r="U86">
        <v>594.1</v>
      </c>
      <c r="AM86" t="s">
        <v>30</v>
      </c>
      <c r="AN86">
        <v>2015</v>
      </c>
      <c r="AO86" t="s">
        <v>41</v>
      </c>
      <c r="AP86">
        <v>1587.7</v>
      </c>
      <c r="AQ86">
        <v>119.4</v>
      </c>
      <c r="AR86">
        <v>120.5</v>
      </c>
      <c r="AS86">
        <v>378.2</v>
      </c>
    </row>
    <row r="87" spans="1:45" x14ac:dyDescent="0.3">
      <c r="A87" t="s">
        <v>35</v>
      </c>
      <c r="B87">
        <v>2022</v>
      </c>
      <c r="C87" t="s">
        <v>38</v>
      </c>
      <c r="D87">
        <v>167.7</v>
      </c>
      <c r="K87" t="s">
        <v>33</v>
      </c>
      <c r="L87">
        <v>2015</v>
      </c>
      <c r="M87" t="s">
        <v>41</v>
      </c>
      <c r="N87">
        <v>1598.9</v>
      </c>
      <c r="O87">
        <v>114.9</v>
      </c>
      <c r="P87">
        <v>110.8</v>
      </c>
      <c r="Q87">
        <v>119.6</v>
      </c>
      <c r="R87">
        <v>114.9</v>
      </c>
      <c r="S87">
        <v>122</v>
      </c>
      <c r="T87">
        <v>361.4</v>
      </c>
      <c r="U87">
        <v>593.6</v>
      </c>
      <c r="AM87" t="s">
        <v>33</v>
      </c>
      <c r="AN87">
        <v>2015</v>
      </c>
      <c r="AO87" t="s">
        <v>41</v>
      </c>
      <c r="AP87">
        <v>1598.9</v>
      </c>
      <c r="AQ87">
        <v>114.9</v>
      </c>
      <c r="AR87">
        <v>122</v>
      </c>
      <c r="AS87">
        <v>361.4</v>
      </c>
    </row>
    <row r="88" spans="1:45" x14ac:dyDescent="0.3">
      <c r="A88" t="s">
        <v>35</v>
      </c>
      <c r="B88">
        <v>2022</v>
      </c>
      <c r="C88" t="s">
        <v>39</v>
      </c>
      <c r="D88">
        <v>170.1</v>
      </c>
      <c r="K88" t="s">
        <v>35</v>
      </c>
      <c r="L88">
        <v>2015</v>
      </c>
      <c r="M88" t="s">
        <v>41</v>
      </c>
      <c r="N88">
        <v>1590.4</v>
      </c>
      <c r="O88">
        <v>119.2</v>
      </c>
      <c r="P88">
        <v>112</v>
      </c>
      <c r="Q88">
        <v>119.6</v>
      </c>
      <c r="R88">
        <v>117.7</v>
      </c>
      <c r="S88">
        <v>121.4</v>
      </c>
      <c r="T88">
        <v>371.4</v>
      </c>
      <c r="U88">
        <v>592.80000000000007</v>
      </c>
      <c r="AM88" t="s">
        <v>35</v>
      </c>
      <c r="AN88">
        <v>2015</v>
      </c>
      <c r="AO88" t="s">
        <v>41</v>
      </c>
      <c r="AP88">
        <v>1590.4</v>
      </c>
      <c r="AQ88">
        <v>117.7</v>
      </c>
      <c r="AR88">
        <v>121.4</v>
      </c>
      <c r="AS88">
        <v>371.4</v>
      </c>
    </row>
    <row r="89" spans="1:45" x14ac:dyDescent="0.3">
      <c r="A89" t="s">
        <v>35</v>
      </c>
      <c r="B89">
        <v>2022</v>
      </c>
      <c r="C89" t="s">
        <v>41</v>
      </c>
      <c r="D89">
        <v>171.7</v>
      </c>
      <c r="K89" t="s">
        <v>30</v>
      </c>
      <c r="L89">
        <v>2015</v>
      </c>
      <c r="M89" t="s">
        <v>42</v>
      </c>
      <c r="N89">
        <v>1617.8999999999999</v>
      </c>
      <c r="O89">
        <v>122.6</v>
      </c>
      <c r="P89">
        <v>114.2</v>
      </c>
      <c r="Q89">
        <v>139.26</v>
      </c>
      <c r="R89">
        <v>120.4</v>
      </c>
      <c r="S89">
        <v>122</v>
      </c>
      <c r="T89">
        <v>381.5</v>
      </c>
      <c r="U89">
        <v>599.79999999999995</v>
      </c>
      <c r="AM89" t="s">
        <v>30</v>
      </c>
      <c r="AN89">
        <v>2015</v>
      </c>
      <c r="AO89" t="s">
        <v>42</v>
      </c>
      <c r="AP89">
        <v>1617.8999999999999</v>
      </c>
      <c r="AQ89">
        <v>120.4</v>
      </c>
      <c r="AR89">
        <v>122</v>
      </c>
      <c r="AS89">
        <v>381.5</v>
      </c>
    </row>
    <row r="90" spans="1:45" x14ac:dyDescent="0.3">
      <c r="A90" t="s">
        <v>35</v>
      </c>
      <c r="B90">
        <v>2022</v>
      </c>
      <c r="C90" t="s">
        <v>42</v>
      </c>
      <c r="D90">
        <v>172.6</v>
      </c>
      <c r="K90" t="s">
        <v>33</v>
      </c>
      <c r="L90">
        <v>2015</v>
      </c>
      <c r="M90" t="s">
        <v>42</v>
      </c>
      <c r="N90">
        <v>1636.6</v>
      </c>
      <c r="O90">
        <v>115.1</v>
      </c>
      <c r="P90">
        <v>111.7</v>
      </c>
      <c r="Q90">
        <v>119</v>
      </c>
      <c r="R90">
        <v>115.4</v>
      </c>
      <c r="S90">
        <v>123.8</v>
      </c>
      <c r="T90">
        <v>363.09999999999997</v>
      </c>
      <c r="U90">
        <v>596</v>
      </c>
      <c r="AM90" t="s">
        <v>33</v>
      </c>
      <c r="AN90">
        <v>2015</v>
      </c>
      <c r="AO90" t="s">
        <v>42</v>
      </c>
      <c r="AP90">
        <v>1636.6</v>
      </c>
      <c r="AQ90">
        <v>115.4</v>
      </c>
      <c r="AR90">
        <v>123.8</v>
      </c>
      <c r="AS90">
        <v>363.09999999999997</v>
      </c>
    </row>
    <row r="91" spans="1:45" x14ac:dyDescent="0.3">
      <c r="A91" t="s">
        <v>35</v>
      </c>
      <c r="B91">
        <v>2022</v>
      </c>
      <c r="C91" t="s">
        <v>44</v>
      </c>
      <c r="D91">
        <v>173.4</v>
      </c>
      <c r="K91" t="s">
        <v>35</v>
      </c>
      <c r="L91">
        <v>2015</v>
      </c>
      <c r="M91" t="s">
        <v>42</v>
      </c>
      <c r="N91">
        <v>1623.5</v>
      </c>
      <c r="O91">
        <v>119.8</v>
      </c>
      <c r="P91">
        <v>112.9</v>
      </c>
      <c r="Q91">
        <v>119</v>
      </c>
      <c r="R91">
        <v>118.5</v>
      </c>
      <c r="S91">
        <v>123.1</v>
      </c>
      <c r="T91">
        <v>374.1</v>
      </c>
      <c r="U91">
        <v>597</v>
      </c>
      <c r="AM91" t="s">
        <v>35</v>
      </c>
      <c r="AN91">
        <v>2015</v>
      </c>
      <c r="AO91" t="s">
        <v>42</v>
      </c>
      <c r="AP91">
        <v>1623.5</v>
      </c>
      <c r="AQ91">
        <v>118.5</v>
      </c>
      <c r="AR91">
        <v>123.1</v>
      </c>
      <c r="AS91">
        <v>374.1</v>
      </c>
    </row>
    <row r="92" spans="1:45" x14ac:dyDescent="0.3">
      <c r="A92" t="s">
        <v>35</v>
      </c>
      <c r="B92">
        <v>2022</v>
      </c>
      <c r="C92" t="s">
        <v>46</v>
      </c>
      <c r="D92">
        <v>174.3</v>
      </c>
      <c r="K92" t="s">
        <v>30</v>
      </c>
      <c r="L92">
        <v>2015</v>
      </c>
      <c r="M92" t="s">
        <v>44</v>
      </c>
      <c r="N92">
        <v>1625.3</v>
      </c>
      <c r="O92">
        <v>123</v>
      </c>
      <c r="P92">
        <v>114.1</v>
      </c>
      <c r="Q92">
        <v>139.26</v>
      </c>
      <c r="R92">
        <v>120.8</v>
      </c>
      <c r="S92">
        <v>122.9</v>
      </c>
      <c r="T92">
        <v>382.6</v>
      </c>
      <c r="U92">
        <v>601.19999999999993</v>
      </c>
      <c r="AM92" t="s">
        <v>30</v>
      </c>
      <c r="AN92">
        <v>2015</v>
      </c>
      <c r="AO92" t="s">
        <v>44</v>
      </c>
      <c r="AP92">
        <v>1625.3</v>
      </c>
      <c r="AQ92">
        <v>120.8</v>
      </c>
      <c r="AR92">
        <v>122.9</v>
      </c>
      <c r="AS92">
        <v>382.6</v>
      </c>
    </row>
    <row r="93" spans="1:45" x14ac:dyDescent="0.3">
      <c r="A93" t="s">
        <v>35</v>
      </c>
      <c r="B93">
        <v>2022</v>
      </c>
      <c r="C93" t="s">
        <v>48</v>
      </c>
      <c r="D93">
        <v>175.3</v>
      </c>
      <c r="K93" t="s">
        <v>33</v>
      </c>
      <c r="L93">
        <v>2015</v>
      </c>
      <c r="M93" t="s">
        <v>44</v>
      </c>
      <c r="N93">
        <v>1642.8999999999999</v>
      </c>
      <c r="O93">
        <v>115.3</v>
      </c>
      <c r="P93">
        <v>111.5</v>
      </c>
      <c r="Q93">
        <v>119.9</v>
      </c>
      <c r="R93">
        <v>116</v>
      </c>
      <c r="S93">
        <v>125.4</v>
      </c>
      <c r="T93">
        <v>364.1</v>
      </c>
      <c r="U93">
        <v>597.19999999999993</v>
      </c>
      <c r="AM93" t="s">
        <v>33</v>
      </c>
      <c r="AN93">
        <v>2015</v>
      </c>
      <c r="AO93" t="s">
        <v>44</v>
      </c>
      <c r="AP93">
        <v>1642.8999999999999</v>
      </c>
      <c r="AQ93">
        <v>116</v>
      </c>
      <c r="AR93">
        <v>125.4</v>
      </c>
      <c r="AS93">
        <v>364.1</v>
      </c>
    </row>
    <row r="94" spans="1:45" x14ac:dyDescent="0.3">
      <c r="A94" t="s">
        <v>35</v>
      </c>
      <c r="B94">
        <v>2022</v>
      </c>
      <c r="C94" t="s">
        <v>50</v>
      </c>
      <c r="D94">
        <v>176.7</v>
      </c>
      <c r="K94" t="s">
        <v>35</v>
      </c>
      <c r="L94">
        <v>2015</v>
      </c>
      <c r="M94" t="s">
        <v>44</v>
      </c>
      <c r="N94">
        <v>1630.6000000000001</v>
      </c>
      <c r="O94">
        <v>120.1</v>
      </c>
      <c r="P94">
        <v>112.7</v>
      </c>
      <c r="Q94">
        <v>119.9</v>
      </c>
      <c r="R94">
        <v>119</v>
      </c>
      <c r="S94">
        <v>124.4</v>
      </c>
      <c r="T94">
        <v>375.09999999999997</v>
      </c>
      <c r="U94">
        <v>598.4</v>
      </c>
      <c r="AM94" t="s">
        <v>35</v>
      </c>
      <c r="AN94">
        <v>2015</v>
      </c>
      <c r="AO94" t="s">
        <v>44</v>
      </c>
      <c r="AP94">
        <v>1630.6000000000001</v>
      </c>
      <c r="AQ94">
        <v>119</v>
      </c>
      <c r="AR94">
        <v>124.4</v>
      </c>
      <c r="AS94">
        <v>375.09999999999997</v>
      </c>
    </row>
    <row r="95" spans="1:45" x14ac:dyDescent="0.3">
      <c r="A95" t="s">
        <v>35</v>
      </c>
      <c r="B95">
        <v>2022</v>
      </c>
      <c r="C95" t="s">
        <v>53</v>
      </c>
      <c r="D95">
        <v>176.5</v>
      </c>
      <c r="K95" t="s">
        <v>30</v>
      </c>
      <c r="L95">
        <v>2015</v>
      </c>
      <c r="M95" t="s">
        <v>46</v>
      </c>
      <c r="N95">
        <v>1646.6</v>
      </c>
      <c r="O95">
        <v>123.8</v>
      </c>
      <c r="P95">
        <v>113.6</v>
      </c>
      <c r="Q95">
        <v>139.26</v>
      </c>
      <c r="R95">
        <v>121.1</v>
      </c>
      <c r="S95">
        <v>123.6</v>
      </c>
      <c r="T95">
        <v>384.8</v>
      </c>
      <c r="U95">
        <v>603</v>
      </c>
      <c r="AM95" t="s">
        <v>30</v>
      </c>
      <c r="AN95">
        <v>2015</v>
      </c>
      <c r="AO95" t="s">
        <v>46</v>
      </c>
      <c r="AP95">
        <v>1646.6</v>
      </c>
      <c r="AQ95">
        <v>121.1</v>
      </c>
      <c r="AR95">
        <v>123.6</v>
      </c>
      <c r="AS95">
        <v>384.8</v>
      </c>
    </row>
    <row r="96" spans="1:45" x14ac:dyDescent="0.3">
      <c r="A96" t="s">
        <v>35</v>
      </c>
      <c r="B96">
        <v>2022</v>
      </c>
      <c r="C96" t="s">
        <v>55</v>
      </c>
      <c r="D96">
        <v>175.7</v>
      </c>
      <c r="K96" t="s">
        <v>33</v>
      </c>
      <c r="L96">
        <v>2015</v>
      </c>
      <c r="M96" t="s">
        <v>46</v>
      </c>
      <c r="N96">
        <v>1658.8999999999999</v>
      </c>
      <c r="O96">
        <v>115.3</v>
      </c>
      <c r="P96">
        <v>109.9</v>
      </c>
      <c r="Q96">
        <v>120.9</v>
      </c>
      <c r="R96">
        <v>116.6</v>
      </c>
      <c r="S96">
        <v>126.2</v>
      </c>
      <c r="T96">
        <v>364.8</v>
      </c>
      <c r="U96">
        <v>599.6</v>
      </c>
      <c r="AM96" t="s">
        <v>33</v>
      </c>
      <c r="AN96">
        <v>2015</v>
      </c>
      <c r="AO96" t="s">
        <v>46</v>
      </c>
      <c r="AP96">
        <v>1658.8999999999999</v>
      </c>
      <c r="AQ96">
        <v>116.6</v>
      </c>
      <c r="AR96">
        <v>126.2</v>
      </c>
      <c r="AS96">
        <v>364.8</v>
      </c>
    </row>
    <row r="97" spans="1:45" x14ac:dyDescent="0.3">
      <c r="A97" t="s">
        <v>35</v>
      </c>
      <c r="B97">
        <v>2023</v>
      </c>
      <c r="C97" t="s">
        <v>31</v>
      </c>
      <c r="D97">
        <v>176.5</v>
      </c>
      <c r="K97" t="s">
        <v>35</v>
      </c>
      <c r="L97">
        <v>2015</v>
      </c>
      <c r="M97" t="s">
        <v>46</v>
      </c>
      <c r="N97">
        <v>1649.6</v>
      </c>
      <c r="O97">
        <v>120.6</v>
      </c>
      <c r="P97">
        <v>111.7</v>
      </c>
      <c r="Q97">
        <v>120.9</v>
      </c>
      <c r="R97">
        <v>119.4</v>
      </c>
      <c r="S97">
        <v>125.1</v>
      </c>
      <c r="T97">
        <v>376.7</v>
      </c>
      <c r="U97">
        <v>600.5</v>
      </c>
      <c r="AM97" t="s">
        <v>35</v>
      </c>
      <c r="AN97">
        <v>2015</v>
      </c>
      <c r="AO97" t="s">
        <v>46</v>
      </c>
      <c r="AP97">
        <v>1649.6</v>
      </c>
      <c r="AQ97">
        <v>119.4</v>
      </c>
      <c r="AR97">
        <v>125.1</v>
      </c>
      <c r="AS97">
        <v>376.7</v>
      </c>
    </row>
    <row r="98" spans="1:45" x14ac:dyDescent="0.3">
      <c r="A98" t="s">
        <v>35</v>
      </c>
      <c r="B98">
        <v>2023</v>
      </c>
      <c r="C98" t="s">
        <v>36</v>
      </c>
      <c r="D98">
        <v>177.2</v>
      </c>
      <c r="K98" t="s">
        <v>30</v>
      </c>
      <c r="L98">
        <v>2015</v>
      </c>
      <c r="M98" t="s">
        <v>48</v>
      </c>
      <c r="N98">
        <v>1657.6000000000001</v>
      </c>
      <c r="O98">
        <v>123.7</v>
      </c>
      <c r="P98">
        <v>113.8</v>
      </c>
      <c r="Q98">
        <v>139.26</v>
      </c>
      <c r="R98">
        <v>121.4</v>
      </c>
      <c r="S98">
        <v>124.5</v>
      </c>
      <c r="T98">
        <v>387.1</v>
      </c>
      <c r="U98">
        <v>607.6</v>
      </c>
      <c r="AM98" t="s">
        <v>30</v>
      </c>
      <c r="AN98">
        <v>2015</v>
      </c>
      <c r="AO98" t="s">
        <v>48</v>
      </c>
      <c r="AP98">
        <v>1657.6000000000001</v>
      </c>
      <c r="AQ98">
        <v>121.4</v>
      </c>
      <c r="AR98">
        <v>124.5</v>
      </c>
      <c r="AS98">
        <v>387.1</v>
      </c>
    </row>
    <row r="99" spans="1:45" x14ac:dyDescent="0.3">
      <c r="A99" t="s">
        <v>35</v>
      </c>
      <c r="B99">
        <v>2023</v>
      </c>
      <c r="C99" t="s">
        <v>38</v>
      </c>
      <c r="D99">
        <v>177.2</v>
      </c>
      <c r="K99" t="s">
        <v>33</v>
      </c>
      <c r="L99">
        <v>2015</v>
      </c>
      <c r="M99" t="s">
        <v>48</v>
      </c>
      <c r="N99">
        <v>1664.8</v>
      </c>
      <c r="O99">
        <v>115.1</v>
      </c>
      <c r="P99">
        <v>109.1</v>
      </c>
      <c r="Q99">
        <v>121.6</v>
      </c>
      <c r="R99">
        <v>117.1</v>
      </c>
      <c r="S99">
        <v>126.5</v>
      </c>
      <c r="T99">
        <v>365.8</v>
      </c>
      <c r="U99">
        <v>601.5</v>
      </c>
      <c r="AM99" t="s">
        <v>33</v>
      </c>
      <c r="AN99">
        <v>2015</v>
      </c>
      <c r="AO99" t="s">
        <v>48</v>
      </c>
      <c r="AP99">
        <v>1664.8</v>
      </c>
      <c r="AQ99">
        <v>117.1</v>
      </c>
      <c r="AR99">
        <v>126.5</v>
      </c>
      <c r="AS99">
        <v>365.8</v>
      </c>
    </row>
    <row r="100" spans="1:45" x14ac:dyDescent="0.3">
      <c r="A100" t="s">
        <v>35</v>
      </c>
      <c r="B100">
        <v>2023</v>
      </c>
      <c r="C100" t="s">
        <v>39</v>
      </c>
      <c r="D100">
        <v>178.1</v>
      </c>
      <c r="K100" t="s">
        <v>35</v>
      </c>
      <c r="L100">
        <v>2015</v>
      </c>
      <c r="M100" t="s">
        <v>48</v>
      </c>
      <c r="N100">
        <v>1658.3000000000002</v>
      </c>
      <c r="O100">
        <v>120.4</v>
      </c>
      <c r="P100">
        <v>111.3</v>
      </c>
      <c r="Q100">
        <v>121.6</v>
      </c>
      <c r="R100">
        <v>119.8</v>
      </c>
      <c r="S100">
        <v>125.7</v>
      </c>
      <c r="T100">
        <v>378.5</v>
      </c>
      <c r="U100">
        <v>603.79999999999995</v>
      </c>
      <c r="AM100" t="s">
        <v>35</v>
      </c>
      <c r="AN100">
        <v>2015</v>
      </c>
      <c r="AO100" t="s">
        <v>48</v>
      </c>
      <c r="AP100">
        <v>1658.3000000000002</v>
      </c>
      <c r="AQ100">
        <v>119.8</v>
      </c>
      <c r="AR100">
        <v>125.7</v>
      </c>
      <c r="AS100">
        <v>378.5</v>
      </c>
    </row>
    <row r="101" spans="1:45" x14ac:dyDescent="0.3">
      <c r="A101" t="s">
        <v>35</v>
      </c>
      <c r="B101">
        <v>2023</v>
      </c>
      <c r="C101" t="s">
        <v>41</v>
      </c>
      <c r="D101">
        <v>179.1</v>
      </c>
      <c r="K101" t="s">
        <v>30</v>
      </c>
      <c r="L101">
        <v>2015</v>
      </c>
      <c r="M101" t="s">
        <v>50</v>
      </c>
      <c r="N101">
        <v>1674.6</v>
      </c>
      <c r="O101">
        <v>124.4</v>
      </c>
      <c r="P101">
        <v>113.8</v>
      </c>
      <c r="Q101">
        <v>139.26</v>
      </c>
      <c r="R101">
        <v>122</v>
      </c>
      <c r="S101">
        <v>125.1</v>
      </c>
      <c r="T101">
        <v>389</v>
      </c>
      <c r="U101">
        <v>610.1</v>
      </c>
      <c r="AM101" t="s">
        <v>30</v>
      </c>
      <c r="AN101">
        <v>2015</v>
      </c>
      <c r="AO101" t="s">
        <v>50</v>
      </c>
      <c r="AP101">
        <v>1674.6</v>
      </c>
      <c r="AQ101">
        <v>122</v>
      </c>
      <c r="AR101">
        <v>125.1</v>
      </c>
      <c r="AS101">
        <v>389</v>
      </c>
    </row>
    <row r="102" spans="1:45" x14ac:dyDescent="0.3">
      <c r="K102" t="s">
        <v>33</v>
      </c>
      <c r="L102">
        <v>2015</v>
      </c>
      <c r="M102" t="s">
        <v>50</v>
      </c>
      <c r="N102">
        <v>1692.8000000000002</v>
      </c>
      <c r="O102">
        <v>114.9</v>
      </c>
      <c r="P102">
        <v>109.3</v>
      </c>
      <c r="Q102">
        <v>122.4</v>
      </c>
      <c r="R102">
        <v>117.7</v>
      </c>
      <c r="S102">
        <v>126.5</v>
      </c>
      <c r="T102">
        <v>366.79999999999995</v>
      </c>
      <c r="U102">
        <v>603.70000000000005</v>
      </c>
      <c r="AM102" t="s">
        <v>33</v>
      </c>
      <c r="AN102">
        <v>2015</v>
      </c>
      <c r="AO102" t="s">
        <v>50</v>
      </c>
      <c r="AP102">
        <v>1692.8000000000002</v>
      </c>
      <c r="AQ102">
        <v>117.7</v>
      </c>
      <c r="AR102">
        <v>126.5</v>
      </c>
      <c r="AS102">
        <v>366.79999999999995</v>
      </c>
    </row>
    <row r="103" spans="1:45" x14ac:dyDescent="0.3">
      <c r="K103" t="s">
        <v>35</v>
      </c>
      <c r="L103">
        <v>2015</v>
      </c>
      <c r="M103" t="s">
        <v>50</v>
      </c>
      <c r="N103">
        <v>1678.9999999999998</v>
      </c>
      <c r="O103">
        <v>120.8</v>
      </c>
      <c r="P103">
        <v>111.4</v>
      </c>
      <c r="Q103">
        <v>122.4</v>
      </c>
      <c r="R103">
        <v>120.4</v>
      </c>
      <c r="S103">
        <v>125.9</v>
      </c>
      <c r="T103">
        <v>380.1</v>
      </c>
      <c r="U103">
        <v>606</v>
      </c>
      <c r="AM103" t="s">
        <v>35</v>
      </c>
      <c r="AN103">
        <v>2015</v>
      </c>
      <c r="AO103" t="s">
        <v>50</v>
      </c>
      <c r="AP103">
        <v>1678.9999999999998</v>
      </c>
      <c r="AQ103">
        <v>120.4</v>
      </c>
      <c r="AR103">
        <v>125.9</v>
      </c>
      <c r="AS103">
        <v>380.1</v>
      </c>
    </row>
    <row r="104" spans="1:45" x14ac:dyDescent="0.3">
      <c r="K104" t="s">
        <v>30</v>
      </c>
      <c r="L104">
        <v>2015</v>
      </c>
      <c r="M104" t="s">
        <v>53</v>
      </c>
      <c r="N104">
        <v>1686.3</v>
      </c>
      <c r="O104">
        <v>125.6</v>
      </c>
      <c r="P104">
        <v>114</v>
      </c>
      <c r="Q104">
        <v>139.26</v>
      </c>
      <c r="R104">
        <v>122.6</v>
      </c>
      <c r="S104">
        <v>125.8</v>
      </c>
      <c r="T104">
        <v>391.79999999999995</v>
      </c>
      <c r="U104">
        <v>612.49999999999989</v>
      </c>
      <c r="AM104" t="s">
        <v>30</v>
      </c>
      <c r="AN104">
        <v>2015</v>
      </c>
      <c r="AO104" t="s">
        <v>53</v>
      </c>
      <c r="AP104">
        <v>1686.3</v>
      </c>
      <c r="AQ104">
        <v>122.6</v>
      </c>
      <c r="AR104">
        <v>125.8</v>
      </c>
      <c r="AS104">
        <v>391.79999999999995</v>
      </c>
    </row>
    <row r="105" spans="1:45" x14ac:dyDescent="0.3">
      <c r="K105" t="s">
        <v>33</v>
      </c>
      <c r="L105">
        <v>2015</v>
      </c>
      <c r="M105" t="s">
        <v>53</v>
      </c>
      <c r="N105">
        <v>1708.4999999999998</v>
      </c>
      <c r="O105">
        <v>115.1</v>
      </c>
      <c r="P105">
        <v>109.3</v>
      </c>
      <c r="Q105">
        <v>122.9</v>
      </c>
      <c r="R105">
        <v>118.1</v>
      </c>
      <c r="S105">
        <v>126.6</v>
      </c>
      <c r="T105">
        <v>368.5</v>
      </c>
      <c r="U105">
        <v>606.4</v>
      </c>
      <c r="AM105" t="s">
        <v>33</v>
      </c>
      <c r="AN105">
        <v>2015</v>
      </c>
      <c r="AO105" t="s">
        <v>53</v>
      </c>
      <c r="AP105">
        <v>1708.4999999999998</v>
      </c>
      <c r="AQ105">
        <v>118.1</v>
      </c>
      <c r="AR105">
        <v>126.6</v>
      </c>
      <c r="AS105">
        <v>368.5</v>
      </c>
    </row>
    <row r="106" spans="1:45" x14ac:dyDescent="0.3">
      <c r="K106" t="s">
        <v>35</v>
      </c>
      <c r="L106">
        <v>2015</v>
      </c>
      <c r="M106" t="s">
        <v>53</v>
      </c>
      <c r="N106">
        <v>1692.1</v>
      </c>
      <c r="O106">
        <v>121.6</v>
      </c>
      <c r="P106">
        <v>111.5</v>
      </c>
      <c r="Q106">
        <v>122.9</v>
      </c>
      <c r="R106">
        <v>120.9</v>
      </c>
      <c r="S106">
        <v>126.3</v>
      </c>
      <c r="T106">
        <v>382.4</v>
      </c>
      <c r="U106">
        <v>608.1</v>
      </c>
      <c r="AM106" t="s">
        <v>35</v>
      </c>
      <c r="AN106">
        <v>2015</v>
      </c>
      <c r="AO106" t="s">
        <v>53</v>
      </c>
      <c r="AP106">
        <v>1692.1</v>
      </c>
      <c r="AQ106">
        <v>120.9</v>
      </c>
      <c r="AR106">
        <v>126.3</v>
      </c>
      <c r="AS106">
        <v>382.4</v>
      </c>
    </row>
    <row r="107" spans="1:45" x14ac:dyDescent="0.3">
      <c r="K107" t="s">
        <v>30</v>
      </c>
      <c r="L107">
        <v>2015</v>
      </c>
      <c r="M107" t="s">
        <v>55</v>
      </c>
      <c r="N107">
        <v>1682.3000000000002</v>
      </c>
      <c r="O107">
        <v>125.7</v>
      </c>
      <c r="P107">
        <v>114</v>
      </c>
      <c r="Q107">
        <v>139.26</v>
      </c>
      <c r="R107">
        <v>123.1</v>
      </c>
      <c r="S107">
        <v>125.6</v>
      </c>
      <c r="T107">
        <v>392.9</v>
      </c>
      <c r="U107">
        <v>614.6</v>
      </c>
      <c r="AM107" t="s">
        <v>30</v>
      </c>
      <c r="AN107">
        <v>2015</v>
      </c>
      <c r="AO107" t="s">
        <v>55</v>
      </c>
      <c r="AP107">
        <v>1682.3000000000002</v>
      </c>
      <c r="AQ107">
        <v>123.1</v>
      </c>
      <c r="AR107">
        <v>125.6</v>
      </c>
      <c r="AS107">
        <v>392.9</v>
      </c>
    </row>
    <row r="108" spans="1:45" x14ac:dyDescent="0.3">
      <c r="K108" t="s">
        <v>33</v>
      </c>
      <c r="L108">
        <v>2015</v>
      </c>
      <c r="M108" t="s">
        <v>55</v>
      </c>
      <c r="N108">
        <v>1698.8</v>
      </c>
      <c r="O108">
        <v>116</v>
      </c>
      <c r="P108">
        <v>109.3</v>
      </c>
      <c r="Q108">
        <v>122.4</v>
      </c>
      <c r="R108">
        <v>118.6</v>
      </c>
      <c r="S108">
        <v>126.6</v>
      </c>
      <c r="T108">
        <v>369.4</v>
      </c>
      <c r="U108">
        <v>607.19999999999993</v>
      </c>
      <c r="AM108" t="s">
        <v>33</v>
      </c>
      <c r="AN108">
        <v>2015</v>
      </c>
      <c r="AO108" t="s">
        <v>55</v>
      </c>
      <c r="AP108">
        <v>1698.8</v>
      </c>
      <c r="AQ108">
        <v>118.6</v>
      </c>
      <c r="AR108">
        <v>126.6</v>
      </c>
      <c r="AS108">
        <v>369.4</v>
      </c>
    </row>
    <row r="109" spans="1:45" x14ac:dyDescent="0.3">
      <c r="K109" t="s">
        <v>35</v>
      </c>
      <c r="L109">
        <v>2015</v>
      </c>
      <c r="M109" t="s">
        <v>55</v>
      </c>
      <c r="N109">
        <v>1686.1000000000001</v>
      </c>
      <c r="O109">
        <v>122</v>
      </c>
      <c r="P109">
        <v>111.5</v>
      </c>
      <c r="Q109">
        <v>122.4</v>
      </c>
      <c r="R109">
        <v>121.4</v>
      </c>
      <c r="S109">
        <v>126.2</v>
      </c>
      <c r="T109">
        <v>383.5</v>
      </c>
      <c r="U109">
        <v>609.70000000000005</v>
      </c>
      <c r="AM109" t="s">
        <v>35</v>
      </c>
      <c r="AN109">
        <v>2015</v>
      </c>
      <c r="AO109" t="s">
        <v>55</v>
      </c>
      <c r="AP109">
        <v>1686.1000000000001</v>
      </c>
      <c r="AQ109">
        <v>121.4</v>
      </c>
      <c r="AR109">
        <v>126.2</v>
      </c>
      <c r="AS109">
        <v>383.5</v>
      </c>
    </row>
    <row r="110" spans="1:45" x14ac:dyDescent="0.3">
      <c r="K110" t="s">
        <v>30</v>
      </c>
      <c r="L110">
        <v>2016</v>
      </c>
      <c r="M110" t="s">
        <v>31</v>
      </c>
      <c r="N110">
        <v>1690.1000000000001</v>
      </c>
      <c r="O110">
        <v>126.2</v>
      </c>
      <c r="P110">
        <v>113.6</v>
      </c>
      <c r="Q110">
        <v>139.26</v>
      </c>
      <c r="R110">
        <v>123.7</v>
      </c>
      <c r="S110">
        <v>126.2</v>
      </c>
      <c r="T110">
        <v>394.7</v>
      </c>
      <c r="U110">
        <v>616.6</v>
      </c>
      <c r="AM110" t="s">
        <v>30</v>
      </c>
      <c r="AN110">
        <v>2016</v>
      </c>
      <c r="AO110" t="s">
        <v>31</v>
      </c>
      <c r="AP110">
        <v>1690.1000000000001</v>
      </c>
      <c r="AQ110">
        <v>123.7</v>
      </c>
      <c r="AR110">
        <v>126.2</v>
      </c>
      <c r="AS110">
        <v>394.7</v>
      </c>
    </row>
    <row r="111" spans="1:45" x14ac:dyDescent="0.3">
      <c r="K111" t="s">
        <v>33</v>
      </c>
      <c r="L111">
        <v>2016</v>
      </c>
      <c r="M111" t="s">
        <v>31</v>
      </c>
      <c r="N111">
        <v>1701.4</v>
      </c>
      <c r="O111">
        <v>116.9</v>
      </c>
      <c r="P111">
        <v>108.9</v>
      </c>
      <c r="Q111">
        <v>123.4</v>
      </c>
      <c r="R111">
        <v>119.1</v>
      </c>
      <c r="S111">
        <v>126.4</v>
      </c>
      <c r="T111">
        <v>370.5</v>
      </c>
      <c r="U111">
        <v>610.4</v>
      </c>
      <c r="AM111" t="s">
        <v>33</v>
      </c>
      <c r="AN111">
        <v>2016</v>
      </c>
      <c r="AO111" t="s">
        <v>31</v>
      </c>
      <c r="AP111">
        <v>1701.4</v>
      </c>
      <c r="AQ111">
        <v>119.1</v>
      </c>
      <c r="AR111">
        <v>126.4</v>
      </c>
      <c r="AS111">
        <v>370.5</v>
      </c>
    </row>
    <row r="112" spans="1:45" x14ac:dyDescent="0.3">
      <c r="K112" t="s">
        <v>35</v>
      </c>
      <c r="L112">
        <v>2016</v>
      </c>
      <c r="M112" t="s">
        <v>31</v>
      </c>
      <c r="N112">
        <v>1691.7</v>
      </c>
      <c r="O112">
        <v>122.7</v>
      </c>
      <c r="P112">
        <v>111.1</v>
      </c>
      <c r="Q112">
        <v>123.4</v>
      </c>
      <c r="R112">
        <v>122</v>
      </c>
      <c r="S112">
        <v>126.3</v>
      </c>
      <c r="T112">
        <v>384.9</v>
      </c>
      <c r="U112">
        <v>612.20000000000005</v>
      </c>
      <c r="AM112" t="s">
        <v>35</v>
      </c>
      <c r="AN112">
        <v>2016</v>
      </c>
      <c r="AO112" t="s">
        <v>31</v>
      </c>
      <c r="AP112">
        <v>1691.7</v>
      </c>
      <c r="AQ112">
        <v>122</v>
      </c>
      <c r="AR112">
        <v>126.3</v>
      </c>
      <c r="AS112">
        <v>384.9</v>
      </c>
    </row>
    <row r="113" spans="11:45" x14ac:dyDescent="0.3">
      <c r="K113" t="s">
        <v>30</v>
      </c>
      <c r="L113">
        <v>2016</v>
      </c>
      <c r="M113" t="s">
        <v>36</v>
      </c>
      <c r="N113">
        <v>1682.6</v>
      </c>
      <c r="O113">
        <v>127.5</v>
      </c>
      <c r="P113">
        <v>113.9</v>
      </c>
      <c r="Q113">
        <v>139.26</v>
      </c>
      <c r="R113">
        <v>124.3</v>
      </c>
      <c r="S113">
        <v>127.1</v>
      </c>
      <c r="T113">
        <v>397.1</v>
      </c>
      <c r="U113">
        <v>621.5</v>
      </c>
      <c r="AM113" t="s">
        <v>30</v>
      </c>
      <c r="AN113">
        <v>2016</v>
      </c>
      <c r="AO113" t="s">
        <v>36</v>
      </c>
      <c r="AP113">
        <v>1682.6</v>
      </c>
      <c r="AQ113">
        <v>124.3</v>
      </c>
      <c r="AR113">
        <v>127.1</v>
      </c>
      <c r="AS113">
        <v>397.1</v>
      </c>
    </row>
    <row r="114" spans="11:45" x14ac:dyDescent="0.3">
      <c r="K114" t="s">
        <v>33</v>
      </c>
      <c r="L114">
        <v>2016</v>
      </c>
      <c r="M114" t="s">
        <v>36</v>
      </c>
      <c r="N114">
        <v>1676.1</v>
      </c>
      <c r="O114">
        <v>116</v>
      </c>
      <c r="P114">
        <v>109.1</v>
      </c>
      <c r="Q114">
        <v>124.4</v>
      </c>
      <c r="R114">
        <v>119.5</v>
      </c>
      <c r="S114">
        <v>126.3</v>
      </c>
      <c r="T114">
        <v>371.59999999999997</v>
      </c>
      <c r="U114">
        <v>614</v>
      </c>
      <c r="AM114" t="s">
        <v>33</v>
      </c>
      <c r="AN114">
        <v>2016</v>
      </c>
      <c r="AO114" t="s">
        <v>36</v>
      </c>
      <c r="AP114">
        <v>1676.1</v>
      </c>
      <c r="AQ114">
        <v>119.5</v>
      </c>
      <c r="AR114">
        <v>126.3</v>
      </c>
      <c r="AS114">
        <v>371.59999999999997</v>
      </c>
    </row>
    <row r="115" spans="11:45" x14ac:dyDescent="0.3">
      <c r="K115" t="s">
        <v>35</v>
      </c>
      <c r="L115">
        <v>2016</v>
      </c>
      <c r="M115" t="s">
        <v>36</v>
      </c>
      <c r="N115">
        <v>1678.1</v>
      </c>
      <c r="O115">
        <v>123.1</v>
      </c>
      <c r="P115">
        <v>111.4</v>
      </c>
      <c r="Q115">
        <v>124.4</v>
      </c>
      <c r="R115">
        <v>122.5</v>
      </c>
      <c r="S115">
        <v>126.6</v>
      </c>
      <c r="T115">
        <v>386.9</v>
      </c>
      <c r="U115">
        <v>616.5</v>
      </c>
      <c r="AM115" t="s">
        <v>35</v>
      </c>
      <c r="AN115">
        <v>2016</v>
      </c>
      <c r="AO115" t="s">
        <v>36</v>
      </c>
      <c r="AP115">
        <v>1678.1</v>
      </c>
      <c r="AQ115">
        <v>122.5</v>
      </c>
      <c r="AR115">
        <v>126.6</v>
      </c>
      <c r="AS115">
        <v>386.9</v>
      </c>
    </row>
    <row r="116" spans="11:45" x14ac:dyDescent="0.3">
      <c r="K116" t="s">
        <v>30</v>
      </c>
      <c r="L116">
        <v>2016</v>
      </c>
      <c r="M116" t="s">
        <v>38</v>
      </c>
      <c r="N116">
        <v>1682.7000000000003</v>
      </c>
      <c r="O116">
        <v>127</v>
      </c>
      <c r="P116">
        <v>113.6</v>
      </c>
      <c r="Q116">
        <v>139.26</v>
      </c>
      <c r="R116">
        <v>124.8</v>
      </c>
      <c r="S116">
        <v>127.5</v>
      </c>
      <c r="T116">
        <v>398.4</v>
      </c>
      <c r="U116">
        <v>623.70000000000005</v>
      </c>
      <c r="AM116" t="s">
        <v>30</v>
      </c>
      <c r="AN116">
        <v>2016</v>
      </c>
      <c r="AO116" t="s">
        <v>38</v>
      </c>
      <c r="AP116">
        <v>1682.7000000000003</v>
      </c>
      <c r="AQ116">
        <v>124.8</v>
      </c>
      <c r="AR116">
        <v>127.5</v>
      </c>
      <c r="AS116">
        <v>398.4</v>
      </c>
    </row>
    <row r="117" spans="11:45" x14ac:dyDescent="0.3">
      <c r="K117" t="s">
        <v>33</v>
      </c>
      <c r="L117">
        <v>2016</v>
      </c>
      <c r="M117" t="s">
        <v>38</v>
      </c>
      <c r="N117">
        <v>1667.6000000000001</v>
      </c>
      <c r="O117">
        <v>114.8</v>
      </c>
      <c r="P117">
        <v>108.5</v>
      </c>
      <c r="Q117">
        <v>124.9</v>
      </c>
      <c r="R117">
        <v>119.7</v>
      </c>
      <c r="S117">
        <v>126.4</v>
      </c>
      <c r="T117">
        <v>372.20000000000005</v>
      </c>
      <c r="U117">
        <v>616.4</v>
      </c>
      <c r="AM117" t="s">
        <v>33</v>
      </c>
      <c r="AN117">
        <v>2016</v>
      </c>
      <c r="AO117" t="s">
        <v>38</v>
      </c>
      <c r="AP117">
        <v>1667.6000000000001</v>
      </c>
      <c r="AQ117">
        <v>119.7</v>
      </c>
      <c r="AR117">
        <v>126.4</v>
      </c>
      <c r="AS117">
        <v>372.20000000000005</v>
      </c>
    </row>
    <row r="118" spans="11:45" x14ac:dyDescent="0.3">
      <c r="K118" t="s">
        <v>35</v>
      </c>
      <c r="L118">
        <v>2016</v>
      </c>
      <c r="M118" t="s">
        <v>38</v>
      </c>
      <c r="N118">
        <v>1675.2</v>
      </c>
      <c r="O118">
        <v>122.4</v>
      </c>
      <c r="P118">
        <v>110.9</v>
      </c>
      <c r="Q118">
        <v>124.9</v>
      </c>
      <c r="R118">
        <v>122.9</v>
      </c>
      <c r="S118">
        <v>126.9</v>
      </c>
      <c r="T118">
        <v>387.90000000000003</v>
      </c>
      <c r="U118">
        <v>618.80000000000007</v>
      </c>
      <c r="AM118" t="s">
        <v>35</v>
      </c>
      <c r="AN118">
        <v>2016</v>
      </c>
      <c r="AO118" t="s">
        <v>38</v>
      </c>
      <c r="AP118">
        <v>1675.2</v>
      </c>
      <c r="AQ118">
        <v>122.9</v>
      </c>
      <c r="AR118">
        <v>126.9</v>
      </c>
      <c r="AS118">
        <v>387.90000000000003</v>
      </c>
    </row>
    <row r="119" spans="11:45" x14ac:dyDescent="0.3">
      <c r="K119" t="s">
        <v>30</v>
      </c>
      <c r="L119">
        <v>2016</v>
      </c>
      <c r="M119" t="s">
        <v>39</v>
      </c>
      <c r="N119">
        <v>1701.6000000000004</v>
      </c>
      <c r="O119">
        <v>127</v>
      </c>
      <c r="P119">
        <v>114.4</v>
      </c>
      <c r="Q119">
        <v>139.26</v>
      </c>
      <c r="R119">
        <v>125.2</v>
      </c>
      <c r="S119">
        <v>127.9</v>
      </c>
      <c r="T119">
        <v>400</v>
      </c>
      <c r="U119">
        <v>626.80000000000007</v>
      </c>
      <c r="AM119" t="s">
        <v>30</v>
      </c>
      <c r="AN119">
        <v>2016</v>
      </c>
      <c r="AO119" t="s">
        <v>39</v>
      </c>
      <c r="AP119">
        <v>1701.6000000000004</v>
      </c>
      <c r="AQ119">
        <v>125.2</v>
      </c>
      <c r="AR119">
        <v>127.9</v>
      </c>
      <c r="AS119">
        <v>400</v>
      </c>
    </row>
    <row r="120" spans="11:45" x14ac:dyDescent="0.3">
      <c r="K120" t="s">
        <v>33</v>
      </c>
      <c r="L120">
        <v>2016</v>
      </c>
      <c r="M120" t="s">
        <v>39</v>
      </c>
      <c r="N120">
        <v>1706.3</v>
      </c>
      <c r="O120">
        <v>114.6</v>
      </c>
      <c r="P120">
        <v>110</v>
      </c>
      <c r="Q120">
        <v>125.6</v>
      </c>
      <c r="R120">
        <v>120</v>
      </c>
      <c r="S120">
        <v>127.6</v>
      </c>
      <c r="T120">
        <v>373.1</v>
      </c>
      <c r="U120">
        <v>619.6</v>
      </c>
      <c r="AM120" t="s">
        <v>33</v>
      </c>
      <c r="AN120">
        <v>2016</v>
      </c>
      <c r="AO120" t="s">
        <v>39</v>
      </c>
      <c r="AP120">
        <v>1706.3</v>
      </c>
      <c r="AQ120">
        <v>120</v>
      </c>
      <c r="AR120">
        <v>127.6</v>
      </c>
      <c r="AS120">
        <v>373.1</v>
      </c>
    </row>
    <row r="121" spans="11:45" x14ac:dyDescent="0.3">
      <c r="K121" t="s">
        <v>35</v>
      </c>
      <c r="L121">
        <v>2016</v>
      </c>
      <c r="M121" t="s">
        <v>39</v>
      </c>
      <c r="N121">
        <v>1701.3</v>
      </c>
      <c r="O121">
        <v>122.3</v>
      </c>
      <c r="P121">
        <v>112.1</v>
      </c>
      <c r="Q121">
        <v>125.6</v>
      </c>
      <c r="R121">
        <v>123.2</v>
      </c>
      <c r="S121">
        <v>127.7</v>
      </c>
      <c r="T121">
        <v>389.2</v>
      </c>
      <c r="U121">
        <v>621.80000000000007</v>
      </c>
      <c r="AM121" t="s">
        <v>35</v>
      </c>
      <c r="AN121">
        <v>2016</v>
      </c>
      <c r="AO121" t="s">
        <v>39</v>
      </c>
      <c r="AP121">
        <v>1701.3</v>
      </c>
      <c r="AQ121">
        <v>123.2</v>
      </c>
      <c r="AR121">
        <v>127.7</v>
      </c>
      <c r="AS121">
        <v>389.2</v>
      </c>
    </row>
    <row r="122" spans="11:45" x14ac:dyDescent="0.3">
      <c r="K122" t="s">
        <v>30</v>
      </c>
      <c r="L122">
        <v>2016</v>
      </c>
      <c r="M122" t="s">
        <v>41</v>
      </c>
      <c r="N122">
        <v>1723.6999999999998</v>
      </c>
      <c r="O122">
        <v>127.4</v>
      </c>
      <c r="P122">
        <v>115.1</v>
      </c>
      <c r="Q122">
        <v>139.26</v>
      </c>
      <c r="R122">
        <v>125.8</v>
      </c>
      <c r="S122">
        <v>129.1</v>
      </c>
      <c r="T122">
        <v>401.29999999999995</v>
      </c>
      <c r="U122">
        <v>630.29999999999995</v>
      </c>
      <c r="AM122" t="s">
        <v>30</v>
      </c>
      <c r="AN122">
        <v>2016</v>
      </c>
      <c r="AO122" t="s">
        <v>41</v>
      </c>
      <c r="AP122">
        <v>1723.6999999999998</v>
      </c>
      <c r="AQ122">
        <v>125.8</v>
      </c>
      <c r="AR122">
        <v>129.1</v>
      </c>
      <c r="AS122">
        <v>401.29999999999995</v>
      </c>
    </row>
    <row r="123" spans="11:45" x14ac:dyDescent="0.3">
      <c r="K123" t="s">
        <v>33</v>
      </c>
      <c r="L123">
        <v>2016</v>
      </c>
      <c r="M123" t="s">
        <v>41</v>
      </c>
      <c r="N123">
        <v>1746.7999999999997</v>
      </c>
      <c r="O123">
        <v>115</v>
      </c>
      <c r="P123">
        <v>110.7</v>
      </c>
      <c r="Q123">
        <v>126</v>
      </c>
      <c r="R123">
        <v>120.3</v>
      </c>
      <c r="S123">
        <v>128</v>
      </c>
      <c r="T123">
        <v>374.1</v>
      </c>
      <c r="U123">
        <v>622.4</v>
      </c>
      <c r="AM123" t="s">
        <v>33</v>
      </c>
      <c r="AN123">
        <v>2016</v>
      </c>
      <c r="AO123" t="s">
        <v>41</v>
      </c>
      <c r="AP123">
        <v>1746.7999999999997</v>
      </c>
      <c r="AQ123">
        <v>120.3</v>
      </c>
      <c r="AR123">
        <v>128</v>
      </c>
      <c r="AS123">
        <v>374.1</v>
      </c>
    </row>
    <row r="124" spans="11:45" x14ac:dyDescent="0.3">
      <c r="K124" t="s">
        <v>35</v>
      </c>
      <c r="L124">
        <v>2016</v>
      </c>
      <c r="M124" t="s">
        <v>41</v>
      </c>
      <c r="N124">
        <v>1730.4</v>
      </c>
      <c r="O124">
        <v>122.7</v>
      </c>
      <c r="P124">
        <v>112.8</v>
      </c>
      <c r="Q124">
        <v>126</v>
      </c>
      <c r="R124">
        <v>123.7</v>
      </c>
      <c r="S124">
        <v>128.5</v>
      </c>
      <c r="T124">
        <v>390.4</v>
      </c>
      <c r="U124">
        <v>625.1</v>
      </c>
      <c r="AM124" t="s">
        <v>35</v>
      </c>
      <c r="AN124">
        <v>2016</v>
      </c>
      <c r="AO124" t="s">
        <v>41</v>
      </c>
      <c r="AP124">
        <v>1730.4</v>
      </c>
      <c r="AQ124">
        <v>123.7</v>
      </c>
      <c r="AR124">
        <v>128.5</v>
      </c>
      <c r="AS124">
        <v>390.4</v>
      </c>
    </row>
    <row r="125" spans="11:45" x14ac:dyDescent="0.3">
      <c r="K125" t="s">
        <v>30</v>
      </c>
      <c r="L125">
        <v>2016</v>
      </c>
      <c r="M125" t="s">
        <v>42</v>
      </c>
      <c r="N125">
        <v>1748.6</v>
      </c>
      <c r="O125">
        <v>128</v>
      </c>
      <c r="P125">
        <v>116.3</v>
      </c>
      <c r="Q125">
        <v>139.26</v>
      </c>
      <c r="R125">
        <v>126.2</v>
      </c>
      <c r="S125">
        <v>130.19999999999999</v>
      </c>
      <c r="T125">
        <v>403.5</v>
      </c>
      <c r="U125">
        <v>633.79999999999995</v>
      </c>
      <c r="AM125" t="s">
        <v>30</v>
      </c>
      <c r="AN125">
        <v>2016</v>
      </c>
      <c r="AO125" t="s">
        <v>42</v>
      </c>
      <c r="AP125">
        <v>1748.6</v>
      </c>
      <c r="AQ125">
        <v>126.2</v>
      </c>
      <c r="AR125">
        <v>130.19999999999999</v>
      </c>
      <c r="AS125">
        <v>403.5</v>
      </c>
    </row>
    <row r="126" spans="11:45" x14ac:dyDescent="0.3">
      <c r="K126" t="s">
        <v>33</v>
      </c>
      <c r="L126">
        <v>2016</v>
      </c>
      <c r="M126" t="s">
        <v>42</v>
      </c>
      <c r="N126">
        <v>1787.0000000000002</v>
      </c>
      <c r="O126">
        <v>115.5</v>
      </c>
      <c r="P126">
        <v>112.3</v>
      </c>
      <c r="Q126">
        <v>125.5</v>
      </c>
      <c r="R126">
        <v>120.6</v>
      </c>
      <c r="S126">
        <v>129.30000000000001</v>
      </c>
      <c r="T126">
        <v>375.29999999999995</v>
      </c>
      <c r="U126">
        <v>624.19999999999993</v>
      </c>
      <c r="AM126" t="s">
        <v>33</v>
      </c>
      <c r="AN126">
        <v>2016</v>
      </c>
      <c r="AO126" t="s">
        <v>42</v>
      </c>
      <c r="AP126">
        <v>1787.0000000000002</v>
      </c>
      <c r="AQ126">
        <v>120.6</v>
      </c>
      <c r="AR126">
        <v>129.30000000000001</v>
      </c>
      <c r="AS126">
        <v>375.29999999999995</v>
      </c>
    </row>
    <row r="127" spans="11:45" x14ac:dyDescent="0.3">
      <c r="K127" t="s">
        <v>35</v>
      </c>
      <c r="L127">
        <v>2016</v>
      </c>
      <c r="M127" t="s">
        <v>42</v>
      </c>
      <c r="N127">
        <v>1760.6</v>
      </c>
      <c r="O127">
        <v>123.3</v>
      </c>
      <c r="P127">
        <v>114.2</v>
      </c>
      <c r="Q127">
        <v>125.5</v>
      </c>
      <c r="R127">
        <v>124.1</v>
      </c>
      <c r="S127">
        <v>129.69999999999999</v>
      </c>
      <c r="T127">
        <v>392.1</v>
      </c>
      <c r="U127">
        <v>627.70000000000005</v>
      </c>
      <c r="AM127" t="s">
        <v>35</v>
      </c>
      <c r="AN127">
        <v>2016</v>
      </c>
      <c r="AO127" t="s">
        <v>42</v>
      </c>
      <c r="AP127">
        <v>1760.6</v>
      </c>
      <c r="AQ127">
        <v>124.1</v>
      </c>
      <c r="AR127">
        <v>129.69999999999999</v>
      </c>
      <c r="AS127">
        <v>392.1</v>
      </c>
    </row>
    <row r="128" spans="11:45" x14ac:dyDescent="0.3">
      <c r="K128" t="s">
        <v>30</v>
      </c>
      <c r="L128">
        <v>2016</v>
      </c>
      <c r="M128" t="s">
        <v>44</v>
      </c>
      <c r="N128">
        <v>1770.2999999999997</v>
      </c>
      <c r="O128">
        <v>128.19999999999999</v>
      </c>
      <c r="P128">
        <v>116.4</v>
      </c>
      <c r="Q128">
        <v>139.26</v>
      </c>
      <c r="R128">
        <v>126.7</v>
      </c>
      <c r="S128">
        <v>130.80000000000001</v>
      </c>
      <c r="T128">
        <v>405.9</v>
      </c>
      <c r="U128">
        <v>637.9</v>
      </c>
      <c r="AM128" t="s">
        <v>30</v>
      </c>
      <c r="AN128">
        <v>2016</v>
      </c>
      <c r="AO128" t="s">
        <v>44</v>
      </c>
      <c r="AP128">
        <v>1770.2999999999997</v>
      </c>
      <c r="AQ128">
        <v>126.7</v>
      </c>
      <c r="AR128">
        <v>130.80000000000001</v>
      </c>
      <c r="AS128">
        <v>405.9</v>
      </c>
    </row>
    <row r="129" spans="11:45" x14ac:dyDescent="0.3">
      <c r="K129" t="s">
        <v>33</v>
      </c>
      <c r="L129">
        <v>2016</v>
      </c>
      <c r="M129" t="s">
        <v>44</v>
      </c>
      <c r="N129">
        <v>1811.5000000000002</v>
      </c>
      <c r="O129">
        <v>115.5</v>
      </c>
      <c r="P129">
        <v>111.7</v>
      </c>
      <c r="Q129">
        <v>126.4</v>
      </c>
      <c r="R129">
        <v>120.9</v>
      </c>
      <c r="S129">
        <v>130.80000000000001</v>
      </c>
      <c r="T129">
        <v>375.9</v>
      </c>
      <c r="U129">
        <v>626.6</v>
      </c>
      <c r="AM129" t="s">
        <v>33</v>
      </c>
      <c r="AN129">
        <v>2016</v>
      </c>
      <c r="AO129" t="s">
        <v>44</v>
      </c>
      <c r="AP129">
        <v>1811.5000000000002</v>
      </c>
      <c r="AQ129">
        <v>120.9</v>
      </c>
      <c r="AR129">
        <v>130.80000000000001</v>
      </c>
      <c r="AS129">
        <v>375.9</v>
      </c>
    </row>
    <row r="130" spans="11:45" x14ac:dyDescent="0.3">
      <c r="K130" t="s">
        <v>35</v>
      </c>
      <c r="L130">
        <v>2016</v>
      </c>
      <c r="M130" t="s">
        <v>44</v>
      </c>
      <c r="N130">
        <v>1783.5</v>
      </c>
      <c r="O130">
        <v>123.4</v>
      </c>
      <c r="P130">
        <v>113.9</v>
      </c>
      <c r="Q130">
        <v>126.4</v>
      </c>
      <c r="R130">
        <v>124.5</v>
      </c>
      <c r="S130">
        <v>130.80000000000001</v>
      </c>
      <c r="T130">
        <v>393.79999999999995</v>
      </c>
      <c r="U130">
        <v>631</v>
      </c>
      <c r="AM130" t="s">
        <v>35</v>
      </c>
      <c r="AN130">
        <v>2016</v>
      </c>
      <c r="AO130" t="s">
        <v>44</v>
      </c>
      <c r="AP130">
        <v>1783.5</v>
      </c>
      <c r="AQ130">
        <v>124.5</v>
      </c>
      <c r="AR130">
        <v>130.80000000000001</v>
      </c>
      <c r="AS130">
        <v>393.79999999999995</v>
      </c>
    </row>
    <row r="131" spans="11:45" x14ac:dyDescent="0.3">
      <c r="K131" t="s">
        <v>30</v>
      </c>
      <c r="L131">
        <v>2016</v>
      </c>
      <c r="M131" t="s">
        <v>46</v>
      </c>
      <c r="N131">
        <v>1777.4999999999998</v>
      </c>
      <c r="O131">
        <v>129.1</v>
      </c>
      <c r="P131">
        <v>116</v>
      </c>
      <c r="Q131">
        <v>139.26</v>
      </c>
      <c r="R131">
        <v>127</v>
      </c>
      <c r="S131">
        <v>131.9</v>
      </c>
      <c r="T131">
        <v>407.90000000000003</v>
      </c>
      <c r="U131">
        <v>641.20000000000005</v>
      </c>
      <c r="AM131" t="s">
        <v>30</v>
      </c>
      <c r="AN131">
        <v>2016</v>
      </c>
      <c r="AO131" t="s">
        <v>46</v>
      </c>
      <c r="AP131">
        <v>1777.4999999999998</v>
      </c>
      <c r="AQ131">
        <v>127</v>
      </c>
      <c r="AR131">
        <v>131.9</v>
      </c>
      <c r="AS131">
        <v>407.90000000000003</v>
      </c>
    </row>
    <row r="132" spans="11:45" x14ac:dyDescent="0.3">
      <c r="K132" t="s">
        <v>33</v>
      </c>
      <c r="L132">
        <v>2016</v>
      </c>
      <c r="M132" t="s">
        <v>46</v>
      </c>
      <c r="N132">
        <v>1783.9999999999995</v>
      </c>
      <c r="O132">
        <v>114.7</v>
      </c>
      <c r="P132">
        <v>110.4</v>
      </c>
      <c r="Q132">
        <v>127.3</v>
      </c>
      <c r="R132">
        <v>121.2</v>
      </c>
      <c r="S132">
        <v>131.5</v>
      </c>
      <c r="T132">
        <v>377</v>
      </c>
      <c r="U132">
        <v>628.9</v>
      </c>
      <c r="AM132" t="s">
        <v>33</v>
      </c>
      <c r="AN132">
        <v>2016</v>
      </c>
      <c r="AO132" t="s">
        <v>46</v>
      </c>
      <c r="AP132">
        <v>1783.9999999999995</v>
      </c>
      <c r="AQ132">
        <v>121.2</v>
      </c>
      <c r="AR132">
        <v>131.5</v>
      </c>
      <c r="AS132">
        <v>377</v>
      </c>
    </row>
    <row r="133" spans="11:45" x14ac:dyDescent="0.3">
      <c r="K133" t="s">
        <v>35</v>
      </c>
      <c r="L133">
        <v>2016</v>
      </c>
      <c r="M133" t="s">
        <v>46</v>
      </c>
      <c r="N133">
        <v>1777.9</v>
      </c>
      <c r="O133">
        <v>123.6</v>
      </c>
      <c r="P133">
        <v>113.1</v>
      </c>
      <c r="Q133">
        <v>127.3</v>
      </c>
      <c r="R133">
        <v>124.8</v>
      </c>
      <c r="S133">
        <v>131.69999999999999</v>
      </c>
      <c r="T133">
        <v>395.5</v>
      </c>
      <c r="U133">
        <v>633.9</v>
      </c>
      <c r="AM133" t="s">
        <v>35</v>
      </c>
      <c r="AN133">
        <v>2016</v>
      </c>
      <c r="AO133" t="s">
        <v>46</v>
      </c>
      <c r="AP133">
        <v>1777.9</v>
      </c>
      <c r="AQ133">
        <v>124.8</v>
      </c>
      <c r="AR133">
        <v>131.69999999999999</v>
      </c>
      <c r="AS133">
        <v>395.5</v>
      </c>
    </row>
    <row r="134" spans="11:45" x14ac:dyDescent="0.3">
      <c r="K134" t="s">
        <v>30</v>
      </c>
      <c r="L134">
        <v>2016</v>
      </c>
      <c r="M134" t="s">
        <v>48</v>
      </c>
      <c r="N134">
        <v>1770.7</v>
      </c>
      <c r="O134">
        <v>129.69999999999999</v>
      </c>
      <c r="P134">
        <v>117</v>
      </c>
      <c r="Q134">
        <v>139.26</v>
      </c>
      <c r="R134">
        <v>127.8</v>
      </c>
      <c r="S134">
        <v>132.19999999999999</v>
      </c>
      <c r="T134">
        <v>409.8</v>
      </c>
      <c r="U134">
        <v>644.4</v>
      </c>
      <c r="AM134" t="s">
        <v>30</v>
      </c>
      <c r="AN134">
        <v>2016</v>
      </c>
      <c r="AO134" t="s">
        <v>48</v>
      </c>
      <c r="AP134">
        <v>1770.7</v>
      </c>
      <c r="AQ134">
        <v>127.8</v>
      </c>
      <c r="AR134">
        <v>132.19999999999999</v>
      </c>
      <c r="AS134">
        <v>409.8</v>
      </c>
    </row>
    <row r="135" spans="11:45" x14ac:dyDescent="0.3">
      <c r="K135" t="s">
        <v>33</v>
      </c>
      <c r="L135">
        <v>2016</v>
      </c>
      <c r="M135" t="s">
        <v>48</v>
      </c>
      <c r="N135">
        <v>1756.3999999999996</v>
      </c>
      <c r="O135">
        <v>114.8</v>
      </c>
      <c r="P135">
        <v>111.8</v>
      </c>
      <c r="Q135">
        <v>127.9</v>
      </c>
      <c r="R135">
        <v>121.4</v>
      </c>
      <c r="S135">
        <v>131.6</v>
      </c>
      <c r="T135">
        <v>378</v>
      </c>
      <c r="U135">
        <v>630.70000000000005</v>
      </c>
      <c r="AM135" t="s">
        <v>33</v>
      </c>
      <c r="AN135">
        <v>2016</v>
      </c>
      <c r="AO135" t="s">
        <v>48</v>
      </c>
      <c r="AP135">
        <v>1756.3999999999996</v>
      </c>
      <c r="AQ135">
        <v>121.4</v>
      </c>
      <c r="AR135">
        <v>131.6</v>
      </c>
      <c r="AS135">
        <v>378</v>
      </c>
    </row>
    <row r="136" spans="11:45" x14ac:dyDescent="0.3">
      <c r="K136" t="s">
        <v>35</v>
      </c>
      <c r="L136">
        <v>2016</v>
      </c>
      <c r="M136" t="s">
        <v>48</v>
      </c>
      <c r="N136">
        <v>1763.6999999999998</v>
      </c>
      <c r="O136">
        <v>124.1</v>
      </c>
      <c r="P136">
        <v>114.3</v>
      </c>
      <c r="Q136">
        <v>127.9</v>
      </c>
      <c r="R136">
        <v>125.4</v>
      </c>
      <c r="S136">
        <v>131.80000000000001</v>
      </c>
      <c r="T136">
        <v>397</v>
      </c>
      <c r="U136">
        <v>636.69999999999993</v>
      </c>
      <c r="AM136" t="s">
        <v>35</v>
      </c>
      <c r="AN136">
        <v>2016</v>
      </c>
      <c r="AO136" t="s">
        <v>48</v>
      </c>
      <c r="AP136">
        <v>1763.6999999999998</v>
      </c>
      <c r="AQ136">
        <v>125.4</v>
      </c>
      <c r="AR136">
        <v>131.80000000000001</v>
      </c>
      <c r="AS136">
        <v>397</v>
      </c>
    </row>
    <row r="137" spans="11:45" x14ac:dyDescent="0.3">
      <c r="K137" t="s">
        <v>30</v>
      </c>
      <c r="L137">
        <v>2016</v>
      </c>
      <c r="M137" t="s">
        <v>50</v>
      </c>
      <c r="N137">
        <v>1771.8000000000002</v>
      </c>
      <c r="O137">
        <v>129.80000000000001</v>
      </c>
      <c r="P137">
        <v>117.8</v>
      </c>
      <c r="Q137">
        <v>139.26</v>
      </c>
      <c r="R137">
        <v>128.69999999999999</v>
      </c>
      <c r="S137">
        <v>133</v>
      </c>
      <c r="T137">
        <v>412.70000000000005</v>
      </c>
      <c r="U137">
        <v>647.90000000000009</v>
      </c>
      <c r="AM137" t="s">
        <v>30</v>
      </c>
      <c r="AN137">
        <v>2016</v>
      </c>
      <c r="AO137" t="s">
        <v>50</v>
      </c>
      <c r="AP137">
        <v>1771.8000000000002</v>
      </c>
      <c r="AQ137">
        <v>128.69999999999999</v>
      </c>
      <c r="AR137">
        <v>133</v>
      </c>
      <c r="AS137">
        <v>412.70000000000005</v>
      </c>
    </row>
    <row r="138" spans="11:45" x14ac:dyDescent="0.3">
      <c r="K138" t="s">
        <v>33</v>
      </c>
      <c r="L138">
        <v>2016</v>
      </c>
      <c r="M138" t="s">
        <v>50</v>
      </c>
      <c r="N138">
        <v>1762.8999999999999</v>
      </c>
      <c r="O138">
        <v>115.2</v>
      </c>
      <c r="P138">
        <v>112.8</v>
      </c>
      <c r="Q138">
        <v>128.69999999999999</v>
      </c>
      <c r="R138">
        <v>121.8</v>
      </c>
      <c r="S138">
        <v>131.9</v>
      </c>
      <c r="T138">
        <v>379</v>
      </c>
      <c r="U138">
        <v>631.70000000000005</v>
      </c>
      <c r="AM138" t="s">
        <v>33</v>
      </c>
      <c r="AN138">
        <v>2016</v>
      </c>
      <c r="AO138" t="s">
        <v>50</v>
      </c>
      <c r="AP138">
        <v>1762.8999999999999</v>
      </c>
      <c r="AQ138">
        <v>121.8</v>
      </c>
      <c r="AR138">
        <v>131.9</v>
      </c>
      <c r="AS138">
        <v>379</v>
      </c>
    </row>
    <row r="139" spans="11:45" x14ac:dyDescent="0.3">
      <c r="K139" t="s">
        <v>35</v>
      </c>
      <c r="L139">
        <v>2016</v>
      </c>
      <c r="M139" t="s">
        <v>50</v>
      </c>
      <c r="N139">
        <v>1766.7999999999995</v>
      </c>
      <c r="O139">
        <v>124.3</v>
      </c>
      <c r="P139">
        <v>115.2</v>
      </c>
      <c r="Q139">
        <v>128.69999999999999</v>
      </c>
      <c r="R139">
        <v>126.1</v>
      </c>
      <c r="S139">
        <v>132.4</v>
      </c>
      <c r="T139">
        <v>399.1</v>
      </c>
      <c r="U139">
        <v>639.20000000000005</v>
      </c>
      <c r="AM139" t="s">
        <v>35</v>
      </c>
      <c r="AN139">
        <v>2016</v>
      </c>
      <c r="AO139" t="s">
        <v>50</v>
      </c>
      <c r="AP139">
        <v>1766.7999999999995</v>
      </c>
      <c r="AQ139">
        <v>126.1</v>
      </c>
      <c r="AR139">
        <v>132.4</v>
      </c>
      <c r="AS139">
        <v>399.1</v>
      </c>
    </row>
    <row r="140" spans="11:45" x14ac:dyDescent="0.3">
      <c r="K140" t="s">
        <v>30</v>
      </c>
      <c r="L140">
        <v>2016</v>
      </c>
      <c r="M140" t="s">
        <v>53</v>
      </c>
      <c r="N140">
        <v>1764.6</v>
      </c>
      <c r="O140">
        <v>130.30000000000001</v>
      </c>
      <c r="P140">
        <v>118.2</v>
      </c>
      <c r="Q140">
        <v>139.26</v>
      </c>
      <c r="R140">
        <v>129.1</v>
      </c>
      <c r="S140">
        <v>133.69999999999999</v>
      </c>
      <c r="T140">
        <v>413.6</v>
      </c>
      <c r="U140">
        <v>649.79999999999995</v>
      </c>
      <c r="AM140" t="s">
        <v>30</v>
      </c>
      <c r="AN140">
        <v>2016</v>
      </c>
      <c r="AO140" t="s">
        <v>53</v>
      </c>
      <c r="AP140">
        <v>1764.6</v>
      </c>
      <c r="AQ140">
        <v>129.1</v>
      </c>
      <c r="AR140">
        <v>133.69999999999999</v>
      </c>
      <c r="AS140">
        <v>413.6</v>
      </c>
    </row>
    <row r="141" spans="11:45" x14ac:dyDescent="0.3">
      <c r="K141" t="s">
        <v>33</v>
      </c>
      <c r="L141">
        <v>2016</v>
      </c>
      <c r="M141" t="s">
        <v>53</v>
      </c>
      <c r="N141">
        <v>1755.2</v>
      </c>
      <c r="O141">
        <v>116.2</v>
      </c>
      <c r="P141">
        <v>113.4</v>
      </c>
      <c r="Q141">
        <v>129.1</v>
      </c>
      <c r="R141">
        <v>122.1</v>
      </c>
      <c r="S141">
        <v>132.1</v>
      </c>
      <c r="T141">
        <v>380.2</v>
      </c>
      <c r="U141">
        <v>633.29999999999995</v>
      </c>
      <c r="AM141" t="s">
        <v>33</v>
      </c>
      <c r="AN141">
        <v>2016</v>
      </c>
      <c r="AO141" t="s">
        <v>53</v>
      </c>
      <c r="AP141">
        <v>1755.2</v>
      </c>
      <c r="AQ141">
        <v>122.1</v>
      </c>
      <c r="AR141">
        <v>132.1</v>
      </c>
      <c r="AS141">
        <v>380.2</v>
      </c>
    </row>
    <row r="142" spans="11:45" x14ac:dyDescent="0.3">
      <c r="K142" t="s">
        <v>35</v>
      </c>
      <c r="L142">
        <v>2016</v>
      </c>
      <c r="M142" t="s">
        <v>53</v>
      </c>
      <c r="N142">
        <v>1759.8</v>
      </c>
      <c r="O142">
        <v>125</v>
      </c>
      <c r="P142">
        <v>115.7</v>
      </c>
      <c r="Q142">
        <v>129.1</v>
      </c>
      <c r="R142">
        <v>126.4</v>
      </c>
      <c r="S142">
        <v>132.80000000000001</v>
      </c>
      <c r="T142">
        <v>400.1</v>
      </c>
      <c r="U142">
        <v>641</v>
      </c>
      <c r="AM142" t="s">
        <v>35</v>
      </c>
      <c r="AN142">
        <v>2016</v>
      </c>
      <c r="AO142" t="s">
        <v>53</v>
      </c>
      <c r="AP142">
        <v>1759.8</v>
      </c>
      <c r="AQ142">
        <v>126.4</v>
      </c>
      <c r="AR142">
        <v>132.80000000000001</v>
      </c>
      <c r="AS142">
        <v>400.1</v>
      </c>
    </row>
    <row r="143" spans="11:45" x14ac:dyDescent="0.3">
      <c r="K143" t="s">
        <v>30</v>
      </c>
      <c r="L143">
        <v>2016</v>
      </c>
      <c r="M143" t="s">
        <v>55</v>
      </c>
      <c r="N143">
        <v>1749.1</v>
      </c>
      <c r="O143">
        <v>132</v>
      </c>
      <c r="P143">
        <v>118.6</v>
      </c>
      <c r="Q143">
        <v>139.26</v>
      </c>
      <c r="R143">
        <v>129.69999999999999</v>
      </c>
      <c r="S143">
        <v>134.19999999999999</v>
      </c>
      <c r="T143">
        <v>415.29999999999995</v>
      </c>
      <c r="U143">
        <v>650.79999999999995</v>
      </c>
      <c r="AM143" t="s">
        <v>30</v>
      </c>
      <c r="AN143">
        <v>2016</v>
      </c>
      <c r="AO143" t="s">
        <v>55</v>
      </c>
      <c r="AP143">
        <v>1749.1</v>
      </c>
      <c r="AQ143">
        <v>129.69999999999999</v>
      </c>
      <c r="AR143">
        <v>134.19999999999999</v>
      </c>
      <c r="AS143">
        <v>415.29999999999995</v>
      </c>
    </row>
    <row r="144" spans="11:45" x14ac:dyDescent="0.3">
      <c r="K144" t="s">
        <v>33</v>
      </c>
      <c r="L144">
        <v>2016</v>
      </c>
      <c r="M144" t="s">
        <v>55</v>
      </c>
      <c r="N144">
        <v>1729.8</v>
      </c>
      <c r="O144">
        <v>117.8</v>
      </c>
      <c r="P144">
        <v>113.7</v>
      </c>
      <c r="Q144">
        <v>128.5</v>
      </c>
      <c r="R144">
        <v>122.3</v>
      </c>
      <c r="S144">
        <v>132.30000000000001</v>
      </c>
      <c r="T144">
        <v>381</v>
      </c>
      <c r="U144">
        <v>633.1</v>
      </c>
      <c r="AM144" t="s">
        <v>33</v>
      </c>
      <c r="AN144">
        <v>2016</v>
      </c>
      <c r="AO144" t="s">
        <v>55</v>
      </c>
      <c r="AP144">
        <v>1729.8</v>
      </c>
      <c r="AQ144">
        <v>122.3</v>
      </c>
      <c r="AR144">
        <v>132.30000000000001</v>
      </c>
      <c r="AS144">
        <v>381</v>
      </c>
    </row>
    <row r="145" spans="11:45" x14ac:dyDescent="0.3">
      <c r="K145" t="s">
        <v>35</v>
      </c>
      <c r="L145">
        <v>2016</v>
      </c>
      <c r="M145" t="s">
        <v>55</v>
      </c>
      <c r="N145">
        <v>1740.7</v>
      </c>
      <c r="O145">
        <v>126.6</v>
      </c>
      <c r="P145">
        <v>116</v>
      </c>
      <c r="Q145">
        <v>128.5</v>
      </c>
      <c r="R145">
        <v>126.9</v>
      </c>
      <c r="S145">
        <v>133.1</v>
      </c>
      <c r="T145">
        <v>401.50000000000006</v>
      </c>
      <c r="U145">
        <v>641.49999999999989</v>
      </c>
      <c r="AM145" t="s">
        <v>35</v>
      </c>
      <c r="AN145">
        <v>2016</v>
      </c>
      <c r="AO145" t="s">
        <v>55</v>
      </c>
      <c r="AP145">
        <v>1740.7</v>
      </c>
      <c r="AQ145">
        <v>126.9</v>
      </c>
      <c r="AR145">
        <v>133.1</v>
      </c>
      <c r="AS145">
        <v>401.50000000000006</v>
      </c>
    </row>
    <row r="146" spans="11:45" x14ac:dyDescent="0.3">
      <c r="K146" t="s">
        <v>30</v>
      </c>
      <c r="L146">
        <v>2017</v>
      </c>
      <c r="M146" t="s">
        <v>31</v>
      </c>
      <c r="N146">
        <v>1737.3000000000002</v>
      </c>
      <c r="O146">
        <v>132.1</v>
      </c>
      <c r="P146">
        <v>119.1</v>
      </c>
      <c r="Q146">
        <v>139.26</v>
      </c>
      <c r="R146">
        <v>129.9</v>
      </c>
      <c r="S146">
        <v>134.6</v>
      </c>
      <c r="T146">
        <v>416.5</v>
      </c>
      <c r="U146">
        <v>652.19999999999993</v>
      </c>
      <c r="AM146" t="s">
        <v>30</v>
      </c>
      <c r="AN146">
        <v>2017</v>
      </c>
      <c r="AO146" t="s">
        <v>31</v>
      </c>
      <c r="AP146">
        <v>1737.3000000000002</v>
      </c>
      <c r="AQ146">
        <v>129.9</v>
      </c>
      <c r="AR146">
        <v>134.6</v>
      </c>
      <c r="AS146">
        <v>416.5</v>
      </c>
    </row>
    <row r="147" spans="11:45" x14ac:dyDescent="0.3">
      <c r="K147" t="s">
        <v>33</v>
      </c>
      <c r="L147">
        <v>2017</v>
      </c>
      <c r="M147" t="s">
        <v>31</v>
      </c>
      <c r="N147">
        <v>1713.2</v>
      </c>
      <c r="O147">
        <v>118</v>
      </c>
      <c r="P147">
        <v>115.2</v>
      </c>
      <c r="Q147">
        <v>129.6</v>
      </c>
      <c r="R147">
        <v>122.6</v>
      </c>
      <c r="S147">
        <v>132.4</v>
      </c>
      <c r="T147">
        <v>381.5</v>
      </c>
      <c r="U147">
        <v>635.70000000000005</v>
      </c>
      <c r="AM147" t="s">
        <v>33</v>
      </c>
      <c r="AN147">
        <v>2017</v>
      </c>
      <c r="AO147" t="s">
        <v>31</v>
      </c>
      <c r="AP147">
        <v>1713.2</v>
      </c>
      <c r="AQ147">
        <v>122.6</v>
      </c>
      <c r="AR147">
        <v>132.4</v>
      </c>
      <c r="AS147">
        <v>381.5</v>
      </c>
    </row>
    <row r="148" spans="11:45" x14ac:dyDescent="0.3">
      <c r="K148" t="s">
        <v>35</v>
      </c>
      <c r="L148">
        <v>2017</v>
      </c>
      <c r="M148" t="s">
        <v>31</v>
      </c>
      <c r="N148">
        <v>1727.2999999999995</v>
      </c>
      <c r="O148">
        <v>126.8</v>
      </c>
      <c r="P148">
        <v>117</v>
      </c>
      <c r="Q148">
        <v>129.6</v>
      </c>
      <c r="R148">
        <v>127.1</v>
      </c>
      <c r="S148">
        <v>133.30000000000001</v>
      </c>
      <c r="T148">
        <v>402.4</v>
      </c>
      <c r="U148">
        <v>643.5</v>
      </c>
      <c r="AM148" t="s">
        <v>35</v>
      </c>
      <c r="AN148">
        <v>2017</v>
      </c>
      <c r="AO148" t="s">
        <v>31</v>
      </c>
      <c r="AP148">
        <v>1727.2999999999995</v>
      </c>
      <c r="AQ148">
        <v>127.1</v>
      </c>
      <c r="AR148">
        <v>133.30000000000001</v>
      </c>
      <c r="AS148">
        <v>402.4</v>
      </c>
    </row>
    <row r="149" spans="11:45" x14ac:dyDescent="0.3">
      <c r="K149" t="s">
        <v>30</v>
      </c>
      <c r="L149">
        <v>2017</v>
      </c>
      <c r="M149" t="s">
        <v>36</v>
      </c>
      <c r="N149">
        <v>1734.5000000000002</v>
      </c>
      <c r="O149">
        <v>133.19999999999999</v>
      </c>
      <c r="P149">
        <v>119.5</v>
      </c>
      <c r="Q149">
        <v>139.26</v>
      </c>
      <c r="R149">
        <v>130.1</v>
      </c>
      <c r="S149">
        <v>134.9</v>
      </c>
      <c r="T149">
        <v>416.9</v>
      </c>
      <c r="U149">
        <v>655.19999999999993</v>
      </c>
      <c r="AM149" t="s">
        <v>30</v>
      </c>
      <c r="AN149">
        <v>2017</v>
      </c>
      <c r="AO149" t="s">
        <v>36</v>
      </c>
      <c r="AP149">
        <v>1734.5000000000002</v>
      </c>
      <c r="AQ149">
        <v>130.1</v>
      </c>
      <c r="AR149">
        <v>134.9</v>
      </c>
      <c r="AS149">
        <v>416.9</v>
      </c>
    </row>
    <row r="150" spans="11:45" x14ac:dyDescent="0.3">
      <c r="K150" t="s">
        <v>33</v>
      </c>
      <c r="L150">
        <v>2017</v>
      </c>
      <c r="M150" t="s">
        <v>36</v>
      </c>
      <c r="N150">
        <v>1705.3000000000002</v>
      </c>
      <c r="O150">
        <v>119.2</v>
      </c>
      <c r="P150">
        <v>115.5</v>
      </c>
      <c r="Q150">
        <v>130.5</v>
      </c>
      <c r="R150">
        <v>122.9</v>
      </c>
      <c r="S150">
        <v>132.4</v>
      </c>
      <c r="T150">
        <v>382.3</v>
      </c>
      <c r="U150">
        <v>637.9</v>
      </c>
      <c r="AM150" t="s">
        <v>33</v>
      </c>
      <c r="AN150">
        <v>2017</v>
      </c>
      <c r="AO150" t="s">
        <v>36</v>
      </c>
      <c r="AP150">
        <v>1705.3000000000002</v>
      </c>
      <c r="AQ150">
        <v>122.9</v>
      </c>
      <c r="AR150">
        <v>132.4</v>
      </c>
      <c r="AS150">
        <v>382.3</v>
      </c>
    </row>
    <row r="151" spans="11:45" x14ac:dyDescent="0.3">
      <c r="K151" t="s">
        <v>35</v>
      </c>
      <c r="L151">
        <v>2017</v>
      </c>
      <c r="M151" t="s">
        <v>36</v>
      </c>
      <c r="N151">
        <v>1722.3000000000002</v>
      </c>
      <c r="O151">
        <v>127.9</v>
      </c>
      <c r="P151">
        <v>117.4</v>
      </c>
      <c r="Q151">
        <v>130.5</v>
      </c>
      <c r="R151">
        <v>127.4</v>
      </c>
      <c r="S151">
        <v>133.4</v>
      </c>
      <c r="T151">
        <v>403.00000000000006</v>
      </c>
      <c r="U151">
        <v>646.1</v>
      </c>
      <c r="AM151" t="s">
        <v>35</v>
      </c>
      <c r="AN151">
        <v>2017</v>
      </c>
      <c r="AO151" t="s">
        <v>36</v>
      </c>
      <c r="AP151">
        <v>1722.3000000000002</v>
      </c>
      <c r="AQ151">
        <v>127.4</v>
      </c>
      <c r="AR151">
        <v>133.4</v>
      </c>
      <c r="AS151">
        <v>403.00000000000006</v>
      </c>
    </row>
    <row r="152" spans="11:45" x14ac:dyDescent="0.3">
      <c r="K152" t="s">
        <v>30</v>
      </c>
      <c r="L152">
        <v>2017</v>
      </c>
      <c r="M152" t="s">
        <v>38</v>
      </c>
      <c r="N152">
        <v>1728.5000000000002</v>
      </c>
      <c r="O152">
        <v>134.19999999999999</v>
      </c>
      <c r="P152">
        <v>119.8</v>
      </c>
      <c r="Q152">
        <v>139.26</v>
      </c>
      <c r="R152">
        <v>130.6</v>
      </c>
      <c r="S152">
        <v>135.19999999999999</v>
      </c>
      <c r="T152">
        <v>418.6</v>
      </c>
      <c r="U152">
        <v>657.3</v>
      </c>
      <c r="AM152" t="s">
        <v>30</v>
      </c>
      <c r="AN152">
        <v>2017</v>
      </c>
      <c r="AO152" t="s">
        <v>38</v>
      </c>
      <c r="AP152">
        <v>1728.5000000000002</v>
      </c>
      <c r="AQ152">
        <v>130.6</v>
      </c>
      <c r="AR152">
        <v>135.19999999999999</v>
      </c>
      <c r="AS152">
        <v>418.6</v>
      </c>
    </row>
    <row r="153" spans="11:45" x14ac:dyDescent="0.3">
      <c r="K153" t="s">
        <v>33</v>
      </c>
      <c r="L153">
        <v>2017</v>
      </c>
      <c r="M153" t="s">
        <v>38</v>
      </c>
      <c r="N153">
        <v>1705.6999999999998</v>
      </c>
      <c r="O153">
        <v>120.8</v>
      </c>
      <c r="P153">
        <v>115.6</v>
      </c>
      <c r="Q153">
        <v>131.1</v>
      </c>
      <c r="R153">
        <v>123.1</v>
      </c>
      <c r="S153">
        <v>132.80000000000001</v>
      </c>
      <c r="T153">
        <v>383.2</v>
      </c>
      <c r="U153">
        <v>639.80000000000007</v>
      </c>
      <c r="AM153" t="s">
        <v>33</v>
      </c>
      <c r="AN153">
        <v>2017</v>
      </c>
      <c r="AO153" t="s">
        <v>38</v>
      </c>
      <c r="AP153">
        <v>1705.6999999999998</v>
      </c>
      <c r="AQ153">
        <v>123.1</v>
      </c>
      <c r="AR153">
        <v>132.80000000000001</v>
      </c>
      <c r="AS153">
        <v>383.2</v>
      </c>
    </row>
    <row r="154" spans="11:45" x14ac:dyDescent="0.3">
      <c r="K154" t="s">
        <v>35</v>
      </c>
      <c r="L154">
        <v>2017</v>
      </c>
      <c r="M154" t="s">
        <v>38</v>
      </c>
      <c r="N154">
        <v>1718.9</v>
      </c>
      <c r="O154">
        <v>129.1</v>
      </c>
      <c r="P154">
        <v>117.6</v>
      </c>
      <c r="Q154">
        <v>131.1</v>
      </c>
      <c r="R154">
        <v>127.8</v>
      </c>
      <c r="S154">
        <v>133.80000000000001</v>
      </c>
      <c r="T154">
        <v>404.3</v>
      </c>
      <c r="U154">
        <v>647.9</v>
      </c>
      <c r="AM154" t="s">
        <v>35</v>
      </c>
      <c r="AN154">
        <v>2017</v>
      </c>
      <c r="AO154" t="s">
        <v>38</v>
      </c>
      <c r="AP154">
        <v>1718.9</v>
      </c>
      <c r="AQ154">
        <v>127.8</v>
      </c>
      <c r="AR154">
        <v>133.80000000000001</v>
      </c>
      <c r="AS154">
        <v>404.3</v>
      </c>
    </row>
    <row r="155" spans="11:45" x14ac:dyDescent="0.3">
      <c r="K155" t="s">
        <v>30</v>
      </c>
      <c r="L155">
        <v>2017</v>
      </c>
      <c r="M155" t="s">
        <v>39</v>
      </c>
      <c r="N155">
        <v>1726.3</v>
      </c>
      <c r="O155">
        <v>135</v>
      </c>
      <c r="P155">
        <v>119.2</v>
      </c>
      <c r="Q155">
        <v>139.26</v>
      </c>
      <c r="R155">
        <v>131</v>
      </c>
      <c r="S155">
        <v>135.69999999999999</v>
      </c>
      <c r="T155">
        <v>420.79999999999995</v>
      </c>
      <c r="U155">
        <v>658.2</v>
      </c>
      <c r="AM155" t="s">
        <v>30</v>
      </c>
      <c r="AN155">
        <v>2017</v>
      </c>
      <c r="AO155" t="s">
        <v>39</v>
      </c>
      <c r="AP155">
        <v>1726.3</v>
      </c>
      <c r="AQ155">
        <v>131</v>
      </c>
      <c r="AR155">
        <v>135.69999999999999</v>
      </c>
      <c r="AS155">
        <v>420.79999999999995</v>
      </c>
    </row>
    <row r="156" spans="11:45" x14ac:dyDescent="0.3">
      <c r="K156" t="s">
        <v>33</v>
      </c>
      <c r="L156">
        <v>2017</v>
      </c>
      <c r="M156" t="s">
        <v>39</v>
      </c>
      <c r="N156">
        <v>1708.1</v>
      </c>
      <c r="O156">
        <v>121.4</v>
      </c>
      <c r="P156">
        <v>114.3</v>
      </c>
      <c r="Q156">
        <v>131.69999999999999</v>
      </c>
      <c r="R156">
        <v>123.4</v>
      </c>
      <c r="S156">
        <v>133.6</v>
      </c>
      <c r="T156">
        <v>384.2</v>
      </c>
      <c r="U156">
        <v>641.30000000000007</v>
      </c>
      <c r="AM156" t="s">
        <v>33</v>
      </c>
      <c r="AN156">
        <v>2017</v>
      </c>
      <c r="AO156" t="s">
        <v>39</v>
      </c>
      <c r="AP156">
        <v>1708.1</v>
      </c>
      <c r="AQ156">
        <v>123.4</v>
      </c>
      <c r="AR156">
        <v>133.6</v>
      </c>
      <c r="AS156">
        <v>384.2</v>
      </c>
    </row>
    <row r="157" spans="11:45" x14ac:dyDescent="0.3">
      <c r="K157" t="s">
        <v>35</v>
      </c>
      <c r="L157">
        <v>2017</v>
      </c>
      <c r="M157" t="s">
        <v>39</v>
      </c>
      <c r="N157">
        <v>1718.4</v>
      </c>
      <c r="O157">
        <v>129.80000000000001</v>
      </c>
      <c r="P157">
        <v>116.6</v>
      </c>
      <c r="Q157">
        <v>131.69999999999999</v>
      </c>
      <c r="R157">
        <v>128.1</v>
      </c>
      <c r="S157">
        <v>134.5</v>
      </c>
      <c r="T157">
        <v>406.1</v>
      </c>
      <c r="U157">
        <v>649.1</v>
      </c>
      <c r="AM157" t="s">
        <v>35</v>
      </c>
      <c r="AN157">
        <v>2017</v>
      </c>
      <c r="AO157" t="s">
        <v>39</v>
      </c>
      <c r="AP157">
        <v>1718.4</v>
      </c>
      <c r="AQ157">
        <v>128.1</v>
      </c>
      <c r="AR157">
        <v>134.5</v>
      </c>
      <c r="AS157">
        <v>406.1</v>
      </c>
    </row>
    <row r="158" spans="11:45" x14ac:dyDescent="0.3">
      <c r="K158" t="s">
        <v>30</v>
      </c>
      <c r="L158">
        <v>2017</v>
      </c>
      <c r="M158" t="s">
        <v>41</v>
      </c>
      <c r="N158">
        <v>1727.4999999999995</v>
      </c>
      <c r="O158">
        <v>135</v>
      </c>
      <c r="P158">
        <v>119.4</v>
      </c>
      <c r="Q158">
        <v>139.26</v>
      </c>
      <c r="R158">
        <v>131.4</v>
      </c>
      <c r="S158">
        <v>136.30000000000001</v>
      </c>
      <c r="T158">
        <v>421.6</v>
      </c>
      <c r="U158">
        <v>661.4</v>
      </c>
      <c r="AM158" t="s">
        <v>30</v>
      </c>
      <c r="AN158">
        <v>2017</v>
      </c>
      <c r="AO158" t="s">
        <v>41</v>
      </c>
      <c r="AP158">
        <v>1727.4999999999995</v>
      </c>
      <c r="AQ158">
        <v>131.4</v>
      </c>
      <c r="AR158">
        <v>136.30000000000001</v>
      </c>
      <c r="AS158">
        <v>421.6</v>
      </c>
    </row>
    <row r="159" spans="11:45" x14ac:dyDescent="0.3">
      <c r="K159" t="s">
        <v>33</v>
      </c>
      <c r="L159">
        <v>2017</v>
      </c>
      <c r="M159" t="s">
        <v>41</v>
      </c>
      <c r="N159">
        <v>1709.6</v>
      </c>
      <c r="O159">
        <v>120.1</v>
      </c>
      <c r="P159">
        <v>114.3</v>
      </c>
      <c r="Q159">
        <v>132.1</v>
      </c>
      <c r="R159">
        <v>123.6</v>
      </c>
      <c r="S159">
        <v>133.80000000000001</v>
      </c>
      <c r="T159">
        <v>384.9</v>
      </c>
      <c r="U159">
        <v>642.20000000000005</v>
      </c>
      <c r="AM159" t="s">
        <v>33</v>
      </c>
      <c r="AN159">
        <v>2017</v>
      </c>
      <c r="AO159" t="s">
        <v>41</v>
      </c>
      <c r="AP159">
        <v>1709.6</v>
      </c>
      <c r="AQ159">
        <v>123.6</v>
      </c>
      <c r="AR159">
        <v>133.80000000000001</v>
      </c>
      <c r="AS159">
        <v>384.9</v>
      </c>
    </row>
    <row r="160" spans="11:45" x14ac:dyDescent="0.3">
      <c r="K160" t="s">
        <v>35</v>
      </c>
      <c r="L160">
        <v>2017</v>
      </c>
      <c r="M160" t="s">
        <v>41</v>
      </c>
      <c r="N160">
        <v>1719.6000000000001</v>
      </c>
      <c r="O160">
        <v>129.4</v>
      </c>
      <c r="P160">
        <v>116.7</v>
      </c>
      <c r="Q160">
        <v>132.1</v>
      </c>
      <c r="R160">
        <v>128.4</v>
      </c>
      <c r="S160">
        <v>134.80000000000001</v>
      </c>
      <c r="T160">
        <v>406.8</v>
      </c>
      <c r="U160">
        <v>651.09999999999991</v>
      </c>
      <c r="AM160" t="s">
        <v>35</v>
      </c>
      <c r="AN160">
        <v>2017</v>
      </c>
      <c r="AO160" t="s">
        <v>41</v>
      </c>
      <c r="AP160">
        <v>1719.6000000000001</v>
      </c>
      <c r="AQ160">
        <v>128.4</v>
      </c>
      <c r="AR160">
        <v>134.80000000000001</v>
      </c>
      <c r="AS160">
        <v>406.8</v>
      </c>
    </row>
    <row r="161" spans="11:45" x14ac:dyDescent="0.3">
      <c r="K161" t="s">
        <v>30</v>
      </c>
      <c r="L161">
        <v>2017</v>
      </c>
      <c r="M161" t="s">
        <v>42</v>
      </c>
      <c r="N161">
        <v>1738.8000000000002</v>
      </c>
      <c r="O161">
        <v>134.80000000000001</v>
      </c>
      <c r="P161">
        <v>119.4</v>
      </c>
      <c r="Q161">
        <v>139.26</v>
      </c>
      <c r="R161">
        <v>131.30000000000001</v>
      </c>
      <c r="S161">
        <v>136.9</v>
      </c>
      <c r="T161">
        <v>423.1</v>
      </c>
      <c r="U161">
        <v>663</v>
      </c>
      <c r="AM161" t="s">
        <v>30</v>
      </c>
      <c r="AN161">
        <v>2017</v>
      </c>
      <c r="AO161" t="s">
        <v>42</v>
      </c>
      <c r="AP161">
        <v>1738.8000000000002</v>
      </c>
      <c r="AQ161">
        <v>131.30000000000001</v>
      </c>
      <c r="AR161">
        <v>136.9</v>
      </c>
      <c r="AS161">
        <v>423.1</v>
      </c>
    </row>
    <row r="162" spans="11:45" x14ac:dyDescent="0.3">
      <c r="K162" t="s">
        <v>33</v>
      </c>
      <c r="L162">
        <v>2017</v>
      </c>
      <c r="M162" t="s">
        <v>42</v>
      </c>
      <c r="N162">
        <v>1731.0000000000002</v>
      </c>
      <c r="O162">
        <v>119</v>
      </c>
      <c r="P162">
        <v>113.9</v>
      </c>
      <c r="Q162">
        <v>131.4</v>
      </c>
      <c r="R162">
        <v>123.8</v>
      </c>
      <c r="S162">
        <v>134.30000000000001</v>
      </c>
      <c r="T162">
        <v>384.9</v>
      </c>
      <c r="U162">
        <v>643.5</v>
      </c>
      <c r="AM162" t="s">
        <v>33</v>
      </c>
      <c r="AN162">
        <v>2017</v>
      </c>
      <c r="AO162" t="s">
        <v>42</v>
      </c>
      <c r="AP162">
        <v>1731.0000000000002</v>
      </c>
      <c r="AQ162">
        <v>123.8</v>
      </c>
      <c r="AR162">
        <v>134.30000000000001</v>
      </c>
      <c r="AS162">
        <v>384.9</v>
      </c>
    </row>
    <row r="163" spans="11:45" x14ac:dyDescent="0.3">
      <c r="K163" t="s">
        <v>35</v>
      </c>
      <c r="L163">
        <v>2017</v>
      </c>
      <c r="M163" t="s">
        <v>42</v>
      </c>
      <c r="N163">
        <v>1734.7</v>
      </c>
      <c r="O163">
        <v>128.80000000000001</v>
      </c>
      <c r="P163">
        <v>116.5</v>
      </c>
      <c r="Q163">
        <v>131.4</v>
      </c>
      <c r="R163">
        <v>128.5</v>
      </c>
      <c r="S163">
        <v>135.4</v>
      </c>
      <c r="T163">
        <v>407.7</v>
      </c>
      <c r="U163">
        <v>652.5</v>
      </c>
      <c r="AM163" t="s">
        <v>35</v>
      </c>
      <c r="AN163">
        <v>2017</v>
      </c>
      <c r="AO163" t="s">
        <v>42</v>
      </c>
      <c r="AP163">
        <v>1734.7</v>
      </c>
      <c r="AQ163">
        <v>128.5</v>
      </c>
      <c r="AR163">
        <v>135.4</v>
      </c>
      <c r="AS163">
        <v>407.7</v>
      </c>
    </row>
    <row r="164" spans="11:45" x14ac:dyDescent="0.3">
      <c r="K164" t="s">
        <v>30</v>
      </c>
      <c r="L164">
        <v>2017</v>
      </c>
      <c r="M164" t="s">
        <v>44</v>
      </c>
      <c r="N164">
        <v>1772.9</v>
      </c>
      <c r="O164">
        <v>135.30000000000001</v>
      </c>
      <c r="P164">
        <v>119.1</v>
      </c>
      <c r="Q164">
        <v>139.26</v>
      </c>
      <c r="R164">
        <v>132.1</v>
      </c>
      <c r="S164">
        <v>138.6</v>
      </c>
      <c r="T164">
        <v>425.90000000000003</v>
      </c>
      <c r="U164">
        <v>667.1</v>
      </c>
      <c r="AM164" t="s">
        <v>30</v>
      </c>
      <c r="AN164">
        <v>2017</v>
      </c>
      <c r="AO164" t="s">
        <v>44</v>
      </c>
      <c r="AP164">
        <v>1772.9</v>
      </c>
      <c r="AQ164">
        <v>132.1</v>
      </c>
      <c r="AR164">
        <v>138.6</v>
      </c>
      <c r="AS164">
        <v>425.90000000000003</v>
      </c>
    </row>
    <row r="165" spans="11:45" x14ac:dyDescent="0.3">
      <c r="K165" t="s">
        <v>33</v>
      </c>
      <c r="L165">
        <v>2017</v>
      </c>
      <c r="M165" t="s">
        <v>44</v>
      </c>
      <c r="N165">
        <v>1768.1</v>
      </c>
      <c r="O165">
        <v>119.7</v>
      </c>
      <c r="P165">
        <v>113.2</v>
      </c>
      <c r="Q165">
        <v>132.6</v>
      </c>
      <c r="R165">
        <v>125</v>
      </c>
      <c r="S165">
        <v>135.5</v>
      </c>
      <c r="T165">
        <v>385.70000000000005</v>
      </c>
      <c r="U165">
        <v>646.6</v>
      </c>
      <c r="AM165" t="s">
        <v>33</v>
      </c>
      <c r="AN165">
        <v>2017</v>
      </c>
      <c r="AO165" t="s">
        <v>44</v>
      </c>
      <c r="AP165">
        <v>1768.1</v>
      </c>
      <c r="AQ165">
        <v>125</v>
      </c>
      <c r="AR165">
        <v>135.5</v>
      </c>
      <c r="AS165">
        <v>385.70000000000005</v>
      </c>
    </row>
    <row r="166" spans="11:45" x14ac:dyDescent="0.3">
      <c r="K166" t="s">
        <v>35</v>
      </c>
      <c r="L166">
        <v>2017</v>
      </c>
      <c r="M166" t="s">
        <v>44</v>
      </c>
      <c r="N166">
        <v>1769.3999999999999</v>
      </c>
      <c r="O166">
        <v>129.4</v>
      </c>
      <c r="P166">
        <v>116</v>
      </c>
      <c r="Q166">
        <v>132.6</v>
      </c>
      <c r="R166">
        <v>129.4</v>
      </c>
      <c r="S166">
        <v>136.80000000000001</v>
      </c>
      <c r="T166">
        <v>409.7</v>
      </c>
      <c r="U166">
        <v>656.2</v>
      </c>
      <c r="AM166" t="s">
        <v>35</v>
      </c>
      <c r="AN166">
        <v>2017</v>
      </c>
      <c r="AO166" t="s">
        <v>44</v>
      </c>
      <c r="AP166">
        <v>1769.3999999999999</v>
      </c>
      <c r="AQ166">
        <v>129.4</v>
      </c>
      <c r="AR166">
        <v>136.80000000000001</v>
      </c>
      <c r="AS166">
        <v>409.7</v>
      </c>
    </row>
    <row r="167" spans="11:45" x14ac:dyDescent="0.3">
      <c r="K167" t="s">
        <v>30</v>
      </c>
      <c r="L167">
        <v>2017</v>
      </c>
      <c r="M167" t="s">
        <v>46</v>
      </c>
      <c r="N167">
        <v>1792.4999999999998</v>
      </c>
      <c r="O167">
        <v>136.4</v>
      </c>
      <c r="P167">
        <v>120.3</v>
      </c>
      <c r="Q167">
        <v>139.26</v>
      </c>
      <c r="R167">
        <v>133</v>
      </c>
      <c r="S167">
        <v>140.19999999999999</v>
      </c>
      <c r="T167">
        <v>429</v>
      </c>
      <c r="U167">
        <v>672.90000000000009</v>
      </c>
      <c r="AM167" t="s">
        <v>30</v>
      </c>
      <c r="AN167">
        <v>2017</v>
      </c>
      <c r="AO167" t="s">
        <v>46</v>
      </c>
      <c r="AP167">
        <v>1792.4999999999998</v>
      </c>
      <c r="AQ167">
        <v>133</v>
      </c>
      <c r="AR167">
        <v>140.19999999999999</v>
      </c>
      <c r="AS167">
        <v>429</v>
      </c>
    </row>
    <row r="168" spans="11:45" x14ac:dyDescent="0.3">
      <c r="K168" t="s">
        <v>33</v>
      </c>
      <c r="L168">
        <v>2017</v>
      </c>
      <c r="M168" t="s">
        <v>46</v>
      </c>
      <c r="N168">
        <v>1772.9999999999998</v>
      </c>
      <c r="O168">
        <v>118.9</v>
      </c>
      <c r="P168">
        <v>114.6</v>
      </c>
      <c r="Q168">
        <v>134.4</v>
      </c>
      <c r="R168">
        <v>125.7</v>
      </c>
      <c r="S168">
        <v>135.69999999999999</v>
      </c>
      <c r="T168">
        <v>388.4</v>
      </c>
      <c r="U168">
        <v>650.99999999999989</v>
      </c>
      <c r="AM168" t="s">
        <v>33</v>
      </c>
      <c r="AN168">
        <v>2017</v>
      </c>
      <c r="AO168" t="s">
        <v>46</v>
      </c>
      <c r="AP168">
        <v>1772.9999999999998</v>
      </c>
      <c r="AQ168">
        <v>125.7</v>
      </c>
      <c r="AR168">
        <v>135.69999999999999</v>
      </c>
      <c r="AS168">
        <v>388.4</v>
      </c>
    </row>
    <row r="169" spans="11:45" x14ac:dyDescent="0.3">
      <c r="K169" t="s">
        <v>35</v>
      </c>
      <c r="L169">
        <v>2017</v>
      </c>
      <c r="M169" t="s">
        <v>46</v>
      </c>
      <c r="N169">
        <v>1783.8</v>
      </c>
      <c r="O169">
        <v>129.80000000000001</v>
      </c>
      <c r="P169">
        <v>117.3</v>
      </c>
      <c r="Q169">
        <v>134.4</v>
      </c>
      <c r="R169">
        <v>130.19999999999999</v>
      </c>
      <c r="S169">
        <v>137.6</v>
      </c>
      <c r="T169">
        <v>412.6</v>
      </c>
      <c r="U169">
        <v>661.2</v>
      </c>
      <c r="AM169" t="s">
        <v>35</v>
      </c>
      <c r="AN169">
        <v>2017</v>
      </c>
      <c r="AO169" t="s">
        <v>46</v>
      </c>
      <c r="AP169">
        <v>1783.8</v>
      </c>
      <c r="AQ169">
        <v>130.19999999999999</v>
      </c>
      <c r="AR169">
        <v>137.6</v>
      </c>
      <c r="AS169">
        <v>412.6</v>
      </c>
    </row>
    <row r="170" spans="11:45" x14ac:dyDescent="0.3">
      <c r="K170" t="s">
        <v>30</v>
      </c>
      <c r="L170">
        <v>2017</v>
      </c>
      <c r="M170" t="s">
        <v>48</v>
      </c>
      <c r="N170">
        <v>1784.3</v>
      </c>
      <c r="O170">
        <v>137.4</v>
      </c>
      <c r="P170">
        <v>121.2</v>
      </c>
      <c r="Q170">
        <v>139.26</v>
      </c>
      <c r="R170">
        <v>133.4</v>
      </c>
      <c r="S170">
        <v>139.6</v>
      </c>
      <c r="T170">
        <v>431</v>
      </c>
      <c r="U170">
        <v>677</v>
      </c>
      <c r="AM170" t="s">
        <v>30</v>
      </c>
      <c r="AN170">
        <v>2017</v>
      </c>
      <c r="AO170" t="s">
        <v>48</v>
      </c>
      <c r="AP170">
        <v>1784.3</v>
      </c>
      <c r="AQ170">
        <v>133.4</v>
      </c>
      <c r="AR170">
        <v>139.6</v>
      </c>
      <c r="AS170">
        <v>431</v>
      </c>
    </row>
    <row r="171" spans="11:45" x14ac:dyDescent="0.3">
      <c r="K171" t="s">
        <v>33</v>
      </c>
      <c r="L171">
        <v>2017</v>
      </c>
      <c r="M171" t="s">
        <v>48</v>
      </c>
      <c r="N171">
        <v>1749.7</v>
      </c>
      <c r="O171">
        <v>120.6</v>
      </c>
      <c r="P171">
        <v>115.7</v>
      </c>
      <c r="Q171">
        <v>135.69999999999999</v>
      </c>
      <c r="R171">
        <v>126.1</v>
      </c>
      <c r="S171">
        <v>135.9</v>
      </c>
      <c r="T171">
        <v>389.90000000000003</v>
      </c>
      <c r="U171">
        <v>655.1</v>
      </c>
      <c r="AM171" t="s">
        <v>33</v>
      </c>
      <c r="AN171">
        <v>2017</v>
      </c>
      <c r="AO171" t="s">
        <v>48</v>
      </c>
      <c r="AP171">
        <v>1749.7</v>
      </c>
      <c r="AQ171">
        <v>126.1</v>
      </c>
      <c r="AR171">
        <v>135.9</v>
      </c>
      <c r="AS171">
        <v>389.90000000000003</v>
      </c>
    </row>
    <row r="172" spans="11:45" x14ac:dyDescent="0.3">
      <c r="K172" t="s">
        <v>35</v>
      </c>
      <c r="L172">
        <v>2017</v>
      </c>
      <c r="M172" t="s">
        <v>48</v>
      </c>
      <c r="N172">
        <v>1769.9999999999998</v>
      </c>
      <c r="O172">
        <v>131</v>
      </c>
      <c r="P172">
        <v>118.3</v>
      </c>
      <c r="Q172">
        <v>135.69999999999999</v>
      </c>
      <c r="R172">
        <v>130.6</v>
      </c>
      <c r="S172">
        <v>137.4</v>
      </c>
      <c r="T172">
        <v>414.5</v>
      </c>
      <c r="U172">
        <v>665.2</v>
      </c>
      <c r="AM172" t="s">
        <v>35</v>
      </c>
      <c r="AN172">
        <v>2017</v>
      </c>
      <c r="AO172" t="s">
        <v>48</v>
      </c>
      <c r="AP172">
        <v>1769.9999999999998</v>
      </c>
      <c r="AQ172">
        <v>130.6</v>
      </c>
      <c r="AR172">
        <v>137.4</v>
      </c>
      <c r="AS172">
        <v>414.5</v>
      </c>
    </row>
    <row r="173" spans="11:45" x14ac:dyDescent="0.3">
      <c r="K173" t="s">
        <v>30</v>
      </c>
      <c r="L173">
        <v>2017</v>
      </c>
      <c r="M173" t="s">
        <v>50</v>
      </c>
      <c r="N173">
        <v>1790.8999999999999</v>
      </c>
      <c r="O173">
        <v>138.1</v>
      </c>
      <c r="P173">
        <v>121</v>
      </c>
      <c r="Q173">
        <v>139.26</v>
      </c>
      <c r="R173">
        <v>134.19999999999999</v>
      </c>
      <c r="S173">
        <v>140.1</v>
      </c>
      <c r="T173">
        <v>433.99999999999994</v>
      </c>
      <c r="U173">
        <v>680</v>
      </c>
      <c r="AM173" t="s">
        <v>30</v>
      </c>
      <c r="AN173">
        <v>2017</v>
      </c>
      <c r="AO173" t="s">
        <v>50</v>
      </c>
      <c r="AP173">
        <v>1790.8999999999999</v>
      </c>
      <c r="AQ173">
        <v>134.19999999999999</v>
      </c>
      <c r="AR173">
        <v>140.1</v>
      </c>
      <c r="AS173">
        <v>433.99999999999994</v>
      </c>
    </row>
    <row r="174" spans="11:45" x14ac:dyDescent="0.3">
      <c r="K174" t="s">
        <v>33</v>
      </c>
      <c r="L174">
        <v>2017</v>
      </c>
      <c r="M174" t="s">
        <v>50</v>
      </c>
      <c r="N174">
        <v>1765.6999999999998</v>
      </c>
      <c r="O174">
        <v>122.6</v>
      </c>
      <c r="P174">
        <v>115</v>
      </c>
      <c r="Q174">
        <v>137.30000000000001</v>
      </c>
      <c r="R174">
        <v>126.6</v>
      </c>
      <c r="S174">
        <v>136.30000000000001</v>
      </c>
      <c r="T174">
        <v>391.5</v>
      </c>
      <c r="U174">
        <v>656.8</v>
      </c>
      <c r="AM174" t="s">
        <v>33</v>
      </c>
      <c r="AN174">
        <v>2017</v>
      </c>
      <c r="AO174" t="s">
        <v>50</v>
      </c>
      <c r="AP174">
        <v>1765.6999999999998</v>
      </c>
      <c r="AQ174">
        <v>126.6</v>
      </c>
      <c r="AR174">
        <v>136.30000000000001</v>
      </c>
      <c r="AS174">
        <v>391.5</v>
      </c>
    </row>
    <row r="175" spans="11:45" x14ac:dyDescent="0.3">
      <c r="K175" t="s">
        <v>35</v>
      </c>
      <c r="L175">
        <v>2017</v>
      </c>
      <c r="M175" t="s">
        <v>50</v>
      </c>
      <c r="N175">
        <v>1779.6999999999998</v>
      </c>
      <c r="O175">
        <v>132.19999999999999</v>
      </c>
      <c r="P175">
        <v>117.8</v>
      </c>
      <c r="Q175">
        <v>137.30000000000001</v>
      </c>
      <c r="R175">
        <v>131.30000000000001</v>
      </c>
      <c r="S175">
        <v>137.9</v>
      </c>
      <c r="T175">
        <v>416.9</v>
      </c>
      <c r="U175">
        <v>667.50000000000011</v>
      </c>
      <c r="AM175" t="s">
        <v>35</v>
      </c>
      <c r="AN175">
        <v>2017</v>
      </c>
      <c r="AO175" t="s">
        <v>50</v>
      </c>
      <c r="AP175">
        <v>1779.6999999999998</v>
      </c>
      <c r="AQ175">
        <v>131.30000000000001</v>
      </c>
      <c r="AR175">
        <v>137.9</v>
      </c>
      <c r="AS175">
        <v>416.9</v>
      </c>
    </row>
    <row r="176" spans="11:45" x14ac:dyDescent="0.3">
      <c r="K176" t="s">
        <v>30</v>
      </c>
      <c r="L176">
        <v>2017</v>
      </c>
      <c r="M176" t="s">
        <v>53</v>
      </c>
      <c r="N176">
        <v>1817.7000000000003</v>
      </c>
      <c r="O176">
        <v>141.1</v>
      </c>
      <c r="P176">
        <v>121.6</v>
      </c>
      <c r="Q176">
        <v>139.26</v>
      </c>
      <c r="R176">
        <v>135.80000000000001</v>
      </c>
      <c r="S176">
        <v>141.5</v>
      </c>
      <c r="T176">
        <v>437</v>
      </c>
      <c r="U176">
        <v>685</v>
      </c>
      <c r="AM176" t="s">
        <v>30</v>
      </c>
      <c r="AN176">
        <v>2017</v>
      </c>
      <c r="AO176" t="s">
        <v>53</v>
      </c>
      <c r="AP176">
        <v>1817.7000000000003</v>
      </c>
      <c r="AQ176">
        <v>135.80000000000001</v>
      </c>
      <c r="AR176">
        <v>141.5</v>
      </c>
      <c r="AS176">
        <v>437</v>
      </c>
    </row>
    <row r="177" spans="11:45" x14ac:dyDescent="0.3">
      <c r="K177" t="s">
        <v>33</v>
      </c>
      <c r="L177">
        <v>2017</v>
      </c>
      <c r="M177" t="s">
        <v>53</v>
      </c>
      <c r="N177">
        <v>1796.7</v>
      </c>
      <c r="O177">
        <v>125.7</v>
      </c>
      <c r="P177">
        <v>115.3</v>
      </c>
      <c r="Q177">
        <v>138.6</v>
      </c>
      <c r="R177">
        <v>127.4</v>
      </c>
      <c r="S177">
        <v>136.6</v>
      </c>
      <c r="T177">
        <v>393.9</v>
      </c>
      <c r="U177">
        <v>659.9</v>
      </c>
      <c r="AM177" t="s">
        <v>33</v>
      </c>
      <c r="AN177">
        <v>2017</v>
      </c>
      <c r="AO177" t="s">
        <v>53</v>
      </c>
      <c r="AP177">
        <v>1796.7</v>
      </c>
      <c r="AQ177">
        <v>127.4</v>
      </c>
      <c r="AR177">
        <v>136.6</v>
      </c>
      <c r="AS177">
        <v>393.9</v>
      </c>
    </row>
    <row r="178" spans="11:45" x14ac:dyDescent="0.3">
      <c r="K178" t="s">
        <v>35</v>
      </c>
      <c r="L178">
        <v>2017</v>
      </c>
      <c r="M178" t="s">
        <v>53</v>
      </c>
      <c r="N178">
        <v>1808.2</v>
      </c>
      <c r="O178">
        <v>135.30000000000001</v>
      </c>
      <c r="P178">
        <v>118.3</v>
      </c>
      <c r="Q178">
        <v>138.6</v>
      </c>
      <c r="R178">
        <v>132.6</v>
      </c>
      <c r="S178">
        <v>138.6</v>
      </c>
      <c r="T178">
        <v>419.6</v>
      </c>
      <c r="U178">
        <v>671.69999999999993</v>
      </c>
      <c r="AM178" t="s">
        <v>35</v>
      </c>
      <c r="AN178">
        <v>2017</v>
      </c>
      <c r="AO178" t="s">
        <v>53</v>
      </c>
      <c r="AP178">
        <v>1808.2</v>
      </c>
      <c r="AQ178">
        <v>132.6</v>
      </c>
      <c r="AR178">
        <v>138.6</v>
      </c>
      <c r="AS178">
        <v>419.6</v>
      </c>
    </row>
    <row r="179" spans="11:45" x14ac:dyDescent="0.3">
      <c r="K179" t="s">
        <v>30</v>
      </c>
      <c r="L179">
        <v>2017</v>
      </c>
      <c r="M179" t="s">
        <v>55</v>
      </c>
      <c r="N179">
        <v>1813.6000000000001</v>
      </c>
      <c r="O179">
        <v>142.6</v>
      </c>
      <c r="P179">
        <v>122</v>
      </c>
      <c r="Q179">
        <v>139.26</v>
      </c>
      <c r="R179">
        <v>136.1</v>
      </c>
      <c r="S179">
        <v>141.1</v>
      </c>
      <c r="T179">
        <v>437.1</v>
      </c>
      <c r="U179">
        <v>685.8</v>
      </c>
      <c r="AM179" t="s">
        <v>30</v>
      </c>
      <c r="AN179">
        <v>2017</v>
      </c>
      <c r="AO179" t="s">
        <v>55</v>
      </c>
      <c r="AP179">
        <v>1813.6000000000001</v>
      </c>
      <c r="AQ179">
        <v>136.1</v>
      </c>
      <c r="AR179">
        <v>141.1</v>
      </c>
      <c r="AS179">
        <v>437.1</v>
      </c>
    </row>
    <row r="180" spans="11:45" x14ac:dyDescent="0.3">
      <c r="K180" t="s">
        <v>33</v>
      </c>
      <c r="L180">
        <v>2017</v>
      </c>
      <c r="M180" t="s">
        <v>55</v>
      </c>
      <c r="N180">
        <v>1767.5</v>
      </c>
      <c r="O180">
        <v>126.8</v>
      </c>
      <c r="P180">
        <v>115.3</v>
      </c>
      <c r="Q180">
        <v>139.1</v>
      </c>
      <c r="R180">
        <v>128.19999999999999</v>
      </c>
      <c r="S180">
        <v>136.69999999999999</v>
      </c>
      <c r="T180">
        <v>395.20000000000005</v>
      </c>
      <c r="U180">
        <v>661.6</v>
      </c>
      <c r="AM180" t="s">
        <v>33</v>
      </c>
      <c r="AN180">
        <v>2017</v>
      </c>
      <c r="AO180" t="s">
        <v>55</v>
      </c>
      <c r="AP180">
        <v>1767.5</v>
      </c>
      <c r="AQ180">
        <v>128.19999999999999</v>
      </c>
      <c r="AR180">
        <v>136.69999999999999</v>
      </c>
      <c r="AS180">
        <v>395.20000000000005</v>
      </c>
    </row>
    <row r="181" spans="11:45" x14ac:dyDescent="0.3">
      <c r="K181" t="s">
        <v>35</v>
      </c>
      <c r="L181">
        <v>2017</v>
      </c>
      <c r="M181" t="s">
        <v>55</v>
      </c>
      <c r="N181">
        <v>1794.9999999999998</v>
      </c>
      <c r="O181">
        <v>136.6</v>
      </c>
      <c r="P181">
        <v>118.5</v>
      </c>
      <c r="Q181">
        <v>139.1</v>
      </c>
      <c r="R181">
        <v>133.1</v>
      </c>
      <c r="S181">
        <v>138.5</v>
      </c>
      <c r="T181">
        <v>420.20000000000005</v>
      </c>
      <c r="U181">
        <v>673</v>
      </c>
      <c r="AM181" t="s">
        <v>35</v>
      </c>
      <c r="AN181">
        <v>2017</v>
      </c>
      <c r="AO181" t="s">
        <v>55</v>
      </c>
      <c r="AP181">
        <v>1794.9999999999998</v>
      </c>
      <c r="AQ181">
        <v>133.1</v>
      </c>
      <c r="AR181">
        <v>138.5</v>
      </c>
      <c r="AS181">
        <v>420.20000000000005</v>
      </c>
    </row>
    <row r="182" spans="11:45" x14ac:dyDescent="0.3">
      <c r="K182" t="s">
        <v>30</v>
      </c>
      <c r="L182">
        <v>2018</v>
      </c>
      <c r="M182" t="s">
        <v>31</v>
      </c>
      <c r="N182">
        <v>1800.7</v>
      </c>
      <c r="O182">
        <v>142.30000000000001</v>
      </c>
      <c r="P182">
        <v>122.7</v>
      </c>
      <c r="Q182">
        <v>139.26</v>
      </c>
      <c r="R182">
        <v>136</v>
      </c>
      <c r="S182">
        <v>141.6</v>
      </c>
      <c r="T182">
        <v>438.1</v>
      </c>
      <c r="U182">
        <v>688.59999999999991</v>
      </c>
      <c r="AM182" t="s">
        <v>30</v>
      </c>
      <c r="AN182">
        <v>2018</v>
      </c>
      <c r="AO182" t="s">
        <v>31</v>
      </c>
      <c r="AP182">
        <v>1800.7</v>
      </c>
      <c r="AQ182">
        <v>136</v>
      </c>
      <c r="AR182">
        <v>141.6</v>
      </c>
      <c r="AS182">
        <v>438.1</v>
      </c>
    </row>
    <row r="183" spans="11:45" x14ac:dyDescent="0.3">
      <c r="K183" t="s">
        <v>33</v>
      </c>
      <c r="L183">
        <v>2018</v>
      </c>
      <c r="M183" t="s">
        <v>31</v>
      </c>
      <c r="N183">
        <v>1748.3000000000002</v>
      </c>
      <c r="O183">
        <v>127.3</v>
      </c>
      <c r="P183">
        <v>116.3</v>
      </c>
      <c r="Q183">
        <v>140.4</v>
      </c>
      <c r="R183">
        <v>129</v>
      </c>
      <c r="S183">
        <v>137.1</v>
      </c>
      <c r="T183">
        <v>396.3</v>
      </c>
      <c r="U183">
        <v>664.69999999999993</v>
      </c>
      <c r="AM183" t="s">
        <v>33</v>
      </c>
      <c r="AN183">
        <v>2018</v>
      </c>
      <c r="AO183" t="s">
        <v>31</v>
      </c>
      <c r="AP183">
        <v>1748.3000000000002</v>
      </c>
      <c r="AQ183">
        <v>129</v>
      </c>
      <c r="AR183">
        <v>137.1</v>
      </c>
      <c r="AS183">
        <v>396.3</v>
      </c>
    </row>
    <row r="184" spans="11:45" x14ac:dyDescent="0.3">
      <c r="K184" t="s">
        <v>35</v>
      </c>
      <c r="L184">
        <v>2018</v>
      </c>
      <c r="M184" t="s">
        <v>31</v>
      </c>
      <c r="N184">
        <v>1779.9</v>
      </c>
      <c r="O184">
        <v>136.6</v>
      </c>
      <c r="P184">
        <v>119.3</v>
      </c>
      <c r="Q184">
        <v>140.4</v>
      </c>
      <c r="R184">
        <v>133.30000000000001</v>
      </c>
      <c r="S184">
        <v>139</v>
      </c>
      <c r="T184">
        <v>421.3</v>
      </c>
      <c r="U184">
        <v>675.7</v>
      </c>
      <c r="AM184" t="s">
        <v>35</v>
      </c>
      <c r="AN184">
        <v>2018</v>
      </c>
      <c r="AO184" t="s">
        <v>31</v>
      </c>
      <c r="AP184">
        <v>1779.9</v>
      </c>
      <c r="AQ184">
        <v>133.30000000000001</v>
      </c>
      <c r="AR184">
        <v>139</v>
      </c>
      <c r="AS184">
        <v>421.3</v>
      </c>
    </row>
    <row r="185" spans="11:45" x14ac:dyDescent="0.3">
      <c r="K185" t="s">
        <v>30</v>
      </c>
      <c r="L185">
        <v>2018</v>
      </c>
      <c r="M185" t="s">
        <v>36</v>
      </c>
      <c r="N185">
        <v>1781.5</v>
      </c>
      <c r="O185">
        <v>142.4</v>
      </c>
      <c r="P185">
        <v>123.3</v>
      </c>
      <c r="Q185">
        <v>139.26</v>
      </c>
      <c r="R185">
        <v>136.19999999999999</v>
      </c>
      <c r="S185">
        <v>141.5</v>
      </c>
      <c r="T185">
        <v>438.90000000000003</v>
      </c>
      <c r="U185">
        <v>688.80000000000007</v>
      </c>
      <c r="AM185" t="s">
        <v>30</v>
      </c>
      <c r="AN185">
        <v>2018</v>
      </c>
      <c r="AO185" t="s">
        <v>36</v>
      </c>
      <c r="AP185">
        <v>1781.5</v>
      </c>
      <c r="AQ185">
        <v>136.19999999999999</v>
      </c>
      <c r="AR185">
        <v>141.5</v>
      </c>
      <c r="AS185">
        <v>438.90000000000003</v>
      </c>
    </row>
    <row r="186" spans="11:45" x14ac:dyDescent="0.3">
      <c r="K186" t="s">
        <v>33</v>
      </c>
      <c r="L186">
        <v>2018</v>
      </c>
      <c r="M186" t="s">
        <v>36</v>
      </c>
      <c r="N186">
        <v>1727.9</v>
      </c>
      <c r="O186">
        <v>127.3</v>
      </c>
      <c r="P186">
        <v>117.4</v>
      </c>
      <c r="Q186">
        <v>141.30000000000001</v>
      </c>
      <c r="R186">
        <v>129.80000000000001</v>
      </c>
      <c r="S186">
        <v>137.19999999999999</v>
      </c>
      <c r="T186">
        <v>397.09999999999997</v>
      </c>
      <c r="U186">
        <v>668.40000000000009</v>
      </c>
      <c r="AM186" t="s">
        <v>33</v>
      </c>
      <c r="AN186">
        <v>2018</v>
      </c>
      <c r="AO186" t="s">
        <v>36</v>
      </c>
      <c r="AP186">
        <v>1727.9</v>
      </c>
      <c r="AQ186">
        <v>129.80000000000001</v>
      </c>
      <c r="AR186">
        <v>137.19999999999999</v>
      </c>
      <c r="AS186">
        <v>397.09999999999997</v>
      </c>
    </row>
    <row r="187" spans="11:45" x14ac:dyDescent="0.3">
      <c r="K187" t="s">
        <v>35</v>
      </c>
      <c r="L187">
        <v>2018</v>
      </c>
      <c r="M187" t="s">
        <v>36</v>
      </c>
      <c r="N187">
        <v>1760.3999999999996</v>
      </c>
      <c r="O187">
        <v>136.69999999999999</v>
      </c>
      <c r="P187">
        <v>120.2</v>
      </c>
      <c r="Q187">
        <v>141.30000000000001</v>
      </c>
      <c r="R187">
        <v>133.80000000000001</v>
      </c>
      <c r="S187">
        <v>139</v>
      </c>
      <c r="T187">
        <v>422</v>
      </c>
      <c r="U187">
        <v>677.30000000000007</v>
      </c>
      <c r="AM187" t="s">
        <v>35</v>
      </c>
      <c r="AN187">
        <v>2018</v>
      </c>
      <c r="AO187" t="s">
        <v>36</v>
      </c>
      <c r="AP187">
        <v>1760.3999999999996</v>
      </c>
      <c r="AQ187">
        <v>133.80000000000001</v>
      </c>
      <c r="AR187">
        <v>139</v>
      </c>
      <c r="AS187">
        <v>422</v>
      </c>
    </row>
    <row r="188" spans="11:45" x14ac:dyDescent="0.3">
      <c r="K188" t="s">
        <v>30</v>
      </c>
      <c r="L188">
        <v>2018</v>
      </c>
      <c r="M188" t="s">
        <v>38</v>
      </c>
      <c r="N188">
        <v>1781.9999999999998</v>
      </c>
      <c r="O188">
        <v>142.6</v>
      </c>
      <c r="P188">
        <v>124.6</v>
      </c>
      <c r="Q188">
        <v>139.26</v>
      </c>
      <c r="R188">
        <v>136.69999999999999</v>
      </c>
      <c r="S188">
        <v>142.69999999999999</v>
      </c>
      <c r="T188">
        <v>440.5</v>
      </c>
      <c r="U188">
        <v>692.7</v>
      </c>
      <c r="AM188" t="s">
        <v>30</v>
      </c>
      <c r="AN188">
        <v>2018</v>
      </c>
      <c r="AO188" t="s">
        <v>38</v>
      </c>
      <c r="AP188">
        <v>1781.9999999999998</v>
      </c>
      <c r="AQ188">
        <v>136.69999999999999</v>
      </c>
      <c r="AR188">
        <v>142.69999999999999</v>
      </c>
      <c r="AS188">
        <v>440.5</v>
      </c>
    </row>
    <row r="189" spans="11:45" x14ac:dyDescent="0.3">
      <c r="K189" t="s">
        <v>33</v>
      </c>
      <c r="L189">
        <v>2018</v>
      </c>
      <c r="M189" t="s">
        <v>38</v>
      </c>
      <c r="N189">
        <v>1715.5</v>
      </c>
      <c r="O189">
        <v>126.4</v>
      </c>
      <c r="P189">
        <v>117.8</v>
      </c>
      <c r="Q189">
        <v>142</v>
      </c>
      <c r="R189">
        <v>130.5</v>
      </c>
      <c r="S189">
        <v>137.80000000000001</v>
      </c>
      <c r="T189">
        <v>398.59999999999997</v>
      </c>
      <c r="U189">
        <v>671.1</v>
      </c>
      <c r="AM189" t="s">
        <v>33</v>
      </c>
      <c r="AN189">
        <v>2018</v>
      </c>
      <c r="AO189" t="s">
        <v>38</v>
      </c>
      <c r="AP189">
        <v>1715.5</v>
      </c>
      <c r="AQ189">
        <v>130.5</v>
      </c>
      <c r="AR189">
        <v>137.80000000000001</v>
      </c>
      <c r="AS189">
        <v>398.59999999999997</v>
      </c>
    </row>
    <row r="190" spans="11:45" x14ac:dyDescent="0.3">
      <c r="K190" t="s">
        <v>35</v>
      </c>
      <c r="L190">
        <v>2018</v>
      </c>
      <c r="M190" t="s">
        <v>38</v>
      </c>
      <c r="N190">
        <v>1756</v>
      </c>
      <c r="O190">
        <v>136.5</v>
      </c>
      <c r="P190">
        <v>121</v>
      </c>
      <c r="Q190">
        <v>142</v>
      </c>
      <c r="R190">
        <v>134.30000000000001</v>
      </c>
      <c r="S190">
        <v>139.80000000000001</v>
      </c>
      <c r="T190">
        <v>423.59999999999997</v>
      </c>
      <c r="U190">
        <v>680.8</v>
      </c>
      <c r="AM190" t="s">
        <v>35</v>
      </c>
      <c r="AN190">
        <v>2018</v>
      </c>
      <c r="AO190" t="s">
        <v>38</v>
      </c>
      <c r="AP190">
        <v>1756</v>
      </c>
      <c r="AQ190">
        <v>134.30000000000001</v>
      </c>
      <c r="AR190">
        <v>139.80000000000001</v>
      </c>
      <c r="AS190">
        <v>423.59999999999997</v>
      </c>
    </row>
    <row r="191" spans="11:45" x14ac:dyDescent="0.3">
      <c r="K191" t="s">
        <v>30</v>
      </c>
      <c r="L191">
        <v>2018</v>
      </c>
      <c r="M191" t="s">
        <v>39</v>
      </c>
      <c r="N191">
        <v>1780</v>
      </c>
      <c r="O191">
        <v>143.80000000000001</v>
      </c>
      <c r="P191">
        <v>125.3</v>
      </c>
      <c r="Q191">
        <v>139.26</v>
      </c>
      <c r="R191">
        <v>137.6</v>
      </c>
      <c r="S191">
        <v>143.69999999999999</v>
      </c>
      <c r="T191">
        <v>442.5</v>
      </c>
      <c r="U191">
        <v>697.59999999999991</v>
      </c>
      <c r="AM191" t="s">
        <v>30</v>
      </c>
      <c r="AN191">
        <v>2018</v>
      </c>
      <c r="AO191" t="s">
        <v>39</v>
      </c>
      <c r="AP191">
        <v>1780</v>
      </c>
      <c r="AQ191">
        <v>137.6</v>
      </c>
      <c r="AR191">
        <v>143.69999999999999</v>
      </c>
      <c r="AS191">
        <v>442.5</v>
      </c>
    </row>
    <row r="192" spans="11:45" x14ac:dyDescent="0.3">
      <c r="K192" t="s">
        <v>33</v>
      </c>
      <c r="L192">
        <v>2018</v>
      </c>
      <c r="M192" t="s">
        <v>39</v>
      </c>
      <c r="N192">
        <v>1720.0000000000002</v>
      </c>
      <c r="O192">
        <v>124.6</v>
      </c>
      <c r="P192">
        <v>118.9</v>
      </c>
      <c r="Q192">
        <v>142.9</v>
      </c>
      <c r="R192">
        <v>131.30000000000001</v>
      </c>
      <c r="S192">
        <v>139.69999999999999</v>
      </c>
      <c r="T192">
        <v>401.40000000000003</v>
      </c>
      <c r="U192">
        <v>674.40000000000009</v>
      </c>
      <c r="AM192" t="s">
        <v>33</v>
      </c>
      <c r="AN192">
        <v>2018</v>
      </c>
      <c r="AO192" t="s">
        <v>39</v>
      </c>
      <c r="AP192">
        <v>1720.0000000000002</v>
      </c>
      <c r="AQ192">
        <v>131.30000000000001</v>
      </c>
      <c r="AR192">
        <v>139.69999999999999</v>
      </c>
      <c r="AS192">
        <v>401.40000000000003</v>
      </c>
    </row>
    <row r="193" spans="11:45" x14ac:dyDescent="0.3">
      <c r="K193" t="s">
        <v>35</v>
      </c>
      <c r="L193">
        <v>2018</v>
      </c>
      <c r="M193" t="s">
        <v>39</v>
      </c>
      <c r="N193">
        <v>1757.1000000000001</v>
      </c>
      <c r="O193">
        <v>136.5</v>
      </c>
      <c r="P193">
        <v>121.9</v>
      </c>
      <c r="Q193">
        <v>142.9</v>
      </c>
      <c r="R193">
        <v>135.19999999999999</v>
      </c>
      <c r="S193">
        <v>141.4</v>
      </c>
      <c r="T193">
        <v>426</v>
      </c>
      <c r="U193">
        <v>685.3</v>
      </c>
      <c r="AM193" t="s">
        <v>35</v>
      </c>
      <c r="AN193">
        <v>2018</v>
      </c>
      <c r="AO193" t="s">
        <v>39</v>
      </c>
      <c r="AP193">
        <v>1757.1000000000001</v>
      </c>
      <c r="AQ193">
        <v>135.19999999999999</v>
      </c>
      <c r="AR193">
        <v>141.4</v>
      </c>
      <c r="AS193">
        <v>426</v>
      </c>
    </row>
    <row r="194" spans="11:45" x14ac:dyDescent="0.3">
      <c r="K194" t="s">
        <v>30</v>
      </c>
      <c r="L194">
        <v>2018</v>
      </c>
      <c r="M194" t="s">
        <v>41</v>
      </c>
      <c r="N194">
        <v>1782.4</v>
      </c>
      <c r="O194">
        <v>144.30000000000001</v>
      </c>
      <c r="P194">
        <v>126.4</v>
      </c>
      <c r="Q194">
        <v>139.26</v>
      </c>
      <c r="R194">
        <v>138.4</v>
      </c>
      <c r="S194">
        <v>144.4</v>
      </c>
      <c r="T194">
        <v>444.7</v>
      </c>
      <c r="U194">
        <v>701.9</v>
      </c>
      <c r="AM194" t="s">
        <v>30</v>
      </c>
      <c r="AN194">
        <v>2018</v>
      </c>
      <c r="AO194" t="s">
        <v>41</v>
      </c>
      <c r="AP194">
        <v>1782.4</v>
      </c>
      <c r="AQ194">
        <v>138.4</v>
      </c>
      <c r="AR194">
        <v>144.4</v>
      </c>
      <c r="AS194">
        <v>444.7</v>
      </c>
    </row>
    <row r="195" spans="11:45" x14ac:dyDescent="0.3">
      <c r="K195" t="s">
        <v>33</v>
      </c>
      <c r="L195">
        <v>2018</v>
      </c>
      <c r="M195" t="s">
        <v>41</v>
      </c>
      <c r="N195">
        <v>1722.8999999999999</v>
      </c>
      <c r="O195">
        <v>124.7</v>
      </c>
      <c r="P195">
        <v>119.8</v>
      </c>
      <c r="Q195">
        <v>143.19999999999999</v>
      </c>
      <c r="R195">
        <v>132</v>
      </c>
      <c r="S195">
        <v>140.4</v>
      </c>
      <c r="T195">
        <v>403.5</v>
      </c>
      <c r="U195">
        <v>677.8</v>
      </c>
      <c r="AM195" t="s">
        <v>33</v>
      </c>
      <c r="AN195">
        <v>2018</v>
      </c>
      <c r="AO195" t="s">
        <v>41</v>
      </c>
      <c r="AP195">
        <v>1722.8999999999999</v>
      </c>
      <c r="AQ195">
        <v>132</v>
      </c>
      <c r="AR195">
        <v>140.4</v>
      </c>
      <c r="AS195">
        <v>403.5</v>
      </c>
    </row>
    <row r="196" spans="11:45" x14ac:dyDescent="0.3">
      <c r="K196" t="s">
        <v>35</v>
      </c>
      <c r="L196">
        <v>2018</v>
      </c>
      <c r="M196" t="s">
        <v>41</v>
      </c>
      <c r="N196">
        <v>1759.8</v>
      </c>
      <c r="O196">
        <v>136.9</v>
      </c>
      <c r="P196">
        <v>122.9</v>
      </c>
      <c r="Q196">
        <v>143.19999999999999</v>
      </c>
      <c r="R196">
        <v>136</v>
      </c>
      <c r="S196">
        <v>142.1</v>
      </c>
      <c r="T196">
        <v>428.1</v>
      </c>
      <c r="U196">
        <v>689.1</v>
      </c>
      <c r="AM196" t="s">
        <v>35</v>
      </c>
      <c r="AN196">
        <v>2018</v>
      </c>
      <c r="AO196" t="s">
        <v>41</v>
      </c>
      <c r="AP196">
        <v>1759.8</v>
      </c>
      <c r="AQ196">
        <v>136</v>
      </c>
      <c r="AR196">
        <v>142.1</v>
      </c>
      <c r="AS196">
        <v>428.1</v>
      </c>
    </row>
    <row r="197" spans="11:45" x14ac:dyDescent="0.3">
      <c r="K197" t="s">
        <v>30</v>
      </c>
      <c r="L197">
        <v>2018</v>
      </c>
      <c r="M197" t="s">
        <v>42</v>
      </c>
      <c r="N197">
        <v>1790.2999999999997</v>
      </c>
      <c r="O197">
        <v>145.1</v>
      </c>
      <c r="P197">
        <v>127.4</v>
      </c>
      <c r="Q197">
        <v>139.26</v>
      </c>
      <c r="R197">
        <v>138.4</v>
      </c>
      <c r="S197">
        <v>145.1</v>
      </c>
      <c r="T197">
        <v>446.3</v>
      </c>
      <c r="U197">
        <v>704.30000000000007</v>
      </c>
      <c r="AM197" t="s">
        <v>30</v>
      </c>
      <c r="AN197">
        <v>2018</v>
      </c>
      <c r="AO197" t="s">
        <v>42</v>
      </c>
      <c r="AP197">
        <v>1790.2999999999997</v>
      </c>
      <c r="AQ197">
        <v>138.4</v>
      </c>
      <c r="AR197">
        <v>145.1</v>
      </c>
      <c r="AS197">
        <v>446.3</v>
      </c>
    </row>
    <row r="198" spans="11:45" x14ac:dyDescent="0.3">
      <c r="K198" t="s">
        <v>33</v>
      </c>
      <c r="L198">
        <v>2018</v>
      </c>
      <c r="M198" t="s">
        <v>42</v>
      </c>
      <c r="N198">
        <v>1747.3000000000002</v>
      </c>
      <c r="O198">
        <v>126.5</v>
      </c>
      <c r="P198">
        <v>120.4</v>
      </c>
      <c r="Q198">
        <v>142.5</v>
      </c>
      <c r="R198">
        <v>132.6</v>
      </c>
      <c r="S198">
        <v>141.19999999999999</v>
      </c>
      <c r="T198">
        <v>405</v>
      </c>
      <c r="U198">
        <v>680.3</v>
      </c>
      <c r="AM198" t="s">
        <v>33</v>
      </c>
      <c r="AN198">
        <v>2018</v>
      </c>
      <c r="AO198" t="s">
        <v>42</v>
      </c>
      <c r="AP198">
        <v>1747.3000000000002</v>
      </c>
      <c r="AQ198">
        <v>132.6</v>
      </c>
      <c r="AR198">
        <v>141.19999999999999</v>
      </c>
      <c r="AS198">
        <v>405</v>
      </c>
    </row>
    <row r="199" spans="11:45" x14ac:dyDescent="0.3">
      <c r="K199" t="s">
        <v>35</v>
      </c>
      <c r="L199">
        <v>2018</v>
      </c>
      <c r="M199" t="s">
        <v>42</v>
      </c>
      <c r="N199">
        <v>1774.1000000000001</v>
      </c>
      <c r="O199">
        <v>138.1</v>
      </c>
      <c r="P199">
        <v>123.7</v>
      </c>
      <c r="Q199">
        <v>142.5</v>
      </c>
      <c r="R199">
        <v>136.19999999999999</v>
      </c>
      <c r="S199">
        <v>142.80000000000001</v>
      </c>
      <c r="T199">
        <v>429.69999999999993</v>
      </c>
      <c r="U199">
        <v>691.50000000000011</v>
      </c>
      <c r="AM199" t="s">
        <v>35</v>
      </c>
      <c r="AN199">
        <v>2018</v>
      </c>
      <c r="AO199" t="s">
        <v>42</v>
      </c>
      <c r="AP199">
        <v>1774.1000000000001</v>
      </c>
      <c r="AQ199">
        <v>136.19999999999999</v>
      </c>
      <c r="AR199">
        <v>142.80000000000001</v>
      </c>
      <c r="AS199">
        <v>429.69999999999993</v>
      </c>
    </row>
    <row r="200" spans="11:45" x14ac:dyDescent="0.3">
      <c r="K200" t="s">
        <v>30</v>
      </c>
      <c r="L200">
        <v>2018</v>
      </c>
      <c r="M200" t="s">
        <v>44</v>
      </c>
      <c r="N200">
        <v>1810.5000000000002</v>
      </c>
      <c r="O200">
        <v>146.80000000000001</v>
      </c>
      <c r="P200">
        <v>127.5</v>
      </c>
      <c r="Q200">
        <v>139.26</v>
      </c>
      <c r="R200">
        <v>139</v>
      </c>
      <c r="S200">
        <v>145.80000000000001</v>
      </c>
      <c r="T200">
        <v>447.2</v>
      </c>
      <c r="U200">
        <v>705</v>
      </c>
      <c r="AM200" t="s">
        <v>30</v>
      </c>
      <c r="AN200">
        <v>2018</v>
      </c>
      <c r="AO200" t="s">
        <v>44</v>
      </c>
      <c r="AP200">
        <v>1810.5000000000002</v>
      </c>
      <c r="AQ200">
        <v>139</v>
      </c>
      <c r="AR200">
        <v>145.80000000000001</v>
      </c>
      <c r="AS200">
        <v>447.2</v>
      </c>
    </row>
    <row r="201" spans="11:45" x14ac:dyDescent="0.3">
      <c r="K201" t="s">
        <v>33</v>
      </c>
      <c r="L201">
        <v>2018</v>
      </c>
      <c r="M201" t="s">
        <v>44</v>
      </c>
      <c r="N201">
        <v>1771.1</v>
      </c>
      <c r="O201">
        <v>128.1</v>
      </c>
      <c r="P201">
        <v>120.1</v>
      </c>
      <c r="Q201">
        <v>143.6</v>
      </c>
      <c r="R201">
        <v>133.6</v>
      </c>
      <c r="S201">
        <v>144</v>
      </c>
      <c r="T201">
        <v>406.4</v>
      </c>
      <c r="U201">
        <v>682.40000000000009</v>
      </c>
      <c r="AM201" t="s">
        <v>33</v>
      </c>
      <c r="AN201">
        <v>2018</v>
      </c>
      <c r="AO201" t="s">
        <v>44</v>
      </c>
      <c r="AP201">
        <v>1771.1</v>
      </c>
      <c r="AQ201">
        <v>133.6</v>
      </c>
      <c r="AR201">
        <v>144</v>
      </c>
      <c r="AS201">
        <v>406.4</v>
      </c>
    </row>
    <row r="202" spans="11:45" x14ac:dyDescent="0.3">
      <c r="K202" t="s">
        <v>35</v>
      </c>
      <c r="L202">
        <v>2018</v>
      </c>
      <c r="M202" t="s">
        <v>44</v>
      </c>
      <c r="N202">
        <v>1795.3</v>
      </c>
      <c r="O202">
        <v>139.69999999999999</v>
      </c>
      <c r="P202">
        <v>123.6</v>
      </c>
      <c r="Q202">
        <v>143.6</v>
      </c>
      <c r="R202">
        <v>137</v>
      </c>
      <c r="S202">
        <v>144.69999999999999</v>
      </c>
      <c r="T202">
        <v>430.8</v>
      </c>
      <c r="U202">
        <v>692.5</v>
      </c>
      <c r="AM202" t="s">
        <v>35</v>
      </c>
      <c r="AN202">
        <v>2018</v>
      </c>
      <c r="AO202" t="s">
        <v>44</v>
      </c>
      <c r="AP202">
        <v>1795.3</v>
      </c>
      <c r="AQ202">
        <v>137</v>
      </c>
      <c r="AR202">
        <v>144.69999999999999</v>
      </c>
      <c r="AS202">
        <v>430.8</v>
      </c>
    </row>
    <row r="203" spans="11:45" x14ac:dyDescent="0.3">
      <c r="K203" t="s">
        <v>30</v>
      </c>
      <c r="L203">
        <v>2018</v>
      </c>
      <c r="M203" t="s">
        <v>46</v>
      </c>
      <c r="N203">
        <v>1818.8</v>
      </c>
      <c r="O203">
        <v>147.69999999999999</v>
      </c>
      <c r="P203">
        <v>128.30000000000001</v>
      </c>
      <c r="Q203">
        <v>139.26</v>
      </c>
      <c r="R203">
        <v>139.4</v>
      </c>
      <c r="S203">
        <v>146.9</v>
      </c>
      <c r="T203">
        <v>449.20000000000005</v>
      </c>
      <c r="U203">
        <v>706.70000000000016</v>
      </c>
      <c r="AM203" t="s">
        <v>30</v>
      </c>
      <c r="AN203">
        <v>2018</v>
      </c>
      <c r="AO203" t="s">
        <v>46</v>
      </c>
      <c r="AP203">
        <v>1818.8</v>
      </c>
      <c r="AQ203">
        <v>139.4</v>
      </c>
      <c r="AR203">
        <v>146.9</v>
      </c>
      <c r="AS203">
        <v>449.20000000000005</v>
      </c>
    </row>
    <row r="204" spans="11:45" x14ac:dyDescent="0.3">
      <c r="K204" t="s">
        <v>33</v>
      </c>
      <c r="L204">
        <v>2018</v>
      </c>
      <c r="M204" t="s">
        <v>46</v>
      </c>
      <c r="N204">
        <v>1767.6</v>
      </c>
      <c r="O204">
        <v>129.80000000000001</v>
      </c>
      <c r="P204">
        <v>120.7</v>
      </c>
      <c r="Q204">
        <v>144.6</v>
      </c>
      <c r="R204">
        <v>134.9</v>
      </c>
      <c r="S204">
        <v>145.30000000000001</v>
      </c>
      <c r="T204">
        <v>407.3</v>
      </c>
      <c r="U204">
        <v>685.6</v>
      </c>
      <c r="AM204" t="s">
        <v>33</v>
      </c>
      <c r="AN204">
        <v>2018</v>
      </c>
      <c r="AO204" t="s">
        <v>46</v>
      </c>
      <c r="AP204">
        <v>1767.6</v>
      </c>
      <c r="AQ204">
        <v>134.9</v>
      </c>
      <c r="AR204">
        <v>145.30000000000001</v>
      </c>
      <c r="AS204">
        <v>407.3</v>
      </c>
    </row>
    <row r="205" spans="11:45" x14ac:dyDescent="0.3">
      <c r="K205" t="s">
        <v>35</v>
      </c>
      <c r="L205">
        <v>2018</v>
      </c>
      <c r="M205" t="s">
        <v>46</v>
      </c>
      <c r="N205">
        <v>1798.7000000000003</v>
      </c>
      <c r="O205">
        <v>140.9</v>
      </c>
      <c r="P205">
        <v>124.3</v>
      </c>
      <c r="Q205">
        <v>144.6</v>
      </c>
      <c r="R205">
        <v>137.69999999999999</v>
      </c>
      <c r="S205">
        <v>146</v>
      </c>
      <c r="T205">
        <v>432.2</v>
      </c>
      <c r="U205">
        <v>694.9</v>
      </c>
      <c r="AM205" t="s">
        <v>35</v>
      </c>
      <c r="AN205">
        <v>2018</v>
      </c>
      <c r="AO205" t="s">
        <v>46</v>
      </c>
      <c r="AP205">
        <v>1798.7000000000003</v>
      </c>
      <c r="AQ205">
        <v>137.69999999999999</v>
      </c>
      <c r="AR205">
        <v>146</v>
      </c>
      <c r="AS205">
        <v>432.2</v>
      </c>
    </row>
    <row r="206" spans="11:45" x14ac:dyDescent="0.3">
      <c r="K206" t="s">
        <v>30</v>
      </c>
      <c r="L206">
        <v>2018</v>
      </c>
      <c r="M206" t="s">
        <v>48</v>
      </c>
      <c r="N206">
        <v>1799.8000000000002</v>
      </c>
      <c r="O206">
        <v>149</v>
      </c>
      <c r="P206">
        <v>129.9</v>
      </c>
      <c r="Q206">
        <v>139.26</v>
      </c>
      <c r="R206">
        <v>140</v>
      </c>
      <c r="S206">
        <v>147.6</v>
      </c>
      <c r="T206">
        <v>449.5</v>
      </c>
      <c r="U206">
        <v>711.1</v>
      </c>
      <c r="AM206" t="s">
        <v>30</v>
      </c>
      <c r="AN206">
        <v>2018</v>
      </c>
      <c r="AO206" t="s">
        <v>48</v>
      </c>
      <c r="AP206">
        <v>1799.8000000000002</v>
      </c>
      <c r="AQ206">
        <v>140</v>
      </c>
      <c r="AR206">
        <v>147.6</v>
      </c>
      <c r="AS206">
        <v>449.5</v>
      </c>
    </row>
    <row r="207" spans="11:45" x14ac:dyDescent="0.3">
      <c r="K207" t="s">
        <v>33</v>
      </c>
      <c r="L207">
        <v>2018</v>
      </c>
      <c r="M207" t="s">
        <v>48</v>
      </c>
      <c r="N207">
        <v>1748.4</v>
      </c>
      <c r="O207">
        <v>131.19999999999999</v>
      </c>
      <c r="P207">
        <v>122.5</v>
      </c>
      <c r="Q207">
        <v>145.30000000000001</v>
      </c>
      <c r="R207">
        <v>135.69999999999999</v>
      </c>
      <c r="S207">
        <v>145.19999999999999</v>
      </c>
      <c r="T207">
        <v>409.2</v>
      </c>
      <c r="U207">
        <v>689.6</v>
      </c>
      <c r="AM207" t="s">
        <v>33</v>
      </c>
      <c r="AN207">
        <v>2018</v>
      </c>
      <c r="AO207" t="s">
        <v>48</v>
      </c>
      <c r="AP207">
        <v>1748.4</v>
      </c>
      <c r="AQ207">
        <v>135.69999999999999</v>
      </c>
      <c r="AR207">
        <v>145.19999999999999</v>
      </c>
      <c r="AS207">
        <v>409.2</v>
      </c>
    </row>
    <row r="208" spans="11:45" x14ac:dyDescent="0.3">
      <c r="K208" t="s">
        <v>35</v>
      </c>
      <c r="L208">
        <v>2018</v>
      </c>
      <c r="M208" t="s">
        <v>48</v>
      </c>
      <c r="N208">
        <v>1779.5</v>
      </c>
      <c r="O208">
        <v>142.30000000000001</v>
      </c>
      <c r="P208">
        <v>126</v>
      </c>
      <c r="Q208">
        <v>145.30000000000001</v>
      </c>
      <c r="R208">
        <v>138.4</v>
      </c>
      <c r="S208">
        <v>146.19999999999999</v>
      </c>
      <c r="T208">
        <v>433.3</v>
      </c>
      <c r="U208">
        <v>699</v>
      </c>
      <c r="AM208" t="s">
        <v>35</v>
      </c>
      <c r="AN208">
        <v>2018</v>
      </c>
      <c r="AO208" t="s">
        <v>48</v>
      </c>
      <c r="AP208">
        <v>1779.5</v>
      </c>
      <c r="AQ208">
        <v>138.4</v>
      </c>
      <c r="AR208">
        <v>146.19999999999999</v>
      </c>
      <c r="AS208">
        <v>433.3</v>
      </c>
    </row>
    <row r="209" spans="11:45" x14ac:dyDescent="0.3">
      <c r="K209" t="s">
        <v>30</v>
      </c>
      <c r="L209">
        <v>2018</v>
      </c>
      <c r="M209" t="s">
        <v>50</v>
      </c>
      <c r="N209">
        <v>1782.2</v>
      </c>
      <c r="O209">
        <v>149.69999999999999</v>
      </c>
      <c r="P209">
        <v>130.80000000000001</v>
      </c>
      <c r="Q209">
        <v>139.26</v>
      </c>
      <c r="R209">
        <v>144.80000000000001</v>
      </c>
      <c r="S209">
        <v>148</v>
      </c>
      <c r="T209">
        <v>445</v>
      </c>
      <c r="U209">
        <v>721.40000000000009</v>
      </c>
      <c r="AM209" t="s">
        <v>30</v>
      </c>
      <c r="AN209">
        <v>2018</v>
      </c>
      <c r="AO209" t="s">
        <v>50</v>
      </c>
      <c r="AP209">
        <v>1782.2</v>
      </c>
      <c r="AQ209">
        <v>144.80000000000001</v>
      </c>
      <c r="AR209">
        <v>148</v>
      </c>
      <c r="AS209">
        <v>445</v>
      </c>
    </row>
    <row r="210" spans="11:45" x14ac:dyDescent="0.3">
      <c r="K210" t="s">
        <v>33</v>
      </c>
      <c r="L210">
        <v>2018</v>
      </c>
      <c r="M210" t="s">
        <v>50</v>
      </c>
      <c r="N210">
        <v>1754.1</v>
      </c>
      <c r="O210">
        <v>133.4</v>
      </c>
      <c r="P210">
        <v>123.3</v>
      </c>
      <c r="Q210">
        <v>146.30000000000001</v>
      </c>
      <c r="R210">
        <v>136.19999999999999</v>
      </c>
      <c r="S210">
        <v>145.5</v>
      </c>
      <c r="T210">
        <v>411</v>
      </c>
      <c r="U210">
        <v>692.7</v>
      </c>
      <c r="AM210" t="s">
        <v>33</v>
      </c>
      <c r="AN210">
        <v>2018</v>
      </c>
      <c r="AO210" t="s">
        <v>50</v>
      </c>
      <c r="AP210">
        <v>1754.1</v>
      </c>
      <c r="AQ210">
        <v>136.19999999999999</v>
      </c>
      <c r="AR210">
        <v>145.5</v>
      </c>
      <c r="AS210">
        <v>411</v>
      </c>
    </row>
    <row r="211" spans="11:45" x14ac:dyDescent="0.3">
      <c r="K211" t="s">
        <v>35</v>
      </c>
      <c r="L211">
        <v>2018</v>
      </c>
      <c r="M211" t="s">
        <v>50</v>
      </c>
      <c r="N211">
        <v>1776.2</v>
      </c>
      <c r="O211">
        <v>145.30000000000001</v>
      </c>
      <c r="P211">
        <v>125.5</v>
      </c>
      <c r="Q211">
        <v>146.9</v>
      </c>
      <c r="R211">
        <v>142.1</v>
      </c>
      <c r="S211">
        <v>147.80000000000001</v>
      </c>
      <c r="T211">
        <v>434</v>
      </c>
      <c r="U211">
        <v>709.59999999999991</v>
      </c>
      <c r="AM211" t="s">
        <v>35</v>
      </c>
      <c r="AN211">
        <v>2018</v>
      </c>
      <c r="AO211" t="s">
        <v>50</v>
      </c>
      <c r="AP211">
        <v>1776.2</v>
      </c>
      <c r="AQ211">
        <v>142.1</v>
      </c>
      <c r="AR211">
        <v>147.80000000000001</v>
      </c>
      <c r="AS211">
        <v>434</v>
      </c>
    </row>
    <row r="212" spans="11:45" x14ac:dyDescent="0.3">
      <c r="K212" t="s">
        <v>30</v>
      </c>
      <c r="L212">
        <v>2018</v>
      </c>
      <c r="M212" t="s">
        <v>53</v>
      </c>
      <c r="N212">
        <v>1787.4999999999995</v>
      </c>
      <c r="O212">
        <v>150.30000000000001</v>
      </c>
      <c r="P212">
        <v>130.30000000000001</v>
      </c>
      <c r="Q212">
        <v>139.26</v>
      </c>
      <c r="R212">
        <v>145.4</v>
      </c>
      <c r="S212">
        <v>150.19999999999999</v>
      </c>
      <c r="T212">
        <v>448</v>
      </c>
      <c r="U212">
        <v>726.2</v>
      </c>
      <c r="AM212" t="s">
        <v>30</v>
      </c>
      <c r="AN212">
        <v>2018</v>
      </c>
      <c r="AO212" t="s">
        <v>53</v>
      </c>
      <c r="AP212">
        <v>1787.4999999999995</v>
      </c>
      <c r="AQ212">
        <v>145.4</v>
      </c>
      <c r="AR212">
        <v>150.19999999999999</v>
      </c>
      <c r="AS212">
        <v>448</v>
      </c>
    </row>
    <row r="213" spans="11:45" x14ac:dyDescent="0.3">
      <c r="K213" t="s">
        <v>33</v>
      </c>
      <c r="L213">
        <v>2018</v>
      </c>
      <c r="M213" t="s">
        <v>53</v>
      </c>
      <c r="N213">
        <v>1757.4999999999998</v>
      </c>
      <c r="O213">
        <v>136.69999999999999</v>
      </c>
      <c r="P213">
        <v>121.2</v>
      </c>
      <c r="Q213">
        <v>146.9</v>
      </c>
      <c r="R213">
        <v>136.80000000000001</v>
      </c>
      <c r="S213">
        <v>146.1</v>
      </c>
      <c r="T213">
        <v>413.1</v>
      </c>
      <c r="U213">
        <v>694.2</v>
      </c>
      <c r="AM213" t="s">
        <v>33</v>
      </c>
      <c r="AN213">
        <v>2018</v>
      </c>
      <c r="AO213" t="s">
        <v>53</v>
      </c>
      <c r="AP213">
        <v>1757.4999999999998</v>
      </c>
      <c r="AQ213">
        <v>136.80000000000001</v>
      </c>
      <c r="AR213">
        <v>146.1</v>
      </c>
      <c r="AS213">
        <v>413.1</v>
      </c>
    </row>
    <row r="214" spans="11:45" x14ac:dyDescent="0.3">
      <c r="K214" t="s">
        <v>35</v>
      </c>
      <c r="L214">
        <v>2018</v>
      </c>
      <c r="M214" t="s">
        <v>53</v>
      </c>
      <c r="N214">
        <v>1775.7000000000003</v>
      </c>
      <c r="O214">
        <v>145.1</v>
      </c>
      <c r="P214">
        <v>125.5</v>
      </c>
      <c r="Q214">
        <v>146.9</v>
      </c>
      <c r="R214">
        <v>142.1</v>
      </c>
      <c r="S214">
        <v>147.80000000000001</v>
      </c>
      <c r="T214">
        <v>433.79999999999995</v>
      </c>
      <c r="U214">
        <v>709.59999999999991</v>
      </c>
      <c r="AM214" t="s">
        <v>35</v>
      </c>
      <c r="AN214">
        <v>2018</v>
      </c>
      <c r="AO214" t="s">
        <v>53</v>
      </c>
      <c r="AP214">
        <v>1775.7000000000003</v>
      </c>
      <c r="AQ214">
        <v>142.1</v>
      </c>
      <c r="AR214">
        <v>147.80000000000001</v>
      </c>
      <c r="AS214">
        <v>433.79999999999995</v>
      </c>
    </row>
    <row r="215" spans="11:45" x14ac:dyDescent="0.3">
      <c r="K215" t="s">
        <v>30</v>
      </c>
      <c r="L215">
        <v>2018</v>
      </c>
      <c r="M215" t="s">
        <v>55</v>
      </c>
      <c r="N215">
        <v>1773.1000000000001</v>
      </c>
      <c r="O215">
        <v>149</v>
      </c>
      <c r="P215">
        <v>128.9</v>
      </c>
      <c r="Q215">
        <v>139.26</v>
      </c>
      <c r="R215">
        <v>149.6</v>
      </c>
      <c r="S215">
        <v>155.1</v>
      </c>
      <c r="T215">
        <v>448.30000000000007</v>
      </c>
      <c r="U215">
        <v>730</v>
      </c>
      <c r="AM215" t="s">
        <v>30</v>
      </c>
      <c r="AN215">
        <v>2018</v>
      </c>
      <c r="AO215" t="s">
        <v>55</v>
      </c>
      <c r="AP215">
        <v>1773.1000000000001</v>
      </c>
      <c r="AQ215">
        <v>149.6</v>
      </c>
      <c r="AR215">
        <v>155.1</v>
      </c>
      <c r="AS215">
        <v>448.30000000000007</v>
      </c>
    </row>
    <row r="216" spans="11:45" x14ac:dyDescent="0.3">
      <c r="K216" t="s">
        <v>33</v>
      </c>
      <c r="L216">
        <v>2018</v>
      </c>
      <c r="M216" t="s">
        <v>55</v>
      </c>
      <c r="N216">
        <v>1746.6</v>
      </c>
      <c r="O216">
        <v>132.4</v>
      </c>
      <c r="P216">
        <v>118.8</v>
      </c>
      <c r="Q216">
        <v>146.5</v>
      </c>
      <c r="R216">
        <v>137.30000000000001</v>
      </c>
      <c r="S216">
        <v>146.5</v>
      </c>
      <c r="T216">
        <v>413.8</v>
      </c>
      <c r="U216">
        <v>695</v>
      </c>
      <c r="AM216" t="s">
        <v>33</v>
      </c>
      <c r="AN216">
        <v>2018</v>
      </c>
      <c r="AO216" t="s">
        <v>55</v>
      </c>
      <c r="AP216">
        <v>1746.6</v>
      </c>
      <c r="AQ216">
        <v>137.30000000000001</v>
      </c>
      <c r="AR216">
        <v>146.5</v>
      </c>
      <c r="AS216">
        <v>413.8</v>
      </c>
    </row>
    <row r="217" spans="11:45" x14ac:dyDescent="0.3">
      <c r="K217" t="s">
        <v>35</v>
      </c>
      <c r="L217">
        <v>2018</v>
      </c>
      <c r="M217" t="s">
        <v>55</v>
      </c>
      <c r="N217">
        <v>1762.7999999999997</v>
      </c>
      <c r="O217">
        <v>142.69999999999999</v>
      </c>
      <c r="P217">
        <v>123.6</v>
      </c>
      <c r="Q217">
        <v>146.5</v>
      </c>
      <c r="R217">
        <v>144.9</v>
      </c>
      <c r="S217">
        <v>150.1</v>
      </c>
      <c r="T217">
        <v>434.30000000000007</v>
      </c>
      <c r="U217">
        <v>712</v>
      </c>
      <c r="AM217" t="s">
        <v>35</v>
      </c>
      <c r="AN217">
        <v>2018</v>
      </c>
      <c r="AO217" t="s">
        <v>55</v>
      </c>
      <c r="AP217">
        <v>1762.7999999999997</v>
      </c>
      <c r="AQ217">
        <v>144.9</v>
      </c>
      <c r="AR217">
        <v>150.1</v>
      </c>
      <c r="AS217">
        <v>434.30000000000007</v>
      </c>
    </row>
    <row r="218" spans="11:45" x14ac:dyDescent="0.3">
      <c r="K218" t="s">
        <v>30</v>
      </c>
      <c r="L218">
        <v>2019</v>
      </c>
      <c r="M218" t="s">
        <v>31</v>
      </c>
      <c r="N218">
        <v>1759.6000000000001</v>
      </c>
      <c r="O218">
        <v>146.19999999999999</v>
      </c>
      <c r="P218">
        <v>128.6</v>
      </c>
      <c r="Q218">
        <v>139.26</v>
      </c>
      <c r="R218">
        <v>149.6</v>
      </c>
      <c r="S218">
        <v>155.19999999999999</v>
      </c>
      <c r="T218">
        <v>445.6</v>
      </c>
      <c r="U218">
        <v>730.89999999999986</v>
      </c>
      <c r="AM218" t="s">
        <v>30</v>
      </c>
      <c r="AN218">
        <v>2019</v>
      </c>
      <c r="AO218" t="s">
        <v>31</v>
      </c>
      <c r="AP218">
        <v>1759.6000000000001</v>
      </c>
      <c r="AQ218">
        <v>149.6</v>
      </c>
      <c r="AR218">
        <v>155.19999999999999</v>
      </c>
      <c r="AS218">
        <v>445.6</v>
      </c>
    </row>
    <row r="219" spans="11:45" x14ac:dyDescent="0.3">
      <c r="K219" t="s">
        <v>33</v>
      </c>
      <c r="L219">
        <v>2019</v>
      </c>
      <c r="M219" t="s">
        <v>31</v>
      </c>
      <c r="N219">
        <v>1744.3000000000002</v>
      </c>
      <c r="O219">
        <v>128.6</v>
      </c>
      <c r="P219">
        <v>118.6</v>
      </c>
      <c r="Q219">
        <v>147.69999999999999</v>
      </c>
      <c r="R219">
        <v>137.80000000000001</v>
      </c>
      <c r="S219">
        <v>146.6</v>
      </c>
      <c r="T219">
        <v>414.5</v>
      </c>
      <c r="U219">
        <v>696.39999999999986</v>
      </c>
      <c r="AM219" t="s">
        <v>33</v>
      </c>
      <c r="AN219">
        <v>2019</v>
      </c>
      <c r="AO219" t="s">
        <v>31</v>
      </c>
      <c r="AP219">
        <v>1744.3000000000002</v>
      </c>
      <c r="AQ219">
        <v>137.80000000000001</v>
      </c>
      <c r="AR219">
        <v>146.6</v>
      </c>
      <c r="AS219">
        <v>414.5</v>
      </c>
    </row>
    <row r="220" spans="11:45" x14ac:dyDescent="0.3">
      <c r="K220" t="s">
        <v>35</v>
      </c>
      <c r="L220">
        <v>2019</v>
      </c>
      <c r="M220" t="s">
        <v>31</v>
      </c>
      <c r="N220">
        <v>1753.3999999999999</v>
      </c>
      <c r="O220">
        <v>139.5</v>
      </c>
      <c r="P220">
        <v>123.3</v>
      </c>
      <c r="Q220">
        <v>147.69999999999999</v>
      </c>
      <c r="R220">
        <v>145.1</v>
      </c>
      <c r="S220">
        <v>150.19999999999999</v>
      </c>
      <c r="T220">
        <v>433</v>
      </c>
      <c r="U220">
        <v>713.19999999999993</v>
      </c>
      <c r="AM220" t="s">
        <v>35</v>
      </c>
      <c r="AN220">
        <v>2019</v>
      </c>
      <c r="AO220" t="s">
        <v>31</v>
      </c>
      <c r="AP220">
        <v>1753.3999999999999</v>
      </c>
      <c r="AQ220">
        <v>145.1</v>
      </c>
      <c r="AR220">
        <v>150.19999999999999</v>
      </c>
      <c r="AS220">
        <v>433</v>
      </c>
    </row>
    <row r="221" spans="11:45" x14ac:dyDescent="0.3">
      <c r="K221" t="s">
        <v>30</v>
      </c>
      <c r="L221">
        <v>2019</v>
      </c>
      <c r="M221" t="s">
        <v>36</v>
      </c>
      <c r="N221">
        <v>1759.8000000000002</v>
      </c>
      <c r="O221">
        <v>145.30000000000001</v>
      </c>
      <c r="P221">
        <v>129.19999999999999</v>
      </c>
      <c r="Q221">
        <v>139.26</v>
      </c>
      <c r="R221">
        <v>149.9</v>
      </c>
      <c r="S221">
        <v>155.5</v>
      </c>
      <c r="T221">
        <v>446.5</v>
      </c>
      <c r="U221">
        <v>733.39999999999986</v>
      </c>
      <c r="AM221" t="s">
        <v>30</v>
      </c>
      <c r="AN221">
        <v>2019</v>
      </c>
      <c r="AO221" t="s">
        <v>36</v>
      </c>
      <c r="AP221">
        <v>1759.8000000000002</v>
      </c>
      <c r="AQ221">
        <v>149.9</v>
      </c>
      <c r="AR221">
        <v>155.5</v>
      </c>
      <c r="AS221">
        <v>446.5</v>
      </c>
    </row>
    <row r="222" spans="11:45" x14ac:dyDescent="0.3">
      <c r="K222" t="s">
        <v>33</v>
      </c>
      <c r="L222">
        <v>2019</v>
      </c>
      <c r="M222" t="s">
        <v>36</v>
      </c>
      <c r="N222">
        <v>1754.4</v>
      </c>
      <c r="O222">
        <v>127.1</v>
      </c>
      <c r="P222">
        <v>119.2</v>
      </c>
      <c r="Q222">
        <v>148.5</v>
      </c>
      <c r="R222">
        <v>138.5</v>
      </c>
      <c r="S222">
        <v>146.6</v>
      </c>
      <c r="T222">
        <v>415.50000000000006</v>
      </c>
      <c r="U222">
        <v>699.1</v>
      </c>
      <c r="AM222" t="s">
        <v>33</v>
      </c>
      <c r="AN222">
        <v>2019</v>
      </c>
      <c r="AO222" t="s">
        <v>36</v>
      </c>
      <c r="AP222">
        <v>1754.4</v>
      </c>
      <c r="AQ222">
        <v>138.5</v>
      </c>
      <c r="AR222">
        <v>146.6</v>
      </c>
      <c r="AS222">
        <v>415.50000000000006</v>
      </c>
    </row>
    <row r="223" spans="11:45" x14ac:dyDescent="0.3">
      <c r="K223" t="s">
        <v>35</v>
      </c>
      <c r="L223">
        <v>2019</v>
      </c>
      <c r="M223" t="s">
        <v>36</v>
      </c>
      <c r="N223">
        <v>1757.1</v>
      </c>
      <c r="O223">
        <v>138.4</v>
      </c>
      <c r="P223">
        <v>123.9</v>
      </c>
      <c r="Q223">
        <v>148.5</v>
      </c>
      <c r="R223">
        <v>145.6</v>
      </c>
      <c r="S223">
        <v>150.30000000000001</v>
      </c>
      <c r="T223">
        <v>433.9</v>
      </c>
      <c r="U223">
        <v>715.7</v>
      </c>
      <c r="AM223" t="s">
        <v>35</v>
      </c>
      <c r="AN223">
        <v>2019</v>
      </c>
      <c r="AO223" t="s">
        <v>36</v>
      </c>
      <c r="AP223">
        <v>1757.1</v>
      </c>
      <c r="AQ223">
        <v>145.6</v>
      </c>
      <c r="AR223">
        <v>150.30000000000001</v>
      </c>
      <c r="AS223">
        <v>433.9</v>
      </c>
    </row>
    <row r="224" spans="11:45" x14ac:dyDescent="0.3">
      <c r="K224" t="s">
        <v>30</v>
      </c>
      <c r="L224">
        <v>2019</v>
      </c>
      <c r="M224" t="s">
        <v>38</v>
      </c>
      <c r="N224">
        <v>1761.2000000000003</v>
      </c>
      <c r="O224">
        <v>146.4</v>
      </c>
      <c r="P224">
        <v>129.9</v>
      </c>
      <c r="Q224">
        <v>139.26</v>
      </c>
      <c r="R224">
        <v>150.4</v>
      </c>
      <c r="S224">
        <v>155.5</v>
      </c>
      <c r="T224">
        <v>447</v>
      </c>
      <c r="U224">
        <v>733.1</v>
      </c>
      <c r="AM224" t="s">
        <v>30</v>
      </c>
      <c r="AN224">
        <v>2019</v>
      </c>
      <c r="AO224" t="s">
        <v>38</v>
      </c>
      <c r="AP224">
        <v>1761.2000000000003</v>
      </c>
      <c r="AQ224">
        <v>150.4</v>
      </c>
      <c r="AR224">
        <v>155.5</v>
      </c>
      <c r="AS224">
        <v>447</v>
      </c>
    </row>
    <row r="225" spans="11:45" x14ac:dyDescent="0.3">
      <c r="K225" t="s">
        <v>33</v>
      </c>
      <c r="L225">
        <v>2019</v>
      </c>
      <c r="M225" t="s">
        <v>38</v>
      </c>
      <c r="N225">
        <v>1768.4</v>
      </c>
      <c r="O225">
        <v>128.80000000000001</v>
      </c>
      <c r="P225">
        <v>119.9</v>
      </c>
      <c r="Q225">
        <v>149</v>
      </c>
      <c r="R225">
        <v>139.19999999999999</v>
      </c>
      <c r="S225">
        <v>146.69999999999999</v>
      </c>
      <c r="T225">
        <v>416.29999999999995</v>
      </c>
      <c r="U225">
        <v>700.40000000000009</v>
      </c>
      <c r="AM225" t="s">
        <v>33</v>
      </c>
      <c r="AN225">
        <v>2019</v>
      </c>
      <c r="AO225" t="s">
        <v>38</v>
      </c>
      <c r="AP225">
        <v>1768.4</v>
      </c>
      <c r="AQ225">
        <v>139.19999999999999</v>
      </c>
      <c r="AR225">
        <v>146.69999999999999</v>
      </c>
      <c r="AS225">
        <v>416.29999999999995</v>
      </c>
    </row>
    <row r="226" spans="11:45" x14ac:dyDescent="0.3">
      <c r="K226" t="s">
        <v>35</v>
      </c>
      <c r="L226">
        <v>2019</v>
      </c>
      <c r="M226" t="s">
        <v>38</v>
      </c>
      <c r="N226">
        <v>1762.9</v>
      </c>
      <c r="O226">
        <v>139.69999999999999</v>
      </c>
      <c r="P226">
        <v>124.6</v>
      </c>
      <c r="Q226">
        <v>149</v>
      </c>
      <c r="R226">
        <v>146.19999999999999</v>
      </c>
      <c r="S226">
        <v>150.30000000000001</v>
      </c>
      <c r="T226">
        <v>434.5</v>
      </c>
      <c r="U226">
        <v>716.09999999999991</v>
      </c>
      <c r="AM226" t="s">
        <v>35</v>
      </c>
      <c r="AN226">
        <v>2019</v>
      </c>
      <c r="AO226" t="s">
        <v>38</v>
      </c>
      <c r="AP226">
        <v>1762.9</v>
      </c>
      <c r="AQ226">
        <v>146.19999999999999</v>
      </c>
      <c r="AR226">
        <v>150.30000000000001</v>
      </c>
      <c r="AS226">
        <v>434.5</v>
      </c>
    </row>
    <row r="227" spans="11:45" x14ac:dyDescent="0.3">
      <c r="K227" t="s">
        <v>30</v>
      </c>
      <c r="L227">
        <v>2019</v>
      </c>
      <c r="M227" t="s">
        <v>41</v>
      </c>
      <c r="N227">
        <v>1782.1000000000001</v>
      </c>
      <c r="O227">
        <v>146.9</v>
      </c>
      <c r="P227">
        <v>130.19999999999999</v>
      </c>
      <c r="Q227">
        <v>139.26</v>
      </c>
      <c r="R227">
        <v>151.30000000000001</v>
      </c>
      <c r="S227">
        <v>156.69999999999999</v>
      </c>
      <c r="T227">
        <v>448.59999999999997</v>
      </c>
      <c r="U227">
        <v>735.5</v>
      </c>
      <c r="AM227" t="s">
        <v>30</v>
      </c>
      <c r="AN227">
        <v>2019</v>
      </c>
      <c r="AO227" t="s">
        <v>41</v>
      </c>
      <c r="AP227">
        <v>1782.1000000000001</v>
      </c>
      <c r="AQ227">
        <v>151.30000000000001</v>
      </c>
      <c r="AR227">
        <v>156.69999999999999</v>
      </c>
      <c r="AS227">
        <v>448.59999999999997</v>
      </c>
    </row>
    <row r="228" spans="11:45" x14ac:dyDescent="0.3">
      <c r="K228" t="s">
        <v>33</v>
      </c>
      <c r="L228">
        <v>2019</v>
      </c>
      <c r="M228" t="s">
        <v>41</v>
      </c>
      <c r="N228">
        <v>1811.5000000000002</v>
      </c>
      <c r="O228">
        <v>129.4</v>
      </c>
      <c r="P228">
        <v>120.1</v>
      </c>
      <c r="Q228">
        <v>150.1</v>
      </c>
      <c r="R228">
        <v>139.80000000000001</v>
      </c>
      <c r="S228">
        <v>148</v>
      </c>
      <c r="T228">
        <v>417.9</v>
      </c>
      <c r="U228">
        <v>703.3</v>
      </c>
      <c r="AM228" t="s">
        <v>33</v>
      </c>
      <c r="AN228">
        <v>2019</v>
      </c>
      <c r="AO228" t="s">
        <v>41</v>
      </c>
      <c r="AP228">
        <v>1811.5000000000002</v>
      </c>
      <c r="AQ228">
        <v>139.80000000000001</v>
      </c>
      <c r="AR228">
        <v>148</v>
      </c>
      <c r="AS228">
        <v>417.9</v>
      </c>
    </row>
    <row r="229" spans="11:45" x14ac:dyDescent="0.3">
      <c r="K229" t="s">
        <v>35</v>
      </c>
      <c r="L229">
        <v>2019</v>
      </c>
      <c r="M229" t="s">
        <v>41</v>
      </c>
      <c r="N229">
        <v>1791.9000000000003</v>
      </c>
      <c r="O229">
        <v>140.30000000000001</v>
      </c>
      <c r="P229">
        <v>124.9</v>
      </c>
      <c r="Q229">
        <v>150.1</v>
      </c>
      <c r="R229">
        <v>146.9</v>
      </c>
      <c r="S229">
        <v>151.6</v>
      </c>
      <c r="T229">
        <v>436.1</v>
      </c>
      <c r="U229">
        <v>718.59999999999991</v>
      </c>
      <c r="AM229" t="s">
        <v>35</v>
      </c>
      <c r="AN229">
        <v>2019</v>
      </c>
      <c r="AO229" t="s">
        <v>41</v>
      </c>
      <c r="AP229">
        <v>1791.9000000000003</v>
      </c>
      <c r="AQ229">
        <v>146.9</v>
      </c>
      <c r="AR229">
        <v>151.6</v>
      </c>
      <c r="AS229">
        <v>436.1</v>
      </c>
    </row>
    <row r="230" spans="11:45" x14ac:dyDescent="0.3">
      <c r="K230" t="s">
        <v>30</v>
      </c>
      <c r="L230">
        <v>2019</v>
      </c>
      <c r="M230" t="s">
        <v>42</v>
      </c>
      <c r="N230">
        <v>1804.1999999999998</v>
      </c>
      <c r="O230">
        <v>147.80000000000001</v>
      </c>
      <c r="P230">
        <v>130.19999999999999</v>
      </c>
      <c r="Q230">
        <v>139.26</v>
      </c>
      <c r="R230">
        <v>151.69999999999999</v>
      </c>
      <c r="S230">
        <v>157.69999999999999</v>
      </c>
      <c r="T230">
        <v>448.6</v>
      </c>
      <c r="U230">
        <v>738.3</v>
      </c>
      <c r="AM230" t="s">
        <v>30</v>
      </c>
      <c r="AN230">
        <v>2019</v>
      </c>
      <c r="AO230" t="s">
        <v>42</v>
      </c>
      <c r="AP230">
        <v>1804.1999999999998</v>
      </c>
      <c r="AQ230">
        <v>151.69999999999999</v>
      </c>
      <c r="AR230">
        <v>157.69999999999999</v>
      </c>
      <c r="AS230">
        <v>448.6</v>
      </c>
    </row>
    <row r="231" spans="11:45" x14ac:dyDescent="0.3">
      <c r="K231" t="s">
        <v>33</v>
      </c>
      <c r="L231">
        <v>2019</v>
      </c>
      <c r="M231" t="s">
        <v>42</v>
      </c>
      <c r="N231">
        <v>1833.2999999999997</v>
      </c>
      <c r="O231">
        <v>130.5</v>
      </c>
      <c r="P231">
        <v>119.6</v>
      </c>
      <c r="Q231">
        <v>149.4</v>
      </c>
      <c r="R231">
        <v>140.30000000000001</v>
      </c>
      <c r="S231">
        <v>148.9</v>
      </c>
      <c r="T231">
        <v>418.40000000000003</v>
      </c>
      <c r="U231">
        <v>705.7</v>
      </c>
      <c r="AM231" t="s">
        <v>33</v>
      </c>
      <c r="AN231">
        <v>2019</v>
      </c>
      <c r="AO231" t="s">
        <v>42</v>
      </c>
      <c r="AP231">
        <v>1833.2999999999997</v>
      </c>
      <c r="AQ231">
        <v>140.30000000000001</v>
      </c>
      <c r="AR231">
        <v>148.9</v>
      </c>
      <c r="AS231">
        <v>418.40000000000003</v>
      </c>
    </row>
    <row r="232" spans="11:45" x14ac:dyDescent="0.3">
      <c r="K232" t="s">
        <v>35</v>
      </c>
      <c r="L232">
        <v>2019</v>
      </c>
      <c r="M232" t="s">
        <v>42</v>
      </c>
      <c r="N232">
        <v>1814.1000000000001</v>
      </c>
      <c r="O232">
        <v>141.19999999999999</v>
      </c>
      <c r="P232">
        <v>124.6</v>
      </c>
      <c r="Q232">
        <v>149.4</v>
      </c>
      <c r="R232">
        <v>147.4</v>
      </c>
      <c r="S232">
        <v>152.5</v>
      </c>
      <c r="T232">
        <v>436.4</v>
      </c>
      <c r="U232">
        <v>721.20000000000016</v>
      </c>
      <c r="AM232" t="s">
        <v>35</v>
      </c>
      <c r="AN232">
        <v>2019</v>
      </c>
      <c r="AO232" t="s">
        <v>42</v>
      </c>
      <c r="AP232">
        <v>1814.1000000000001</v>
      </c>
      <c r="AQ232">
        <v>147.4</v>
      </c>
      <c r="AR232">
        <v>152.5</v>
      </c>
      <c r="AS232">
        <v>436.4</v>
      </c>
    </row>
    <row r="233" spans="11:45" x14ac:dyDescent="0.3">
      <c r="K233" t="s">
        <v>30</v>
      </c>
      <c r="L233">
        <v>2019</v>
      </c>
      <c r="M233" t="s">
        <v>44</v>
      </c>
      <c r="N233">
        <v>1826.8999999999999</v>
      </c>
      <c r="O233">
        <v>146.80000000000001</v>
      </c>
      <c r="P233">
        <v>131.19999999999999</v>
      </c>
      <c r="Q233">
        <v>139.26</v>
      </c>
      <c r="R233">
        <v>152.19999999999999</v>
      </c>
      <c r="S233">
        <v>159.1</v>
      </c>
      <c r="T233">
        <v>449.1</v>
      </c>
      <c r="U233">
        <v>742.3</v>
      </c>
      <c r="AM233" t="s">
        <v>30</v>
      </c>
      <c r="AN233">
        <v>2019</v>
      </c>
      <c r="AO233" t="s">
        <v>44</v>
      </c>
      <c r="AP233">
        <v>1826.8999999999999</v>
      </c>
      <c r="AQ233">
        <v>152.19999999999999</v>
      </c>
      <c r="AR233">
        <v>159.1</v>
      </c>
      <c r="AS233">
        <v>449.1</v>
      </c>
    </row>
    <row r="234" spans="11:45" x14ac:dyDescent="0.3">
      <c r="K234" t="s">
        <v>33</v>
      </c>
      <c r="L234">
        <v>2019</v>
      </c>
      <c r="M234" t="s">
        <v>44</v>
      </c>
      <c r="N234">
        <v>1857.3999999999999</v>
      </c>
      <c r="O234">
        <v>127</v>
      </c>
      <c r="P234">
        <v>120.6</v>
      </c>
      <c r="Q234">
        <v>150.6</v>
      </c>
      <c r="R234">
        <v>140.80000000000001</v>
      </c>
      <c r="S234">
        <v>150.4</v>
      </c>
      <c r="T234">
        <v>419.3</v>
      </c>
      <c r="U234">
        <v>709.5</v>
      </c>
      <c r="AM234" t="s">
        <v>33</v>
      </c>
      <c r="AN234">
        <v>2019</v>
      </c>
      <c r="AO234" t="s">
        <v>44</v>
      </c>
      <c r="AP234">
        <v>1857.3999999999999</v>
      </c>
      <c r="AQ234">
        <v>140.80000000000001</v>
      </c>
      <c r="AR234">
        <v>150.4</v>
      </c>
      <c r="AS234">
        <v>419.3</v>
      </c>
    </row>
    <row r="235" spans="11:45" x14ac:dyDescent="0.3">
      <c r="K235" t="s">
        <v>35</v>
      </c>
      <c r="L235">
        <v>2019</v>
      </c>
      <c r="M235" t="s">
        <v>44</v>
      </c>
      <c r="N235">
        <v>1837.5</v>
      </c>
      <c r="O235">
        <v>139.30000000000001</v>
      </c>
      <c r="P235">
        <v>125.6</v>
      </c>
      <c r="Q235">
        <v>150.6</v>
      </c>
      <c r="R235">
        <v>147.9</v>
      </c>
      <c r="S235">
        <v>154</v>
      </c>
      <c r="T235">
        <v>437</v>
      </c>
      <c r="U235">
        <v>725.09999999999991</v>
      </c>
      <c r="AM235" t="s">
        <v>35</v>
      </c>
      <c r="AN235">
        <v>2019</v>
      </c>
      <c r="AO235" t="s">
        <v>44</v>
      </c>
      <c r="AP235">
        <v>1837.5</v>
      </c>
      <c r="AQ235">
        <v>147.9</v>
      </c>
      <c r="AR235">
        <v>154</v>
      </c>
      <c r="AS235">
        <v>437</v>
      </c>
    </row>
    <row r="236" spans="11:45" x14ac:dyDescent="0.3">
      <c r="K236" t="s">
        <v>30</v>
      </c>
      <c r="L236">
        <v>2019</v>
      </c>
      <c r="M236" t="s">
        <v>46</v>
      </c>
      <c r="N236">
        <v>1834.5000000000002</v>
      </c>
      <c r="O236">
        <v>146.4</v>
      </c>
      <c r="P236">
        <v>131.4</v>
      </c>
      <c r="Q236">
        <v>139.26</v>
      </c>
      <c r="R236">
        <v>152.69999999999999</v>
      </c>
      <c r="S236">
        <v>159.69999999999999</v>
      </c>
      <c r="T236">
        <v>449.5</v>
      </c>
      <c r="U236">
        <v>746.99999999999989</v>
      </c>
      <c r="AM236" t="s">
        <v>30</v>
      </c>
      <c r="AN236">
        <v>2019</v>
      </c>
      <c r="AO236" t="s">
        <v>46</v>
      </c>
      <c r="AP236">
        <v>1834.5000000000002</v>
      </c>
      <c r="AQ236">
        <v>152.69999999999999</v>
      </c>
      <c r="AR236">
        <v>159.69999999999999</v>
      </c>
      <c r="AS236">
        <v>449.5</v>
      </c>
    </row>
    <row r="237" spans="11:45" x14ac:dyDescent="0.3">
      <c r="K237" t="s">
        <v>33</v>
      </c>
      <c r="L237">
        <v>2019</v>
      </c>
      <c r="M237" t="s">
        <v>46</v>
      </c>
      <c r="N237">
        <v>1869.1</v>
      </c>
      <c r="O237">
        <v>125.5</v>
      </c>
      <c r="P237">
        <v>120.8</v>
      </c>
      <c r="Q237">
        <v>151.6</v>
      </c>
      <c r="R237">
        <v>141.5</v>
      </c>
      <c r="S237">
        <v>151.5</v>
      </c>
      <c r="T237">
        <v>420.2</v>
      </c>
      <c r="U237">
        <v>714.5</v>
      </c>
      <c r="AM237" t="s">
        <v>33</v>
      </c>
      <c r="AN237">
        <v>2019</v>
      </c>
      <c r="AO237" t="s">
        <v>46</v>
      </c>
      <c r="AP237">
        <v>1869.1</v>
      </c>
      <c r="AQ237">
        <v>141.5</v>
      </c>
      <c r="AR237">
        <v>151.5</v>
      </c>
      <c r="AS237">
        <v>420.2</v>
      </c>
    </row>
    <row r="238" spans="11:45" x14ac:dyDescent="0.3">
      <c r="K238" t="s">
        <v>35</v>
      </c>
      <c r="L238">
        <v>2019</v>
      </c>
      <c r="M238" t="s">
        <v>46</v>
      </c>
      <c r="N238">
        <v>1846.5</v>
      </c>
      <c r="O238">
        <v>138.5</v>
      </c>
      <c r="P238">
        <v>125.8</v>
      </c>
      <c r="Q238">
        <v>151.6</v>
      </c>
      <c r="R238">
        <v>148.5</v>
      </c>
      <c r="S238">
        <v>154.9</v>
      </c>
      <c r="T238">
        <v>437.6</v>
      </c>
      <c r="U238">
        <v>729.8</v>
      </c>
      <c r="AM238" t="s">
        <v>35</v>
      </c>
      <c r="AN238">
        <v>2019</v>
      </c>
      <c r="AO238" t="s">
        <v>46</v>
      </c>
      <c r="AP238">
        <v>1846.5</v>
      </c>
      <c r="AQ238">
        <v>148.5</v>
      </c>
      <c r="AR238">
        <v>154.9</v>
      </c>
      <c r="AS238">
        <v>437.6</v>
      </c>
    </row>
    <row r="239" spans="11:45" x14ac:dyDescent="0.3">
      <c r="K239" t="s">
        <v>30</v>
      </c>
      <c r="L239">
        <v>2019</v>
      </c>
      <c r="M239" t="s">
        <v>48</v>
      </c>
      <c r="N239">
        <v>1848.7</v>
      </c>
      <c r="O239">
        <v>146.9</v>
      </c>
      <c r="P239">
        <v>131.6</v>
      </c>
      <c r="Q239">
        <v>139.26</v>
      </c>
      <c r="R239">
        <v>153.4</v>
      </c>
      <c r="S239">
        <v>160.19999999999999</v>
      </c>
      <c r="T239">
        <v>449.3</v>
      </c>
      <c r="U239">
        <v>749.9</v>
      </c>
      <c r="AM239" t="s">
        <v>30</v>
      </c>
      <c r="AN239">
        <v>2019</v>
      </c>
      <c r="AO239" t="s">
        <v>48</v>
      </c>
      <c r="AP239">
        <v>1848.7</v>
      </c>
      <c r="AQ239">
        <v>153.4</v>
      </c>
      <c r="AR239">
        <v>160.19999999999999</v>
      </c>
      <c r="AS239">
        <v>449.3</v>
      </c>
    </row>
    <row r="240" spans="11:45" x14ac:dyDescent="0.3">
      <c r="K240" t="s">
        <v>33</v>
      </c>
      <c r="L240">
        <v>2019</v>
      </c>
      <c r="M240" t="s">
        <v>48</v>
      </c>
      <c r="N240">
        <v>1874.9</v>
      </c>
      <c r="O240">
        <v>126.6</v>
      </c>
      <c r="P240">
        <v>121.2</v>
      </c>
      <c r="Q240">
        <v>152.19999999999999</v>
      </c>
      <c r="R240">
        <v>141.9</v>
      </c>
      <c r="S240">
        <v>151.6</v>
      </c>
      <c r="T240">
        <v>420.8</v>
      </c>
      <c r="U240">
        <v>717.5</v>
      </c>
      <c r="AM240" t="s">
        <v>33</v>
      </c>
      <c r="AN240">
        <v>2019</v>
      </c>
      <c r="AO240" t="s">
        <v>48</v>
      </c>
      <c r="AP240">
        <v>1874.9</v>
      </c>
      <c r="AQ240">
        <v>141.9</v>
      </c>
      <c r="AR240">
        <v>151.6</v>
      </c>
      <c r="AS240">
        <v>420.8</v>
      </c>
    </row>
    <row r="241" spans="11:45" x14ac:dyDescent="0.3">
      <c r="K241" t="s">
        <v>35</v>
      </c>
      <c r="L241">
        <v>2019</v>
      </c>
      <c r="M241" t="s">
        <v>48</v>
      </c>
      <c r="N241">
        <v>1857.6999999999998</v>
      </c>
      <c r="O241">
        <v>139.19999999999999</v>
      </c>
      <c r="P241">
        <v>126.1</v>
      </c>
      <c r="Q241">
        <v>152.19999999999999</v>
      </c>
      <c r="R241">
        <v>149</v>
      </c>
      <c r="S241">
        <v>155.19999999999999</v>
      </c>
      <c r="T241">
        <v>437.7</v>
      </c>
      <c r="U241">
        <v>732.8</v>
      </c>
      <c r="AM241" t="s">
        <v>35</v>
      </c>
      <c r="AN241">
        <v>2019</v>
      </c>
      <c r="AO241" t="s">
        <v>48</v>
      </c>
      <c r="AP241">
        <v>1857.6999999999998</v>
      </c>
      <c r="AQ241">
        <v>149</v>
      </c>
      <c r="AR241">
        <v>155.19999999999999</v>
      </c>
      <c r="AS241">
        <v>437.7</v>
      </c>
    </row>
    <row r="242" spans="11:45" x14ac:dyDescent="0.3">
      <c r="K242" t="s">
        <v>30</v>
      </c>
      <c r="L242">
        <v>2019</v>
      </c>
      <c r="M242" t="s">
        <v>50</v>
      </c>
      <c r="N242">
        <v>1876.8999999999996</v>
      </c>
      <c r="O242">
        <v>147.69999999999999</v>
      </c>
      <c r="P242">
        <v>131.69999999999999</v>
      </c>
      <c r="Q242">
        <v>139.26</v>
      </c>
      <c r="R242">
        <v>153.69999999999999</v>
      </c>
      <c r="S242">
        <v>160.69999999999999</v>
      </c>
      <c r="T242">
        <v>449.4</v>
      </c>
      <c r="U242">
        <v>751.59999999999991</v>
      </c>
      <c r="AM242" t="s">
        <v>30</v>
      </c>
      <c r="AN242">
        <v>2019</v>
      </c>
      <c r="AO242" t="s">
        <v>50</v>
      </c>
      <c r="AP242">
        <v>1876.8999999999996</v>
      </c>
      <c r="AQ242">
        <v>153.69999999999999</v>
      </c>
      <c r="AR242">
        <v>160.69999999999999</v>
      </c>
      <c r="AS242">
        <v>449.4</v>
      </c>
    </row>
    <row r="243" spans="11:45" x14ac:dyDescent="0.3">
      <c r="K243" t="s">
        <v>33</v>
      </c>
      <c r="L243">
        <v>2019</v>
      </c>
      <c r="M243" t="s">
        <v>50</v>
      </c>
      <c r="N243">
        <v>1902.6000000000001</v>
      </c>
      <c r="O243">
        <v>128.9</v>
      </c>
      <c r="P243">
        <v>121.5</v>
      </c>
      <c r="Q243">
        <v>153</v>
      </c>
      <c r="R243">
        <v>142.4</v>
      </c>
      <c r="S243">
        <v>151.69999999999999</v>
      </c>
      <c r="T243">
        <v>422.20000000000005</v>
      </c>
      <c r="U243">
        <v>719.7</v>
      </c>
      <c r="AM243" t="s">
        <v>33</v>
      </c>
      <c r="AN243">
        <v>2019</v>
      </c>
      <c r="AO243" t="s">
        <v>50</v>
      </c>
      <c r="AP243">
        <v>1902.6000000000001</v>
      </c>
      <c r="AQ243">
        <v>142.4</v>
      </c>
      <c r="AR243">
        <v>151.69999999999999</v>
      </c>
      <c r="AS243">
        <v>422.20000000000005</v>
      </c>
    </row>
    <row r="244" spans="11:45" x14ac:dyDescent="0.3">
      <c r="K244" t="s">
        <v>35</v>
      </c>
      <c r="L244">
        <v>2019</v>
      </c>
      <c r="M244" t="s">
        <v>50</v>
      </c>
      <c r="N244">
        <v>1885.5999999999997</v>
      </c>
      <c r="O244">
        <v>140.6</v>
      </c>
      <c r="P244">
        <v>126.3</v>
      </c>
      <c r="Q244">
        <v>153</v>
      </c>
      <c r="R244">
        <v>149.4</v>
      </c>
      <c r="S244">
        <v>155.4</v>
      </c>
      <c r="T244">
        <v>438.4</v>
      </c>
      <c r="U244">
        <v>734.8</v>
      </c>
      <c r="AM244" t="s">
        <v>35</v>
      </c>
      <c r="AN244">
        <v>2019</v>
      </c>
      <c r="AO244" t="s">
        <v>50</v>
      </c>
      <c r="AP244">
        <v>1885.5999999999997</v>
      </c>
      <c r="AQ244">
        <v>149.4</v>
      </c>
      <c r="AR244">
        <v>155.4</v>
      </c>
      <c r="AS244">
        <v>438.4</v>
      </c>
    </row>
    <row r="245" spans="11:45" x14ac:dyDescent="0.3">
      <c r="K245" t="s">
        <v>30</v>
      </c>
      <c r="L245">
        <v>2019</v>
      </c>
      <c r="M245" t="s">
        <v>53</v>
      </c>
      <c r="N245">
        <v>1904.6000000000001</v>
      </c>
      <c r="O245">
        <v>148.4</v>
      </c>
      <c r="P245">
        <v>132.1</v>
      </c>
      <c r="Q245">
        <v>139.26</v>
      </c>
      <c r="R245">
        <v>154.30000000000001</v>
      </c>
      <c r="S245">
        <v>160.80000000000001</v>
      </c>
      <c r="T245">
        <v>450.8</v>
      </c>
      <c r="U245">
        <v>753.90000000000009</v>
      </c>
      <c r="AM245" t="s">
        <v>30</v>
      </c>
      <c r="AN245">
        <v>2019</v>
      </c>
      <c r="AO245" t="s">
        <v>53</v>
      </c>
      <c r="AP245">
        <v>1904.6000000000001</v>
      </c>
      <c r="AQ245">
        <v>154.30000000000001</v>
      </c>
      <c r="AR245">
        <v>160.80000000000001</v>
      </c>
      <c r="AS245">
        <v>450.8</v>
      </c>
    </row>
    <row r="246" spans="11:45" x14ac:dyDescent="0.3">
      <c r="K246" t="s">
        <v>33</v>
      </c>
      <c r="L246">
        <v>2019</v>
      </c>
      <c r="M246" t="s">
        <v>53</v>
      </c>
      <c r="N246">
        <v>1923.9999999999998</v>
      </c>
      <c r="O246">
        <v>132.19999999999999</v>
      </c>
      <c r="P246">
        <v>121.7</v>
      </c>
      <c r="Q246">
        <v>153.5</v>
      </c>
      <c r="R246">
        <v>142.80000000000001</v>
      </c>
      <c r="S246">
        <v>151.80000000000001</v>
      </c>
      <c r="T246">
        <v>423.09999999999997</v>
      </c>
      <c r="U246">
        <v>721.8</v>
      </c>
      <c r="AM246" t="s">
        <v>33</v>
      </c>
      <c r="AN246">
        <v>2019</v>
      </c>
      <c r="AO246" t="s">
        <v>53</v>
      </c>
      <c r="AP246">
        <v>1923.9999999999998</v>
      </c>
      <c r="AQ246">
        <v>142.80000000000001</v>
      </c>
      <c r="AR246">
        <v>151.80000000000001</v>
      </c>
      <c r="AS246">
        <v>423.09999999999997</v>
      </c>
    </row>
    <row r="247" spans="11:45" x14ac:dyDescent="0.3">
      <c r="K247" t="s">
        <v>35</v>
      </c>
      <c r="L247">
        <v>2019</v>
      </c>
      <c r="M247" t="s">
        <v>53</v>
      </c>
      <c r="N247">
        <v>1910.9</v>
      </c>
      <c r="O247">
        <v>142.30000000000001</v>
      </c>
      <c r="P247">
        <v>126.6</v>
      </c>
      <c r="Q247">
        <v>153.5</v>
      </c>
      <c r="R247">
        <v>149.9</v>
      </c>
      <c r="S247">
        <v>155.5</v>
      </c>
      <c r="T247">
        <v>439.5</v>
      </c>
      <c r="U247">
        <v>736.90000000000009</v>
      </c>
      <c r="AM247" t="s">
        <v>35</v>
      </c>
      <c r="AN247">
        <v>2019</v>
      </c>
      <c r="AO247" t="s">
        <v>53</v>
      </c>
      <c r="AP247">
        <v>1910.9</v>
      </c>
      <c r="AQ247">
        <v>149.9</v>
      </c>
      <c r="AR247">
        <v>155.5</v>
      </c>
      <c r="AS247">
        <v>439.5</v>
      </c>
    </row>
    <row r="248" spans="11:45" x14ac:dyDescent="0.3">
      <c r="K248" t="s">
        <v>30</v>
      </c>
      <c r="L248">
        <v>2019</v>
      </c>
      <c r="M248" t="s">
        <v>55</v>
      </c>
      <c r="N248">
        <v>1940.9999999999995</v>
      </c>
      <c r="O248">
        <v>149.9</v>
      </c>
      <c r="P248">
        <v>135</v>
      </c>
      <c r="Q248">
        <v>139.26</v>
      </c>
      <c r="R248">
        <v>154.80000000000001</v>
      </c>
      <c r="S248">
        <v>161.1</v>
      </c>
      <c r="T248">
        <v>451.80000000000007</v>
      </c>
      <c r="U248">
        <v>756.2</v>
      </c>
      <c r="AM248" t="s">
        <v>30</v>
      </c>
      <c r="AN248">
        <v>2019</v>
      </c>
      <c r="AO248" t="s">
        <v>55</v>
      </c>
      <c r="AP248">
        <v>1940.9999999999995</v>
      </c>
      <c r="AQ248">
        <v>154.80000000000001</v>
      </c>
      <c r="AR248">
        <v>161.1</v>
      </c>
      <c r="AS248">
        <v>451.80000000000007</v>
      </c>
    </row>
    <row r="249" spans="11:45" x14ac:dyDescent="0.3">
      <c r="K249" t="s">
        <v>33</v>
      </c>
      <c r="L249">
        <v>2019</v>
      </c>
      <c r="M249" t="s">
        <v>55</v>
      </c>
      <c r="N249">
        <v>1956.7</v>
      </c>
      <c r="O249">
        <v>133.6</v>
      </c>
      <c r="P249">
        <v>125.2</v>
      </c>
      <c r="Q249">
        <v>152.80000000000001</v>
      </c>
      <c r="R249">
        <v>143.19999999999999</v>
      </c>
      <c r="S249">
        <v>151.9</v>
      </c>
      <c r="T249">
        <v>424.2</v>
      </c>
      <c r="U249">
        <v>724.90000000000009</v>
      </c>
      <c r="AM249" t="s">
        <v>33</v>
      </c>
      <c r="AN249">
        <v>2019</v>
      </c>
      <c r="AO249" t="s">
        <v>55</v>
      </c>
      <c r="AP249">
        <v>1956.7</v>
      </c>
      <c r="AQ249">
        <v>143.19999999999999</v>
      </c>
      <c r="AR249">
        <v>151.9</v>
      </c>
      <c r="AS249">
        <v>424.2</v>
      </c>
    </row>
    <row r="250" spans="11:45" x14ac:dyDescent="0.3">
      <c r="K250" t="s">
        <v>35</v>
      </c>
      <c r="L250">
        <v>2019</v>
      </c>
      <c r="M250" t="s">
        <v>55</v>
      </c>
      <c r="N250">
        <v>1946.1000000000001</v>
      </c>
      <c r="O250">
        <v>143.69999999999999</v>
      </c>
      <c r="P250">
        <v>129.80000000000001</v>
      </c>
      <c r="Q250">
        <v>152.80000000000001</v>
      </c>
      <c r="R250">
        <v>150.4</v>
      </c>
      <c r="S250">
        <v>155.69999999999999</v>
      </c>
      <c r="T250">
        <v>440.6</v>
      </c>
      <c r="U250">
        <v>739.5</v>
      </c>
      <c r="AM250" t="s">
        <v>35</v>
      </c>
      <c r="AN250">
        <v>2019</v>
      </c>
      <c r="AO250" t="s">
        <v>55</v>
      </c>
      <c r="AP250">
        <v>1946.1000000000001</v>
      </c>
      <c r="AQ250">
        <v>150.4</v>
      </c>
      <c r="AR250">
        <v>155.69999999999999</v>
      </c>
      <c r="AS250">
        <v>440.6</v>
      </c>
    </row>
    <row r="251" spans="11:45" x14ac:dyDescent="0.3">
      <c r="K251" t="s">
        <v>30</v>
      </c>
      <c r="L251">
        <v>2020</v>
      </c>
      <c r="M251" t="s">
        <v>31</v>
      </c>
      <c r="N251">
        <v>1938.6</v>
      </c>
      <c r="O251">
        <v>150.4</v>
      </c>
      <c r="P251">
        <v>136.30000000000001</v>
      </c>
      <c r="Q251">
        <v>139.26</v>
      </c>
      <c r="R251">
        <v>155.69999999999999</v>
      </c>
      <c r="S251">
        <v>161.69999999999999</v>
      </c>
      <c r="T251">
        <v>452.3</v>
      </c>
      <c r="U251">
        <v>761</v>
      </c>
      <c r="AM251" t="s">
        <v>30</v>
      </c>
      <c r="AN251">
        <v>2020</v>
      </c>
      <c r="AO251" t="s">
        <v>31</v>
      </c>
      <c r="AP251">
        <v>1938.6</v>
      </c>
      <c r="AQ251">
        <v>155.69999999999999</v>
      </c>
      <c r="AR251">
        <v>161.69999999999999</v>
      </c>
      <c r="AS251">
        <v>452.3</v>
      </c>
    </row>
    <row r="252" spans="11:45" x14ac:dyDescent="0.3">
      <c r="K252" t="s">
        <v>33</v>
      </c>
      <c r="L252">
        <v>2020</v>
      </c>
      <c r="M252" t="s">
        <v>31</v>
      </c>
      <c r="N252">
        <v>1945.3999999999999</v>
      </c>
      <c r="O252">
        <v>135.1</v>
      </c>
      <c r="P252">
        <v>126.1</v>
      </c>
      <c r="Q252">
        <v>153.9</v>
      </c>
      <c r="R252">
        <v>143.80000000000001</v>
      </c>
      <c r="S252">
        <v>152.1</v>
      </c>
      <c r="T252">
        <v>425.1</v>
      </c>
      <c r="U252">
        <v>728.59999999999991</v>
      </c>
      <c r="AM252" t="s">
        <v>33</v>
      </c>
      <c r="AN252">
        <v>2020</v>
      </c>
      <c r="AO252" t="s">
        <v>31</v>
      </c>
      <c r="AP252">
        <v>1945.3999999999999</v>
      </c>
      <c r="AQ252">
        <v>143.80000000000001</v>
      </c>
      <c r="AR252">
        <v>152.1</v>
      </c>
      <c r="AS252">
        <v>425.1</v>
      </c>
    </row>
    <row r="253" spans="11:45" x14ac:dyDescent="0.3">
      <c r="K253" t="s">
        <v>35</v>
      </c>
      <c r="L253">
        <v>2020</v>
      </c>
      <c r="M253" t="s">
        <v>31</v>
      </c>
      <c r="N253">
        <v>1940.3999999999999</v>
      </c>
      <c r="O253">
        <v>144.6</v>
      </c>
      <c r="P253">
        <v>130.9</v>
      </c>
      <c r="Q253">
        <v>153.9</v>
      </c>
      <c r="R253">
        <v>151.19999999999999</v>
      </c>
      <c r="S253">
        <v>156.1</v>
      </c>
      <c r="T253">
        <v>441.2</v>
      </c>
      <c r="U253">
        <v>743.9</v>
      </c>
      <c r="AM253" t="s">
        <v>35</v>
      </c>
      <c r="AN253">
        <v>2020</v>
      </c>
      <c r="AO253" t="s">
        <v>31</v>
      </c>
      <c r="AP253">
        <v>1940.3999999999999</v>
      </c>
      <c r="AQ253">
        <v>151.19999999999999</v>
      </c>
      <c r="AR253">
        <v>156.1</v>
      </c>
      <c r="AS253">
        <v>441.2</v>
      </c>
    </row>
    <row r="254" spans="11:45" x14ac:dyDescent="0.3">
      <c r="K254" t="s">
        <v>30</v>
      </c>
      <c r="L254">
        <v>2020</v>
      </c>
      <c r="M254" t="s">
        <v>36</v>
      </c>
      <c r="N254">
        <v>1909.7999999999997</v>
      </c>
      <c r="O254">
        <v>152.30000000000001</v>
      </c>
      <c r="P254">
        <v>136</v>
      </c>
      <c r="Q254">
        <v>139.26</v>
      </c>
      <c r="R254">
        <v>156.19999999999999</v>
      </c>
      <c r="S254">
        <v>161.9</v>
      </c>
      <c r="T254">
        <v>452.8</v>
      </c>
      <c r="U254">
        <v>763.4</v>
      </c>
      <c r="AM254" t="s">
        <v>30</v>
      </c>
      <c r="AN254">
        <v>2020</v>
      </c>
      <c r="AO254" t="s">
        <v>36</v>
      </c>
      <c r="AP254">
        <v>1909.7999999999997</v>
      </c>
      <c r="AQ254">
        <v>156.19999999999999</v>
      </c>
      <c r="AR254">
        <v>161.9</v>
      </c>
      <c r="AS254">
        <v>452.8</v>
      </c>
    </row>
    <row r="255" spans="11:45" x14ac:dyDescent="0.3">
      <c r="K255" t="s">
        <v>33</v>
      </c>
      <c r="L255">
        <v>2020</v>
      </c>
      <c r="M255" t="s">
        <v>36</v>
      </c>
      <c r="N255">
        <v>1916.6</v>
      </c>
      <c r="O255">
        <v>138.9</v>
      </c>
      <c r="P255">
        <v>125.2</v>
      </c>
      <c r="Q255">
        <v>154.80000000000001</v>
      </c>
      <c r="R255">
        <v>144.4</v>
      </c>
      <c r="S255">
        <v>152.19999999999999</v>
      </c>
      <c r="T255">
        <v>426</v>
      </c>
      <c r="U255">
        <v>731.99999999999989</v>
      </c>
      <c r="AM255" t="s">
        <v>33</v>
      </c>
      <c r="AN255">
        <v>2020</v>
      </c>
      <c r="AO255" t="s">
        <v>36</v>
      </c>
      <c r="AP255">
        <v>1916.6</v>
      </c>
      <c r="AQ255">
        <v>144.4</v>
      </c>
      <c r="AR255">
        <v>152.19999999999999</v>
      </c>
      <c r="AS255">
        <v>426</v>
      </c>
    </row>
    <row r="256" spans="11:45" x14ac:dyDescent="0.3">
      <c r="K256" t="s">
        <v>35</v>
      </c>
      <c r="L256">
        <v>2020</v>
      </c>
      <c r="M256" t="s">
        <v>36</v>
      </c>
      <c r="N256">
        <v>1911.6</v>
      </c>
      <c r="O256">
        <v>147.19999999999999</v>
      </c>
      <c r="P256">
        <v>130.30000000000001</v>
      </c>
      <c r="Q256">
        <v>154.80000000000001</v>
      </c>
      <c r="R256">
        <v>151.69999999999999</v>
      </c>
      <c r="S256">
        <v>156.19999999999999</v>
      </c>
      <c r="T256">
        <v>442</v>
      </c>
      <c r="U256">
        <v>746.7</v>
      </c>
      <c r="AM256" t="s">
        <v>35</v>
      </c>
      <c r="AN256">
        <v>2020</v>
      </c>
      <c r="AO256" t="s">
        <v>36</v>
      </c>
      <c r="AP256">
        <v>1911.6</v>
      </c>
      <c r="AQ256">
        <v>151.69999999999999</v>
      </c>
      <c r="AR256">
        <v>156.19999999999999</v>
      </c>
      <c r="AS256">
        <v>442</v>
      </c>
    </row>
    <row r="257" spans="11:45" x14ac:dyDescent="0.3">
      <c r="K257" t="s">
        <v>30</v>
      </c>
      <c r="L257">
        <v>2020</v>
      </c>
      <c r="M257" t="s">
        <v>38</v>
      </c>
      <c r="N257">
        <v>1894.5999999999997</v>
      </c>
      <c r="O257">
        <v>153.4</v>
      </c>
      <c r="P257">
        <v>135.80000000000001</v>
      </c>
      <c r="Q257">
        <v>139.26</v>
      </c>
      <c r="R257">
        <v>156.69999999999999</v>
      </c>
      <c r="S257">
        <v>161.19999999999999</v>
      </c>
      <c r="T257">
        <v>453.5</v>
      </c>
      <c r="U257">
        <v>766.9</v>
      </c>
      <c r="AM257" t="s">
        <v>30</v>
      </c>
      <c r="AN257">
        <v>2020</v>
      </c>
      <c r="AO257" t="s">
        <v>38</v>
      </c>
      <c r="AP257">
        <v>1894.5999999999997</v>
      </c>
      <c r="AQ257">
        <v>156.69999999999999</v>
      </c>
      <c r="AR257">
        <v>161.19999999999999</v>
      </c>
      <c r="AS257">
        <v>453.5</v>
      </c>
    </row>
    <row r="258" spans="11:45" x14ac:dyDescent="0.3">
      <c r="K258" t="s">
        <v>33</v>
      </c>
      <c r="L258">
        <v>2020</v>
      </c>
      <c r="M258" t="s">
        <v>38</v>
      </c>
      <c r="N258">
        <v>1898.5</v>
      </c>
      <c r="O258">
        <v>141.4</v>
      </c>
      <c r="P258">
        <v>124.6</v>
      </c>
      <c r="Q258">
        <v>154.5</v>
      </c>
      <c r="R258">
        <v>145</v>
      </c>
      <c r="S258">
        <v>152.5</v>
      </c>
      <c r="T258">
        <v>427.09999999999997</v>
      </c>
      <c r="U258">
        <v>736</v>
      </c>
      <c r="AM258" t="s">
        <v>33</v>
      </c>
      <c r="AN258">
        <v>2020</v>
      </c>
      <c r="AO258" t="s">
        <v>38</v>
      </c>
      <c r="AP258">
        <v>1898.5</v>
      </c>
      <c r="AQ258">
        <v>145</v>
      </c>
      <c r="AR258">
        <v>152.5</v>
      </c>
      <c r="AS258">
        <v>427.09999999999997</v>
      </c>
    </row>
    <row r="259" spans="11:45" x14ac:dyDescent="0.3">
      <c r="K259" t="s">
        <v>35</v>
      </c>
      <c r="L259">
        <v>2020</v>
      </c>
      <c r="M259" t="s">
        <v>38</v>
      </c>
      <c r="N259">
        <v>1895.4</v>
      </c>
      <c r="O259">
        <v>148.9</v>
      </c>
      <c r="P259">
        <v>129.9</v>
      </c>
      <c r="Q259">
        <v>154.5</v>
      </c>
      <c r="R259">
        <v>152.30000000000001</v>
      </c>
      <c r="S259">
        <v>156.1</v>
      </c>
      <c r="T259">
        <v>442.90000000000003</v>
      </c>
      <c r="U259">
        <v>750.3</v>
      </c>
      <c r="AM259" t="s">
        <v>35</v>
      </c>
      <c r="AN259">
        <v>2020</v>
      </c>
      <c r="AO259" t="s">
        <v>38</v>
      </c>
      <c r="AP259">
        <v>1895.4</v>
      </c>
      <c r="AQ259">
        <v>152.30000000000001</v>
      </c>
      <c r="AR259">
        <v>156.1</v>
      </c>
      <c r="AS259">
        <v>442.90000000000003</v>
      </c>
    </row>
    <row r="260" spans="11:45" x14ac:dyDescent="0.3">
      <c r="K260" t="s">
        <v>30</v>
      </c>
      <c r="L260">
        <v>2020</v>
      </c>
      <c r="M260" t="s">
        <v>39</v>
      </c>
      <c r="N260">
        <v>1920.1519126000001</v>
      </c>
      <c r="O260">
        <v>148.4</v>
      </c>
      <c r="P260">
        <v>127.17049179999999</v>
      </c>
      <c r="Q260">
        <v>139.26</v>
      </c>
      <c r="R260">
        <v>154.30000000000001</v>
      </c>
      <c r="S260">
        <v>141.1311475</v>
      </c>
      <c r="T260">
        <v>420.31530050000003</v>
      </c>
      <c r="U260">
        <v>693.55027309999991</v>
      </c>
      <c r="AM260" t="s">
        <v>30</v>
      </c>
      <c r="AN260">
        <v>2020</v>
      </c>
      <c r="AO260" t="s">
        <v>39</v>
      </c>
      <c r="AP260">
        <v>1920.1519126000001</v>
      </c>
      <c r="AQ260">
        <v>154.30000000000001</v>
      </c>
      <c r="AR260">
        <v>141.1311475</v>
      </c>
      <c r="AS260">
        <v>420.31530050000003</v>
      </c>
    </row>
    <row r="261" spans="11:45" x14ac:dyDescent="0.3">
      <c r="K261" t="s">
        <v>33</v>
      </c>
      <c r="L261">
        <v>2020</v>
      </c>
      <c r="M261" t="s">
        <v>39</v>
      </c>
      <c r="N261">
        <v>1942.0519125999999</v>
      </c>
      <c r="O261">
        <v>137.1</v>
      </c>
      <c r="P261">
        <v>127.17049179999999</v>
      </c>
      <c r="Q261">
        <v>155.6</v>
      </c>
      <c r="R261">
        <v>144.80000000000001</v>
      </c>
      <c r="S261">
        <v>141.1311475</v>
      </c>
      <c r="T261">
        <v>420.31530050000003</v>
      </c>
      <c r="U261">
        <v>693.55027309999991</v>
      </c>
      <c r="AM261" t="s">
        <v>33</v>
      </c>
      <c r="AN261">
        <v>2020</v>
      </c>
      <c r="AO261" t="s">
        <v>39</v>
      </c>
      <c r="AP261">
        <v>1942.0519125999999</v>
      </c>
      <c r="AQ261">
        <v>144.80000000000001</v>
      </c>
      <c r="AR261">
        <v>141.1311475</v>
      </c>
      <c r="AS261">
        <v>420.31530050000003</v>
      </c>
    </row>
    <row r="262" spans="11:45" x14ac:dyDescent="0.3">
      <c r="K262" t="s">
        <v>35</v>
      </c>
      <c r="L262">
        <v>2020</v>
      </c>
      <c r="M262" t="s">
        <v>39</v>
      </c>
      <c r="N262">
        <v>1928.0519125999999</v>
      </c>
      <c r="O262">
        <v>144.1</v>
      </c>
      <c r="P262">
        <v>127.17049179999999</v>
      </c>
      <c r="Q262">
        <v>155.6</v>
      </c>
      <c r="R262">
        <v>150.69999999999999</v>
      </c>
      <c r="S262">
        <v>141.1311475</v>
      </c>
      <c r="T262">
        <v>420.31530050000003</v>
      </c>
      <c r="U262">
        <v>693.55027309999991</v>
      </c>
      <c r="AM262" t="s">
        <v>35</v>
      </c>
      <c r="AN262">
        <v>2020</v>
      </c>
      <c r="AO262" t="s">
        <v>39</v>
      </c>
      <c r="AP262">
        <v>1928.0519125999999</v>
      </c>
      <c r="AQ262">
        <v>150.69999999999999</v>
      </c>
      <c r="AR262">
        <v>141.1311475</v>
      </c>
      <c r="AS262">
        <v>420.31530050000003</v>
      </c>
    </row>
    <row r="263" spans="11:45" x14ac:dyDescent="0.3">
      <c r="K263" t="s">
        <v>30</v>
      </c>
      <c r="L263">
        <v>2020</v>
      </c>
      <c r="M263" t="s">
        <v>41</v>
      </c>
      <c r="N263">
        <v>1825.3608557000002</v>
      </c>
      <c r="O263">
        <v>136.5100271</v>
      </c>
      <c r="P263">
        <v>127.17049179999999</v>
      </c>
      <c r="Q263">
        <v>139.26</v>
      </c>
      <c r="R263">
        <v>138.5168022</v>
      </c>
      <c r="S263">
        <v>141.1311475</v>
      </c>
      <c r="T263">
        <v>420.31530050000003</v>
      </c>
      <c r="U263">
        <v>693.55027309999991</v>
      </c>
      <c r="AM263" t="s">
        <v>30</v>
      </c>
      <c r="AN263">
        <v>2020</v>
      </c>
      <c r="AO263" t="s">
        <v>41</v>
      </c>
      <c r="AP263">
        <v>1825.3608557000002</v>
      </c>
      <c r="AQ263">
        <v>138.5168022</v>
      </c>
      <c r="AR263">
        <v>141.1311475</v>
      </c>
      <c r="AS263">
        <v>420.31530050000003</v>
      </c>
    </row>
    <row r="264" spans="11:45" x14ac:dyDescent="0.3">
      <c r="K264" t="s">
        <v>33</v>
      </c>
      <c r="L264">
        <v>2020</v>
      </c>
      <c r="M264" t="s">
        <v>41</v>
      </c>
      <c r="N264">
        <v>1825.3608557000002</v>
      </c>
      <c r="O264">
        <v>136.5100271</v>
      </c>
      <c r="P264">
        <v>127.17049179999999</v>
      </c>
      <c r="Q264">
        <v>139.26</v>
      </c>
      <c r="R264">
        <v>138.5168022</v>
      </c>
      <c r="S264">
        <v>141.1311475</v>
      </c>
      <c r="T264">
        <v>420.31530050000003</v>
      </c>
      <c r="U264">
        <v>693.55027309999991</v>
      </c>
      <c r="AM264" t="s">
        <v>33</v>
      </c>
      <c r="AN264">
        <v>2020</v>
      </c>
      <c r="AO264" t="s">
        <v>41</v>
      </c>
      <c r="AP264">
        <v>1825.3608557000002</v>
      </c>
      <c r="AQ264">
        <v>138.5168022</v>
      </c>
      <c r="AR264">
        <v>141.1311475</v>
      </c>
      <c r="AS264">
        <v>420.31530050000003</v>
      </c>
    </row>
    <row r="265" spans="11:45" x14ac:dyDescent="0.3">
      <c r="K265" t="s">
        <v>35</v>
      </c>
      <c r="L265">
        <v>2020</v>
      </c>
      <c r="M265" t="s">
        <v>41</v>
      </c>
      <c r="N265">
        <v>1825.3608557000002</v>
      </c>
      <c r="O265">
        <v>136.5100271</v>
      </c>
      <c r="P265">
        <v>127.17049179999999</v>
      </c>
      <c r="Q265">
        <v>139.26</v>
      </c>
      <c r="R265">
        <v>138.5168022</v>
      </c>
      <c r="S265">
        <v>141.1311475</v>
      </c>
      <c r="T265">
        <v>420.31530050000003</v>
      </c>
      <c r="U265">
        <v>693.55027309999991</v>
      </c>
      <c r="AM265" t="s">
        <v>35</v>
      </c>
      <c r="AN265">
        <v>2020</v>
      </c>
      <c r="AO265" t="s">
        <v>41</v>
      </c>
      <c r="AP265">
        <v>1825.3608557000002</v>
      </c>
      <c r="AQ265">
        <v>138.5168022</v>
      </c>
      <c r="AR265">
        <v>141.1311475</v>
      </c>
      <c r="AS265">
        <v>420.31530050000003</v>
      </c>
    </row>
    <row r="266" spans="11:45" x14ac:dyDescent="0.3">
      <c r="K266" t="s">
        <v>30</v>
      </c>
      <c r="L266">
        <v>2020</v>
      </c>
      <c r="M266" t="s">
        <v>42</v>
      </c>
      <c r="N266">
        <v>1951</v>
      </c>
      <c r="O266">
        <v>144.9</v>
      </c>
      <c r="P266">
        <v>141.4</v>
      </c>
      <c r="Q266">
        <v>139.26</v>
      </c>
      <c r="R266">
        <v>158.19999999999999</v>
      </c>
      <c r="S266">
        <v>161.80000000000001</v>
      </c>
      <c r="T266">
        <v>458.8</v>
      </c>
      <c r="U266">
        <v>790.2</v>
      </c>
      <c r="AM266" t="s">
        <v>30</v>
      </c>
      <c r="AN266">
        <v>2020</v>
      </c>
      <c r="AO266" t="s">
        <v>42</v>
      </c>
      <c r="AP266">
        <v>1951</v>
      </c>
      <c r="AQ266">
        <v>158.19999999999999</v>
      </c>
      <c r="AR266">
        <v>161.80000000000001</v>
      </c>
      <c r="AS266">
        <v>458.8</v>
      </c>
    </row>
    <row r="267" spans="11:45" x14ac:dyDescent="0.3">
      <c r="K267" t="s">
        <v>33</v>
      </c>
      <c r="L267">
        <v>2020</v>
      </c>
      <c r="M267" t="s">
        <v>42</v>
      </c>
      <c r="N267">
        <v>1994.9999999999998</v>
      </c>
      <c r="O267">
        <v>137.1</v>
      </c>
      <c r="P267">
        <v>129.30000000000001</v>
      </c>
      <c r="Q267">
        <v>154.69999999999999</v>
      </c>
      <c r="R267">
        <v>148.1</v>
      </c>
      <c r="S267">
        <v>152.5</v>
      </c>
      <c r="T267">
        <v>432.9</v>
      </c>
      <c r="U267">
        <v>765.8</v>
      </c>
      <c r="AM267" t="s">
        <v>33</v>
      </c>
      <c r="AN267">
        <v>2020</v>
      </c>
      <c r="AO267" t="s">
        <v>42</v>
      </c>
      <c r="AP267">
        <v>1994.9999999999998</v>
      </c>
      <c r="AQ267">
        <v>148.1</v>
      </c>
      <c r="AR267">
        <v>152.5</v>
      </c>
      <c r="AS267">
        <v>432.9</v>
      </c>
    </row>
    <row r="268" spans="11:45" x14ac:dyDescent="0.3">
      <c r="K268" t="s">
        <v>35</v>
      </c>
      <c r="L268">
        <v>2020</v>
      </c>
      <c r="M268" t="s">
        <v>42</v>
      </c>
      <c r="N268">
        <v>1966.8000000000002</v>
      </c>
      <c r="O268">
        <v>141.9</v>
      </c>
      <c r="P268">
        <v>135</v>
      </c>
      <c r="Q268">
        <v>154.69999999999999</v>
      </c>
      <c r="R268">
        <v>154.4</v>
      </c>
      <c r="S268">
        <v>156.4</v>
      </c>
      <c r="T268">
        <v>448.3</v>
      </c>
      <c r="U268">
        <v>776.8</v>
      </c>
      <c r="AM268" t="s">
        <v>35</v>
      </c>
      <c r="AN268">
        <v>2020</v>
      </c>
      <c r="AO268" t="s">
        <v>42</v>
      </c>
      <c r="AP268">
        <v>1966.8000000000002</v>
      </c>
      <c r="AQ268">
        <v>154.4</v>
      </c>
      <c r="AR268">
        <v>156.4</v>
      </c>
      <c r="AS268">
        <v>448.3</v>
      </c>
    </row>
    <row r="269" spans="11:45" x14ac:dyDescent="0.3">
      <c r="K269" t="s">
        <v>30</v>
      </c>
      <c r="L269">
        <v>2020</v>
      </c>
      <c r="M269" t="s">
        <v>44</v>
      </c>
      <c r="N269">
        <v>1951</v>
      </c>
      <c r="O269">
        <v>144.9</v>
      </c>
      <c r="P269">
        <v>141.4</v>
      </c>
      <c r="Q269">
        <v>139.26</v>
      </c>
      <c r="R269">
        <v>158.19999999999999</v>
      </c>
      <c r="S269">
        <v>161.80000000000001</v>
      </c>
      <c r="T269">
        <v>458.8</v>
      </c>
      <c r="U269">
        <v>790.2</v>
      </c>
      <c r="AM269" t="s">
        <v>30</v>
      </c>
      <c r="AN269">
        <v>2020</v>
      </c>
      <c r="AO269" t="s">
        <v>44</v>
      </c>
      <c r="AP269">
        <v>1951</v>
      </c>
      <c r="AQ269">
        <v>158.19999999999999</v>
      </c>
      <c r="AR269">
        <v>161.80000000000001</v>
      </c>
      <c r="AS269">
        <v>458.8</v>
      </c>
    </row>
    <row r="270" spans="11:45" x14ac:dyDescent="0.3">
      <c r="K270" t="s">
        <v>33</v>
      </c>
      <c r="L270">
        <v>2020</v>
      </c>
      <c r="M270" t="s">
        <v>44</v>
      </c>
      <c r="N270">
        <v>1994.9999999999998</v>
      </c>
      <c r="O270">
        <v>137.1</v>
      </c>
      <c r="P270">
        <v>129.30000000000001</v>
      </c>
      <c r="Q270">
        <v>154.69999999999999</v>
      </c>
      <c r="R270">
        <v>148.1</v>
      </c>
      <c r="S270">
        <v>152.5</v>
      </c>
      <c r="T270">
        <v>432.9</v>
      </c>
      <c r="U270">
        <v>765.8</v>
      </c>
      <c r="AM270" t="s">
        <v>33</v>
      </c>
      <c r="AN270">
        <v>2020</v>
      </c>
      <c r="AO270" t="s">
        <v>44</v>
      </c>
      <c r="AP270">
        <v>1994.9999999999998</v>
      </c>
      <c r="AQ270">
        <v>148.1</v>
      </c>
      <c r="AR270">
        <v>152.5</v>
      </c>
      <c r="AS270">
        <v>432.9</v>
      </c>
    </row>
    <row r="271" spans="11:45" x14ac:dyDescent="0.3">
      <c r="K271" t="s">
        <v>35</v>
      </c>
      <c r="L271">
        <v>2020</v>
      </c>
      <c r="M271" t="s">
        <v>44</v>
      </c>
      <c r="N271">
        <v>1966.8000000000002</v>
      </c>
      <c r="O271">
        <v>141.9</v>
      </c>
      <c r="P271">
        <v>135</v>
      </c>
      <c r="Q271">
        <v>154.69999999999999</v>
      </c>
      <c r="R271">
        <v>154.4</v>
      </c>
      <c r="S271">
        <v>156.4</v>
      </c>
      <c r="T271">
        <v>448.3</v>
      </c>
      <c r="U271">
        <v>776.8</v>
      </c>
      <c r="AM271" t="s">
        <v>35</v>
      </c>
      <c r="AN271">
        <v>2020</v>
      </c>
      <c r="AO271" t="s">
        <v>44</v>
      </c>
      <c r="AP271">
        <v>1966.8000000000002</v>
      </c>
      <c r="AQ271">
        <v>154.4</v>
      </c>
      <c r="AR271">
        <v>156.4</v>
      </c>
      <c r="AS271">
        <v>448.3</v>
      </c>
    </row>
    <row r="272" spans="11:45" x14ac:dyDescent="0.3">
      <c r="K272" t="s">
        <v>30</v>
      </c>
      <c r="L272">
        <v>2020</v>
      </c>
      <c r="M272" t="s">
        <v>46</v>
      </c>
      <c r="N272">
        <v>1978.6</v>
      </c>
      <c r="O272">
        <v>145.80000000000001</v>
      </c>
      <c r="P272">
        <v>143.6</v>
      </c>
      <c r="Q272">
        <v>139.26</v>
      </c>
      <c r="R272">
        <v>158.80000000000001</v>
      </c>
      <c r="S272">
        <v>162.69999999999999</v>
      </c>
      <c r="T272">
        <v>458.70000000000005</v>
      </c>
      <c r="U272">
        <v>791.6</v>
      </c>
      <c r="AM272" t="s">
        <v>30</v>
      </c>
      <c r="AN272">
        <v>2020</v>
      </c>
      <c r="AO272" t="s">
        <v>46</v>
      </c>
      <c r="AP272">
        <v>1978.6</v>
      </c>
      <c r="AQ272">
        <v>158.80000000000001</v>
      </c>
      <c r="AR272">
        <v>162.69999999999999</v>
      </c>
      <c r="AS272">
        <v>458.70000000000005</v>
      </c>
    </row>
    <row r="273" spans="11:55" x14ac:dyDescent="0.3">
      <c r="K273" t="s">
        <v>33</v>
      </c>
      <c r="L273">
        <v>2020</v>
      </c>
      <c r="M273" t="s">
        <v>46</v>
      </c>
      <c r="N273">
        <v>2024.8999999999999</v>
      </c>
      <c r="O273">
        <v>138.30000000000001</v>
      </c>
      <c r="P273">
        <v>133.9</v>
      </c>
      <c r="Q273">
        <v>155.5</v>
      </c>
      <c r="R273">
        <v>148.69999999999999</v>
      </c>
      <c r="S273">
        <v>155.5</v>
      </c>
      <c r="T273">
        <v>433</v>
      </c>
      <c r="U273">
        <v>772.89999999999986</v>
      </c>
      <c r="AM273" t="s">
        <v>33</v>
      </c>
      <c r="AN273">
        <v>2020</v>
      </c>
      <c r="AO273" t="s">
        <v>46</v>
      </c>
      <c r="AP273">
        <v>2024.8999999999999</v>
      </c>
      <c r="AQ273">
        <v>148.69999999999999</v>
      </c>
      <c r="AR273">
        <v>155.5</v>
      </c>
      <c r="AS273">
        <v>433</v>
      </c>
    </row>
    <row r="274" spans="11:55" x14ac:dyDescent="0.3">
      <c r="K274" t="s">
        <v>35</v>
      </c>
      <c r="L274">
        <v>2020</v>
      </c>
      <c r="M274" t="s">
        <v>46</v>
      </c>
      <c r="N274">
        <v>1995.1999999999998</v>
      </c>
      <c r="O274">
        <v>143</v>
      </c>
      <c r="P274">
        <v>138.5</v>
      </c>
      <c r="Q274">
        <v>155.5</v>
      </c>
      <c r="R274">
        <v>155</v>
      </c>
      <c r="S274">
        <v>158.5</v>
      </c>
      <c r="T274">
        <v>448.20000000000005</v>
      </c>
      <c r="U274">
        <v>780.3</v>
      </c>
      <c r="AM274" t="s">
        <v>35</v>
      </c>
      <c r="AN274">
        <v>2020</v>
      </c>
      <c r="AO274" t="s">
        <v>46</v>
      </c>
      <c r="AP274">
        <v>1995.1999999999998</v>
      </c>
      <c r="AQ274">
        <v>155</v>
      </c>
      <c r="AR274">
        <v>158.5</v>
      </c>
      <c r="AS274">
        <v>448.20000000000005</v>
      </c>
    </row>
    <row r="275" spans="11:55" x14ac:dyDescent="0.3">
      <c r="K275" t="s">
        <v>30</v>
      </c>
      <c r="L275">
        <v>2020</v>
      </c>
      <c r="M275" t="s">
        <v>48</v>
      </c>
      <c r="N275">
        <v>1987.3999999999999</v>
      </c>
      <c r="O275">
        <v>146.4</v>
      </c>
      <c r="P275">
        <v>144.6</v>
      </c>
      <c r="Q275">
        <v>139.26</v>
      </c>
      <c r="R275">
        <v>159.1</v>
      </c>
      <c r="S275">
        <v>161.1</v>
      </c>
      <c r="T275">
        <v>459.9</v>
      </c>
      <c r="U275">
        <v>798.40000000000009</v>
      </c>
      <c r="AM275" t="s">
        <v>30</v>
      </c>
      <c r="AN275">
        <v>2020</v>
      </c>
      <c r="AO275" t="s">
        <v>48</v>
      </c>
      <c r="AP275">
        <v>1987.3999999999999</v>
      </c>
      <c r="AQ275">
        <v>159.1</v>
      </c>
      <c r="AR275">
        <v>161.1</v>
      </c>
      <c r="AS275">
        <v>459.9</v>
      </c>
    </row>
    <row r="276" spans="11:55" x14ac:dyDescent="0.3">
      <c r="K276" t="s">
        <v>33</v>
      </c>
      <c r="L276">
        <v>2020</v>
      </c>
      <c r="M276" t="s">
        <v>48</v>
      </c>
      <c r="N276">
        <v>2041.6000000000001</v>
      </c>
      <c r="O276">
        <v>137.19999999999999</v>
      </c>
      <c r="P276">
        <v>135.1</v>
      </c>
      <c r="Q276">
        <v>156.30000000000001</v>
      </c>
      <c r="R276">
        <v>150</v>
      </c>
      <c r="S276">
        <v>154.9</v>
      </c>
      <c r="T276">
        <v>434.59999999999997</v>
      </c>
      <c r="U276">
        <v>781.7</v>
      </c>
      <c r="AM276" t="s">
        <v>33</v>
      </c>
      <c r="AN276">
        <v>2020</v>
      </c>
      <c r="AO276" t="s">
        <v>48</v>
      </c>
      <c r="AP276">
        <v>2041.6000000000001</v>
      </c>
      <c r="AQ276">
        <v>150</v>
      </c>
      <c r="AR276">
        <v>154.9</v>
      </c>
      <c r="AS276">
        <v>434.59999999999997</v>
      </c>
    </row>
    <row r="277" spans="11:55" x14ac:dyDescent="0.3">
      <c r="K277" t="s">
        <v>35</v>
      </c>
      <c r="L277">
        <v>2020</v>
      </c>
      <c r="M277" t="s">
        <v>48</v>
      </c>
      <c r="N277">
        <v>2007</v>
      </c>
      <c r="O277">
        <v>142.9</v>
      </c>
      <c r="P277">
        <v>139.6</v>
      </c>
      <c r="Q277">
        <v>156.30000000000001</v>
      </c>
      <c r="R277">
        <v>155.6</v>
      </c>
      <c r="S277">
        <v>157.5</v>
      </c>
      <c r="T277">
        <v>449.70000000000005</v>
      </c>
      <c r="U277">
        <v>788.1</v>
      </c>
      <c r="AM277" t="s">
        <v>35</v>
      </c>
      <c r="AN277">
        <v>2020</v>
      </c>
      <c r="AO277" t="s">
        <v>48</v>
      </c>
      <c r="AP277">
        <v>2007</v>
      </c>
      <c r="AQ277">
        <v>155.6</v>
      </c>
      <c r="AR277">
        <v>157.5</v>
      </c>
      <c r="AS277">
        <v>449.70000000000005</v>
      </c>
    </row>
    <row r="278" spans="11:55" x14ac:dyDescent="0.3">
      <c r="K278" t="s">
        <v>30</v>
      </c>
      <c r="L278">
        <v>2020</v>
      </c>
      <c r="M278" t="s">
        <v>50</v>
      </c>
      <c r="N278">
        <v>2030.9</v>
      </c>
      <c r="O278">
        <v>146.80000000000001</v>
      </c>
      <c r="P278">
        <v>146.4</v>
      </c>
      <c r="Q278">
        <v>139.26</v>
      </c>
      <c r="R278">
        <v>159.5</v>
      </c>
      <c r="S278">
        <v>162.5</v>
      </c>
      <c r="T278">
        <v>461.3</v>
      </c>
      <c r="U278">
        <v>797.59999999999991</v>
      </c>
      <c r="AM278" t="s">
        <v>30</v>
      </c>
      <c r="AN278">
        <v>2020</v>
      </c>
      <c r="AO278" t="s">
        <v>50</v>
      </c>
      <c r="AP278">
        <v>2030.9</v>
      </c>
      <c r="AQ278">
        <v>159.5</v>
      </c>
      <c r="AR278">
        <v>162.5</v>
      </c>
      <c r="AS278">
        <v>461.3</v>
      </c>
    </row>
    <row r="279" spans="11:55" x14ac:dyDescent="0.3">
      <c r="K279" t="s">
        <v>33</v>
      </c>
      <c r="L279">
        <v>2020</v>
      </c>
      <c r="M279" t="s">
        <v>50</v>
      </c>
      <c r="N279">
        <v>2080.1999999999998</v>
      </c>
      <c r="O279">
        <v>137.1</v>
      </c>
      <c r="P279">
        <v>135.4</v>
      </c>
      <c r="Q279">
        <v>156.5</v>
      </c>
      <c r="R279">
        <v>151</v>
      </c>
      <c r="S279">
        <v>155.69999999999999</v>
      </c>
      <c r="T279">
        <v>434.9</v>
      </c>
      <c r="U279">
        <v>780.09999999999991</v>
      </c>
      <c r="AM279" t="s">
        <v>33</v>
      </c>
      <c r="AN279">
        <v>2020</v>
      </c>
      <c r="AO279" t="s">
        <v>50</v>
      </c>
      <c r="AP279">
        <v>2080.1999999999998</v>
      </c>
      <c r="AQ279">
        <v>151</v>
      </c>
      <c r="AR279">
        <v>155.69999999999999</v>
      </c>
      <c r="AS279">
        <v>434.9</v>
      </c>
    </row>
    <row r="280" spans="11:55" x14ac:dyDescent="0.3">
      <c r="K280" t="s">
        <v>35</v>
      </c>
      <c r="L280">
        <v>2020</v>
      </c>
      <c r="M280" t="s">
        <v>50</v>
      </c>
      <c r="N280">
        <v>2048.6000000000004</v>
      </c>
      <c r="O280">
        <v>143.1</v>
      </c>
      <c r="P280">
        <v>140.6</v>
      </c>
      <c r="Q280">
        <v>156.5</v>
      </c>
      <c r="R280">
        <v>156.30000000000001</v>
      </c>
      <c r="S280">
        <v>158.5</v>
      </c>
      <c r="T280">
        <v>450.59999999999997</v>
      </c>
      <c r="U280">
        <v>786.9</v>
      </c>
      <c r="AM280" t="s">
        <v>35</v>
      </c>
      <c r="AN280">
        <v>2020</v>
      </c>
      <c r="AO280" t="s">
        <v>50</v>
      </c>
      <c r="AP280">
        <v>2048.6000000000004</v>
      </c>
      <c r="AQ280">
        <v>156.30000000000001</v>
      </c>
      <c r="AR280">
        <v>158.5</v>
      </c>
      <c r="AS280">
        <v>450.59999999999997</v>
      </c>
    </row>
    <row r="281" spans="11:55" x14ac:dyDescent="0.3">
      <c r="K281" t="s">
        <v>30</v>
      </c>
      <c r="L281">
        <v>2020</v>
      </c>
      <c r="M281" t="s">
        <v>53</v>
      </c>
      <c r="N281">
        <v>2082.4</v>
      </c>
      <c r="O281">
        <v>147.5</v>
      </c>
      <c r="P281">
        <v>146.1</v>
      </c>
      <c r="Q281">
        <v>139.26</v>
      </c>
      <c r="R281">
        <v>160.4</v>
      </c>
      <c r="S281">
        <v>161.6</v>
      </c>
      <c r="T281">
        <v>462.8</v>
      </c>
      <c r="U281">
        <v>800.5</v>
      </c>
      <c r="AM281" t="s">
        <v>30</v>
      </c>
      <c r="AN281">
        <v>2020</v>
      </c>
      <c r="AO281" t="s">
        <v>53</v>
      </c>
      <c r="AP281">
        <v>2082.4</v>
      </c>
      <c r="AQ281">
        <v>160.4</v>
      </c>
      <c r="AR281">
        <v>161.6</v>
      </c>
      <c r="AS281">
        <v>462.8</v>
      </c>
    </row>
    <row r="282" spans="11:55" x14ac:dyDescent="0.3">
      <c r="K282" t="s">
        <v>33</v>
      </c>
      <c r="L282">
        <v>2020</v>
      </c>
      <c r="M282" t="s">
        <v>53</v>
      </c>
      <c r="N282">
        <v>2120.6999999999998</v>
      </c>
      <c r="O282">
        <v>137.30000000000001</v>
      </c>
      <c r="P282">
        <v>135.19999999999999</v>
      </c>
      <c r="Q282">
        <v>158</v>
      </c>
      <c r="R282">
        <v>152</v>
      </c>
      <c r="S282">
        <v>156.4</v>
      </c>
      <c r="T282">
        <v>436.30000000000007</v>
      </c>
      <c r="U282">
        <v>782.8</v>
      </c>
      <c r="AM282" t="s">
        <v>33</v>
      </c>
      <c r="AN282">
        <v>2020</v>
      </c>
      <c r="AO282" t="s">
        <v>53</v>
      </c>
      <c r="AP282">
        <v>2120.6999999999998</v>
      </c>
      <c r="AQ282">
        <v>152</v>
      </c>
      <c r="AR282">
        <v>156.4</v>
      </c>
      <c r="AS282">
        <v>436.30000000000007</v>
      </c>
    </row>
    <row r="283" spans="11:55" x14ac:dyDescent="0.3">
      <c r="K283" t="s">
        <v>35</v>
      </c>
      <c r="L283">
        <v>2020</v>
      </c>
      <c r="M283" t="s">
        <v>53</v>
      </c>
      <c r="N283">
        <v>2095.6</v>
      </c>
      <c r="O283">
        <v>143.6</v>
      </c>
      <c r="P283">
        <v>140.4</v>
      </c>
      <c r="Q283">
        <v>158</v>
      </c>
      <c r="R283">
        <v>157.19999999999999</v>
      </c>
      <c r="S283">
        <v>158.6</v>
      </c>
      <c r="T283">
        <v>452.00000000000006</v>
      </c>
      <c r="U283">
        <v>790</v>
      </c>
      <c r="AM283" t="s">
        <v>35</v>
      </c>
      <c r="AN283">
        <v>2020</v>
      </c>
      <c r="AO283" t="s">
        <v>53</v>
      </c>
      <c r="AP283">
        <v>2095.6</v>
      </c>
      <c r="AQ283">
        <v>157.19999999999999</v>
      </c>
      <c r="AR283">
        <v>158.6</v>
      </c>
      <c r="AS283">
        <v>452.00000000000006</v>
      </c>
    </row>
    <row r="284" spans="11:55" x14ac:dyDescent="0.3">
      <c r="K284" t="s">
        <v>30</v>
      </c>
      <c r="L284">
        <v>2020</v>
      </c>
      <c r="M284" t="s">
        <v>55</v>
      </c>
      <c r="N284">
        <v>2100.5</v>
      </c>
      <c r="O284">
        <v>148.69999999999999</v>
      </c>
      <c r="P284">
        <v>146.4</v>
      </c>
      <c r="Q284">
        <v>139.26</v>
      </c>
      <c r="R284">
        <v>161.6</v>
      </c>
      <c r="S284">
        <v>162.9</v>
      </c>
      <c r="T284">
        <v>464.9</v>
      </c>
      <c r="U284">
        <v>802.7</v>
      </c>
      <c r="AM284" t="s">
        <v>30</v>
      </c>
      <c r="AN284">
        <v>2020</v>
      </c>
      <c r="AO284" t="s">
        <v>55</v>
      </c>
      <c r="AP284">
        <v>2100.5</v>
      </c>
      <c r="AQ284">
        <v>161.6</v>
      </c>
      <c r="AR284">
        <v>162.9</v>
      </c>
      <c r="AS284">
        <v>464.9</v>
      </c>
    </row>
    <row r="285" spans="11:55" x14ac:dyDescent="0.3">
      <c r="K285" t="s">
        <v>33</v>
      </c>
      <c r="L285">
        <v>2020</v>
      </c>
      <c r="M285" t="s">
        <v>55</v>
      </c>
      <c r="N285">
        <v>2125.4</v>
      </c>
      <c r="O285">
        <v>137.9</v>
      </c>
      <c r="P285">
        <v>135.5</v>
      </c>
      <c r="Q285">
        <v>158.4</v>
      </c>
      <c r="R285">
        <v>152.9</v>
      </c>
      <c r="S285">
        <v>156.9</v>
      </c>
      <c r="T285">
        <v>438.19999999999993</v>
      </c>
      <c r="U285">
        <v>784.8</v>
      </c>
      <c r="AM285" t="s">
        <v>33</v>
      </c>
      <c r="AN285">
        <v>2020</v>
      </c>
      <c r="AO285" t="s">
        <v>55</v>
      </c>
      <c r="AP285">
        <v>2125.4</v>
      </c>
      <c r="AQ285">
        <v>152.9</v>
      </c>
      <c r="AR285">
        <v>156.9</v>
      </c>
      <c r="AS285">
        <v>438.19999999999993</v>
      </c>
    </row>
    <row r="286" spans="11:55" x14ac:dyDescent="0.3">
      <c r="K286" t="s">
        <v>35</v>
      </c>
      <c r="L286">
        <v>2020</v>
      </c>
      <c r="M286" t="s">
        <v>55</v>
      </c>
      <c r="N286">
        <v>2109.1</v>
      </c>
      <c r="O286">
        <v>144.6</v>
      </c>
      <c r="P286">
        <v>140.69999999999999</v>
      </c>
      <c r="Q286">
        <v>158.4</v>
      </c>
      <c r="R286">
        <v>158.30000000000001</v>
      </c>
      <c r="S286">
        <v>159.4</v>
      </c>
      <c r="T286">
        <v>454</v>
      </c>
      <c r="U286">
        <v>791.90000000000009</v>
      </c>
      <c r="AM286" t="s">
        <v>35</v>
      </c>
      <c r="AN286">
        <v>2020</v>
      </c>
      <c r="AO286" t="s">
        <v>55</v>
      </c>
      <c r="AP286">
        <v>2109.1</v>
      </c>
      <c r="AQ286">
        <v>158.30000000000001</v>
      </c>
      <c r="AR286">
        <v>159.4</v>
      </c>
      <c r="AS286">
        <v>454</v>
      </c>
      <c r="AY286" t="s">
        <v>35</v>
      </c>
      <c r="AZ286">
        <v>2020</v>
      </c>
      <c r="BA286" t="s">
        <v>55</v>
      </c>
      <c r="BB286">
        <v>2109.1</v>
      </c>
      <c r="BC286">
        <v>159.4</v>
      </c>
    </row>
    <row r="287" spans="11:55" x14ac:dyDescent="0.3">
      <c r="K287" t="s">
        <v>30</v>
      </c>
      <c r="L287">
        <v>2021</v>
      </c>
      <c r="M287" t="s">
        <v>31</v>
      </c>
      <c r="N287">
        <v>2065.6999999999998</v>
      </c>
      <c r="O287">
        <v>150.9</v>
      </c>
      <c r="P287">
        <v>147.5</v>
      </c>
      <c r="Q287">
        <v>139.26</v>
      </c>
      <c r="R287">
        <v>162.5</v>
      </c>
      <c r="S287">
        <v>163.5</v>
      </c>
      <c r="T287">
        <v>466.70000000000005</v>
      </c>
      <c r="U287">
        <v>805.69999999999993</v>
      </c>
      <c r="AM287" t="s">
        <v>30</v>
      </c>
      <c r="AN287">
        <v>2021</v>
      </c>
      <c r="AO287" t="s">
        <v>31</v>
      </c>
      <c r="AP287">
        <v>2065.6999999999998</v>
      </c>
      <c r="AQ287">
        <v>162.5</v>
      </c>
      <c r="AR287">
        <v>163.5</v>
      </c>
      <c r="AS287">
        <v>466.70000000000005</v>
      </c>
    </row>
    <row r="288" spans="11:55" x14ac:dyDescent="0.3">
      <c r="K288" t="s">
        <v>33</v>
      </c>
      <c r="L288">
        <v>2021</v>
      </c>
      <c r="M288" t="s">
        <v>31</v>
      </c>
      <c r="N288">
        <v>2097</v>
      </c>
      <c r="O288">
        <v>142.9</v>
      </c>
      <c r="P288">
        <v>136.9</v>
      </c>
      <c r="Q288">
        <v>157.69999999999999</v>
      </c>
      <c r="R288">
        <v>154.1</v>
      </c>
      <c r="S288">
        <v>156.1</v>
      </c>
      <c r="T288">
        <v>440</v>
      </c>
      <c r="U288">
        <v>788.19999999999993</v>
      </c>
      <c r="AM288" t="s">
        <v>33</v>
      </c>
      <c r="AN288">
        <v>2021</v>
      </c>
      <c r="AO288" t="s">
        <v>31</v>
      </c>
      <c r="AP288">
        <v>2097</v>
      </c>
      <c r="AQ288">
        <v>154.1</v>
      </c>
      <c r="AR288">
        <v>156.1</v>
      </c>
      <c r="AS288">
        <v>440</v>
      </c>
    </row>
    <row r="289" spans="11:45" x14ac:dyDescent="0.3">
      <c r="K289" t="s">
        <v>35</v>
      </c>
      <c r="L289">
        <v>2021</v>
      </c>
      <c r="M289" t="s">
        <v>31</v>
      </c>
      <c r="N289">
        <v>2076.5</v>
      </c>
      <c r="O289">
        <v>147.9</v>
      </c>
      <c r="P289">
        <v>141.9</v>
      </c>
      <c r="Q289">
        <v>157.69999999999999</v>
      </c>
      <c r="R289">
        <v>159.30000000000001</v>
      </c>
      <c r="S289">
        <v>159.19999999999999</v>
      </c>
      <c r="T289">
        <v>455.79999999999995</v>
      </c>
      <c r="U289">
        <v>794.80000000000007</v>
      </c>
      <c r="AM289" t="s">
        <v>35</v>
      </c>
      <c r="AN289">
        <v>2021</v>
      </c>
      <c r="AO289" t="s">
        <v>31</v>
      </c>
      <c r="AP289">
        <v>2076.5</v>
      </c>
      <c r="AQ289">
        <v>159.30000000000001</v>
      </c>
      <c r="AR289">
        <v>159.19999999999999</v>
      </c>
      <c r="AS289">
        <v>455.79999999999995</v>
      </c>
    </row>
    <row r="290" spans="11:45" x14ac:dyDescent="0.3">
      <c r="K290" t="s">
        <v>30</v>
      </c>
      <c r="L290">
        <v>2021</v>
      </c>
      <c r="M290" t="s">
        <v>36</v>
      </c>
      <c r="N290">
        <v>2025.3</v>
      </c>
      <c r="O290">
        <v>154.4</v>
      </c>
      <c r="P290">
        <v>150.19999999999999</v>
      </c>
      <c r="Q290">
        <v>139.26</v>
      </c>
      <c r="R290">
        <v>164.3</v>
      </c>
      <c r="S290">
        <v>163.6</v>
      </c>
      <c r="T290">
        <v>471.4</v>
      </c>
      <c r="U290">
        <v>810.7</v>
      </c>
      <c r="AM290" t="s">
        <v>30</v>
      </c>
      <c r="AN290">
        <v>2021</v>
      </c>
      <c r="AO290" t="s">
        <v>36</v>
      </c>
      <c r="AP290">
        <v>2025.3</v>
      </c>
      <c r="AQ290">
        <v>164.3</v>
      </c>
      <c r="AR290">
        <v>163.6</v>
      </c>
      <c r="AS290">
        <v>471.4</v>
      </c>
    </row>
    <row r="291" spans="11:45" x14ac:dyDescent="0.3">
      <c r="K291" t="s">
        <v>33</v>
      </c>
      <c r="L291">
        <v>2021</v>
      </c>
      <c r="M291" t="s">
        <v>36</v>
      </c>
      <c r="N291">
        <v>2066</v>
      </c>
      <c r="O291">
        <v>149.1</v>
      </c>
      <c r="P291">
        <v>140.5</v>
      </c>
      <c r="Q291">
        <v>159.80000000000001</v>
      </c>
      <c r="R291">
        <v>156.30000000000001</v>
      </c>
      <c r="S291">
        <v>156.6</v>
      </c>
      <c r="T291">
        <v>444.2</v>
      </c>
      <c r="U291">
        <v>793.09999999999991</v>
      </c>
      <c r="AM291" t="s">
        <v>33</v>
      </c>
      <c r="AN291">
        <v>2021</v>
      </c>
      <c r="AO291" t="s">
        <v>36</v>
      </c>
      <c r="AP291">
        <v>2066</v>
      </c>
      <c r="AQ291">
        <v>156.30000000000001</v>
      </c>
      <c r="AR291">
        <v>156.6</v>
      </c>
      <c r="AS291">
        <v>444.2</v>
      </c>
    </row>
    <row r="292" spans="11:45" x14ac:dyDescent="0.3">
      <c r="K292" t="s">
        <v>35</v>
      </c>
      <c r="L292">
        <v>2021</v>
      </c>
      <c r="M292" t="s">
        <v>36</v>
      </c>
      <c r="N292">
        <v>2039.3000000000002</v>
      </c>
      <c r="O292">
        <v>152.4</v>
      </c>
      <c r="P292">
        <v>145.1</v>
      </c>
      <c r="Q292">
        <v>159.80000000000001</v>
      </c>
      <c r="R292">
        <v>161.30000000000001</v>
      </c>
      <c r="S292">
        <v>159.5</v>
      </c>
      <c r="T292">
        <v>460.40000000000003</v>
      </c>
      <c r="U292">
        <v>799.9</v>
      </c>
      <c r="AM292" t="s">
        <v>35</v>
      </c>
      <c r="AN292">
        <v>2021</v>
      </c>
      <c r="AO292" t="s">
        <v>36</v>
      </c>
      <c r="AP292">
        <v>2039.3000000000002</v>
      </c>
      <c r="AQ292">
        <v>161.30000000000001</v>
      </c>
      <c r="AR292">
        <v>159.5</v>
      </c>
      <c r="AS292">
        <v>460.40000000000003</v>
      </c>
    </row>
    <row r="293" spans="11:45" x14ac:dyDescent="0.3">
      <c r="K293" t="s">
        <v>30</v>
      </c>
      <c r="L293">
        <v>2021</v>
      </c>
      <c r="M293" t="s">
        <v>38</v>
      </c>
      <c r="N293">
        <v>2025.7</v>
      </c>
      <c r="O293">
        <v>156</v>
      </c>
      <c r="P293">
        <v>151.30000000000001</v>
      </c>
      <c r="Q293">
        <v>139.26</v>
      </c>
      <c r="R293">
        <v>164.6</v>
      </c>
      <c r="S293">
        <v>163.80000000000001</v>
      </c>
      <c r="T293">
        <v>472.9</v>
      </c>
      <c r="U293">
        <v>809.09999999999991</v>
      </c>
      <c r="AM293" t="s">
        <v>30</v>
      </c>
      <c r="AN293">
        <v>2021</v>
      </c>
      <c r="AO293" t="s">
        <v>38</v>
      </c>
      <c r="AP293">
        <v>2025.7</v>
      </c>
      <c r="AQ293">
        <v>164.6</v>
      </c>
      <c r="AR293">
        <v>163.80000000000001</v>
      </c>
      <c r="AS293">
        <v>472.9</v>
      </c>
    </row>
    <row r="294" spans="11:45" x14ac:dyDescent="0.3">
      <c r="K294" t="s">
        <v>33</v>
      </c>
      <c r="L294">
        <v>2021</v>
      </c>
      <c r="M294" t="s">
        <v>38</v>
      </c>
      <c r="N294">
        <v>2064.4999999999995</v>
      </c>
      <c r="O294">
        <v>154.80000000000001</v>
      </c>
      <c r="P294">
        <v>141.69999999999999</v>
      </c>
      <c r="Q294">
        <v>159.9</v>
      </c>
      <c r="R294">
        <v>156.9</v>
      </c>
      <c r="S294">
        <v>157.6</v>
      </c>
      <c r="T294">
        <v>446.4</v>
      </c>
      <c r="U294">
        <v>794.19999999999993</v>
      </c>
      <c r="AM294" t="s">
        <v>33</v>
      </c>
      <c r="AN294">
        <v>2021</v>
      </c>
      <c r="AO294" t="s">
        <v>38</v>
      </c>
      <c r="AP294">
        <v>2064.4999999999995</v>
      </c>
      <c r="AQ294">
        <v>156.9</v>
      </c>
      <c r="AR294">
        <v>157.6</v>
      </c>
      <c r="AS294">
        <v>446.4</v>
      </c>
    </row>
    <row r="295" spans="11:45" x14ac:dyDescent="0.3">
      <c r="K295" t="s">
        <v>35</v>
      </c>
      <c r="L295">
        <v>2021</v>
      </c>
      <c r="M295" t="s">
        <v>38</v>
      </c>
      <c r="N295">
        <v>2039.3999999999999</v>
      </c>
      <c r="O295">
        <v>155.5</v>
      </c>
      <c r="P295">
        <v>146.19999999999999</v>
      </c>
      <c r="Q295">
        <v>159.9</v>
      </c>
      <c r="R295">
        <v>161.69999999999999</v>
      </c>
      <c r="S295">
        <v>160.19999999999999</v>
      </c>
      <c r="T295">
        <v>462.1</v>
      </c>
      <c r="U295">
        <v>799.5</v>
      </c>
      <c r="AM295" t="s">
        <v>35</v>
      </c>
      <c r="AN295">
        <v>2021</v>
      </c>
      <c r="AO295" t="s">
        <v>38</v>
      </c>
      <c r="AP295">
        <v>2039.3999999999999</v>
      </c>
      <c r="AQ295">
        <v>161.69999999999999</v>
      </c>
      <c r="AR295">
        <v>160.19999999999999</v>
      </c>
      <c r="AS295">
        <v>462.1</v>
      </c>
    </row>
    <row r="296" spans="11:45" x14ac:dyDescent="0.3">
      <c r="K296" t="s">
        <v>30</v>
      </c>
      <c r="L296">
        <v>2021</v>
      </c>
      <c r="M296" t="s">
        <v>39</v>
      </c>
      <c r="N296">
        <v>2049.5</v>
      </c>
      <c r="O296">
        <v>156</v>
      </c>
      <c r="P296">
        <v>151.69999999999999</v>
      </c>
      <c r="Q296">
        <v>139.26</v>
      </c>
      <c r="R296">
        <v>165.3</v>
      </c>
      <c r="S296">
        <v>164.1</v>
      </c>
      <c r="T296">
        <v>475.7</v>
      </c>
      <c r="U296">
        <v>813.5</v>
      </c>
      <c r="AM296" t="s">
        <v>30</v>
      </c>
      <c r="AN296">
        <v>2021</v>
      </c>
      <c r="AO296" t="s">
        <v>39</v>
      </c>
      <c r="AP296">
        <v>2049.5</v>
      </c>
      <c r="AQ296">
        <v>165.3</v>
      </c>
      <c r="AR296">
        <v>164.1</v>
      </c>
      <c r="AS296">
        <v>475.7</v>
      </c>
    </row>
    <row r="297" spans="11:45" x14ac:dyDescent="0.3">
      <c r="K297" t="s">
        <v>33</v>
      </c>
      <c r="L297">
        <v>2021</v>
      </c>
      <c r="M297" t="s">
        <v>39</v>
      </c>
      <c r="N297">
        <v>2089.6</v>
      </c>
      <c r="O297">
        <v>154.9</v>
      </c>
      <c r="P297">
        <v>142.1</v>
      </c>
      <c r="Q297">
        <v>161.4</v>
      </c>
      <c r="R297">
        <v>157.5</v>
      </c>
      <c r="S297">
        <v>157.6</v>
      </c>
      <c r="T297">
        <v>448.6</v>
      </c>
      <c r="U297">
        <v>798.2</v>
      </c>
      <c r="AM297" t="s">
        <v>33</v>
      </c>
      <c r="AN297">
        <v>2021</v>
      </c>
      <c r="AO297" t="s">
        <v>39</v>
      </c>
      <c r="AP297">
        <v>2089.6</v>
      </c>
      <c r="AQ297">
        <v>157.5</v>
      </c>
      <c r="AR297">
        <v>157.6</v>
      </c>
      <c r="AS297">
        <v>448.6</v>
      </c>
    </row>
    <row r="298" spans="11:45" x14ac:dyDescent="0.3">
      <c r="K298" t="s">
        <v>35</v>
      </c>
      <c r="L298">
        <v>2021</v>
      </c>
      <c r="M298" t="s">
        <v>39</v>
      </c>
      <c r="N298">
        <v>2064.1</v>
      </c>
      <c r="O298">
        <v>155.6</v>
      </c>
      <c r="P298">
        <v>146.6</v>
      </c>
      <c r="Q298">
        <v>161.4</v>
      </c>
      <c r="R298">
        <v>162.30000000000001</v>
      </c>
      <c r="S298">
        <v>160.30000000000001</v>
      </c>
      <c r="T298">
        <v>464.6</v>
      </c>
      <c r="U298">
        <v>803.6</v>
      </c>
      <c r="AM298" t="s">
        <v>35</v>
      </c>
      <c r="AN298">
        <v>2021</v>
      </c>
      <c r="AO298" t="s">
        <v>39</v>
      </c>
      <c r="AP298">
        <v>2064.1</v>
      </c>
      <c r="AQ298">
        <v>162.30000000000001</v>
      </c>
      <c r="AR298">
        <v>160.30000000000001</v>
      </c>
      <c r="AS298">
        <v>464.6</v>
      </c>
    </row>
    <row r="299" spans="11:45" x14ac:dyDescent="0.3">
      <c r="K299" t="s">
        <v>30</v>
      </c>
      <c r="L299">
        <v>2021</v>
      </c>
      <c r="M299" t="s">
        <v>41</v>
      </c>
      <c r="N299">
        <v>2095.2999999999997</v>
      </c>
      <c r="O299">
        <v>161.69999999999999</v>
      </c>
      <c r="P299">
        <v>153.19999999999999</v>
      </c>
      <c r="Q299">
        <v>139.26</v>
      </c>
      <c r="R299">
        <v>169.1</v>
      </c>
      <c r="S299">
        <v>167.6</v>
      </c>
      <c r="T299">
        <v>490.40000000000003</v>
      </c>
      <c r="U299">
        <v>828.80000000000007</v>
      </c>
      <c r="AM299" t="s">
        <v>30</v>
      </c>
      <c r="AN299">
        <v>2021</v>
      </c>
      <c r="AO299" t="s">
        <v>41</v>
      </c>
      <c r="AP299">
        <v>2095.2999999999997</v>
      </c>
      <c r="AQ299">
        <v>169.1</v>
      </c>
      <c r="AR299">
        <v>167.6</v>
      </c>
      <c r="AS299">
        <v>490.40000000000003</v>
      </c>
    </row>
    <row r="300" spans="11:45" x14ac:dyDescent="0.3">
      <c r="K300" t="s">
        <v>33</v>
      </c>
      <c r="L300">
        <v>2021</v>
      </c>
      <c r="M300" t="s">
        <v>41</v>
      </c>
      <c r="N300">
        <v>2124.7000000000003</v>
      </c>
      <c r="O300">
        <v>155.5</v>
      </c>
      <c r="P300">
        <v>145</v>
      </c>
      <c r="Q300">
        <v>161.6</v>
      </c>
      <c r="R300">
        <v>160.4</v>
      </c>
      <c r="S300">
        <v>156.6</v>
      </c>
      <c r="T300">
        <v>450.79999999999995</v>
      </c>
      <c r="U300">
        <v>810.7</v>
      </c>
      <c r="AM300" t="s">
        <v>33</v>
      </c>
      <c r="AN300">
        <v>2021</v>
      </c>
      <c r="AO300" t="s">
        <v>41</v>
      </c>
      <c r="AP300">
        <v>2124.7000000000003</v>
      </c>
      <c r="AQ300">
        <v>160.4</v>
      </c>
      <c r="AR300">
        <v>156.6</v>
      </c>
      <c r="AS300">
        <v>450.79999999999995</v>
      </c>
    </row>
    <row r="301" spans="11:45" x14ac:dyDescent="0.3">
      <c r="K301" t="s">
        <v>35</v>
      </c>
      <c r="L301">
        <v>2021</v>
      </c>
      <c r="M301" t="s">
        <v>41</v>
      </c>
      <c r="N301">
        <v>2105.7000000000003</v>
      </c>
      <c r="O301">
        <v>159.4</v>
      </c>
      <c r="P301">
        <v>148.9</v>
      </c>
      <c r="Q301">
        <v>161.6</v>
      </c>
      <c r="R301">
        <v>165.8</v>
      </c>
      <c r="S301">
        <v>161.19999999999999</v>
      </c>
      <c r="T301">
        <v>474.3</v>
      </c>
      <c r="U301">
        <v>817.8</v>
      </c>
      <c r="AM301" t="s">
        <v>35</v>
      </c>
      <c r="AN301">
        <v>2021</v>
      </c>
      <c r="AO301" t="s">
        <v>41</v>
      </c>
      <c r="AP301">
        <v>2105.7000000000003</v>
      </c>
      <c r="AQ301">
        <v>165.8</v>
      </c>
      <c r="AR301">
        <v>161.19999999999999</v>
      </c>
      <c r="AS301">
        <v>474.3</v>
      </c>
    </row>
    <row r="302" spans="11:45" x14ac:dyDescent="0.3">
      <c r="K302" t="s">
        <v>30</v>
      </c>
      <c r="L302">
        <v>2021</v>
      </c>
      <c r="M302" t="s">
        <v>42</v>
      </c>
      <c r="N302">
        <v>2122.6</v>
      </c>
      <c r="O302">
        <v>162.1</v>
      </c>
      <c r="P302">
        <v>154.19999999999999</v>
      </c>
      <c r="Q302">
        <v>139.26</v>
      </c>
      <c r="R302">
        <v>169.7</v>
      </c>
      <c r="S302">
        <v>166.8</v>
      </c>
      <c r="T302">
        <v>489.8</v>
      </c>
      <c r="U302">
        <v>829.59999999999991</v>
      </c>
      <c r="AM302" t="s">
        <v>30</v>
      </c>
      <c r="AN302">
        <v>2021</v>
      </c>
      <c r="AO302" t="s">
        <v>42</v>
      </c>
      <c r="AP302">
        <v>2122.6</v>
      </c>
      <c r="AQ302">
        <v>169.7</v>
      </c>
      <c r="AR302">
        <v>166.8</v>
      </c>
      <c r="AS302">
        <v>489.8</v>
      </c>
    </row>
    <row r="303" spans="11:45" x14ac:dyDescent="0.3">
      <c r="K303" t="s">
        <v>33</v>
      </c>
      <c r="L303">
        <v>2021</v>
      </c>
      <c r="M303" t="s">
        <v>42</v>
      </c>
      <c r="N303">
        <v>2154.1999999999998</v>
      </c>
      <c r="O303">
        <v>156.1</v>
      </c>
      <c r="P303">
        <v>147.5</v>
      </c>
      <c r="Q303">
        <v>160.5</v>
      </c>
      <c r="R303">
        <v>160.80000000000001</v>
      </c>
      <c r="S303">
        <v>158.1</v>
      </c>
      <c r="T303">
        <v>452.6</v>
      </c>
      <c r="U303">
        <v>807.49999999999989</v>
      </c>
      <c r="AM303" t="s">
        <v>33</v>
      </c>
      <c r="AN303">
        <v>2021</v>
      </c>
      <c r="AO303" t="s">
        <v>42</v>
      </c>
      <c r="AP303">
        <v>2154.1999999999998</v>
      </c>
      <c r="AQ303">
        <v>160.80000000000001</v>
      </c>
      <c r="AR303">
        <v>158.1</v>
      </c>
      <c r="AS303">
        <v>452.6</v>
      </c>
    </row>
    <row r="304" spans="11:45" x14ac:dyDescent="0.3">
      <c r="K304" t="s">
        <v>35</v>
      </c>
      <c r="L304">
        <v>2021</v>
      </c>
      <c r="M304" t="s">
        <v>42</v>
      </c>
      <c r="N304">
        <v>2133.9</v>
      </c>
      <c r="O304">
        <v>159.80000000000001</v>
      </c>
      <c r="P304">
        <v>150.69999999999999</v>
      </c>
      <c r="Q304">
        <v>160.5</v>
      </c>
      <c r="R304">
        <v>166.3</v>
      </c>
      <c r="S304">
        <v>161.69999999999999</v>
      </c>
      <c r="T304">
        <v>474.7</v>
      </c>
      <c r="U304">
        <v>816.9</v>
      </c>
      <c r="AM304" t="s">
        <v>35</v>
      </c>
      <c r="AN304">
        <v>2021</v>
      </c>
      <c r="AO304" t="s">
        <v>42</v>
      </c>
      <c r="AP304">
        <v>2133.9</v>
      </c>
      <c r="AQ304">
        <v>166.3</v>
      </c>
      <c r="AR304">
        <v>161.69999999999999</v>
      </c>
      <c r="AS304">
        <v>474.7</v>
      </c>
    </row>
    <row r="305" spans="11:45" x14ac:dyDescent="0.3">
      <c r="K305" t="s">
        <v>30</v>
      </c>
      <c r="L305">
        <v>2021</v>
      </c>
      <c r="M305" t="s">
        <v>44</v>
      </c>
      <c r="N305">
        <v>2132.4</v>
      </c>
      <c r="O305">
        <v>162.5</v>
      </c>
      <c r="P305">
        <v>157.1</v>
      </c>
      <c r="Q305">
        <v>139.26</v>
      </c>
      <c r="R305">
        <v>170.4</v>
      </c>
      <c r="S305">
        <v>167.2</v>
      </c>
      <c r="T305">
        <v>492.4</v>
      </c>
      <c r="U305">
        <v>833.90000000000009</v>
      </c>
      <c r="AM305" t="s">
        <v>30</v>
      </c>
      <c r="AN305">
        <v>2021</v>
      </c>
      <c r="AO305" t="s">
        <v>44</v>
      </c>
      <c r="AP305">
        <v>2132.4</v>
      </c>
      <c r="AQ305">
        <v>170.4</v>
      </c>
      <c r="AR305">
        <v>167.2</v>
      </c>
      <c r="AS305">
        <v>492.4</v>
      </c>
    </row>
    <row r="306" spans="11:45" x14ac:dyDescent="0.3">
      <c r="K306" t="s">
        <v>33</v>
      </c>
      <c r="L306">
        <v>2021</v>
      </c>
      <c r="M306" t="s">
        <v>44</v>
      </c>
      <c r="N306">
        <v>2171.8000000000002</v>
      </c>
      <c r="O306">
        <v>157.69999999999999</v>
      </c>
      <c r="P306">
        <v>149.5</v>
      </c>
      <c r="Q306">
        <v>161.5</v>
      </c>
      <c r="R306">
        <v>161.5</v>
      </c>
      <c r="S306">
        <v>160.30000000000001</v>
      </c>
      <c r="T306">
        <v>455.29999999999995</v>
      </c>
      <c r="U306">
        <v>812</v>
      </c>
      <c r="AM306" t="s">
        <v>33</v>
      </c>
      <c r="AN306">
        <v>2021</v>
      </c>
      <c r="AO306" t="s">
        <v>44</v>
      </c>
      <c r="AP306">
        <v>2171.8000000000002</v>
      </c>
      <c r="AQ306">
        <v>161.5</v>
      </c>
      <c r="AR306">
        <v>160.30000000000001</v>
      </c>
      <c r="AS306">
        <v>455.29999999999995</v>
      </c>
    </row>
    <row r="307" spans="11:45" x14ac:dyDescent="0.3">
      <c r="K307" t="s">
        <v>35</v>
      </c>
      <c r="L307">
        <v>2021</v>
      </c>
      <c r="M307" t="s">
        <v>44</v>
      </c>
      <c r="N307">
        <v>2147</v>
      </c>
      <c r="O307">
        <v>160.69999999999999</v>
      </c>
      <c r="P307">
        <v>153.1</v>
      </c>
      <c r="Q307">
        <v>161.5</v>
      </c>
      <c r="R307">
        <v>167</v>
      </c>
      <c r="S307">
        <v>163.19999999999999</v>
      </c>
      <c r="T307">
        <v>477.3</v>
      </c>
      <c r="U307">
        <v>821.4</v>
      </c>
      <c r="AM307" t="s">
        <v>35</v>
      </c>
      <c r="AN307">
        <v>2021</v>
      </c>
      <c r="AO307" t="s">
        <v>44</v>
      </c>
      <c r="AP307">
        <v>2147</v>
      </c>
      <c r="AQ307">
        <v>167</v>
      </c>
      <c r="AR307">
        <v>163.19999999999999</v>
      </c>
      <c r="AS307">
        <v>477.3</v>
      </c>
    </row>
    <row r="308" spans="11:45" x14ac:dyDescent="0.3">
      <c r="K308" t="s">
        <v>30</v>
      </c>
      <c r="L308">
        <v>2021</v>
      </c>
      <c r="M308" t="s">
        <v>46</v>
      </c>
      <c r="N308">
        <v>2130.8000000000002</v>
      </c>
      <c r="O308">
        <v>163.1</v>
      </c>
      <c r="P308">
        <v>157.69999999999999</v>
      </c>
      <c r="Q308">
        <v>139.26</v>
      </c>
      <c r="R308">
        <v>171.1</v>
      </c>
      <c r="S308">
        <v>167.5</v>
      </c>
      <c r="T308">
        <v>495.9</v>
      </c>
      <c r="U308">
        <v>835.8</v>
      </c>
      <c r="AM308" t="s">
        <v>30</v>
      </c>
      <c r="AN308">
        <v>2021</v>
      </c>
      <c r="AO308" t="s">
        <v>46</v>
      </c>
      <c r="AP308">
        <v>2130.8000000000002</v>
      </c>
      <c r="AQ308">
        <v>171.1</v>
      </c>
      <c r="AR308">
        <v>167.5</v>
      </c>
      <c r="AS308">
        <v>495.9</v>
      </c>
    </row>
    <row r="309" spans="11:45" x14ac:dyDescent="0.3">
      <c r="K309" t="s">
        <v>33</v>
      </c>
      <c r="L309">
        <v>2021</v>
      </c>
      <c r="M309" t="s">
        <v>46</v>
      </c>
      <c r="N309">
        <v>2157.9</v>
      </c>
      <c r="O309">
        <v>160.69999999999999</v>
      </c>
      <c r="P309">
        <v>150.4</v>
      </c>
      <c r="Q309">
        <v>162.1</v>
      </c>
      <c r="R309">
        <v>162.80000000000001</v>
      </c>
      <c r="S309">
        <v>160.4</v>
      </c>
      <c r="T309">
        <v>460.7</v>
      </c>
      <c r="U309">
        <v>819</v>
      </c>
      <c r="AM309" t="s">
        <v>33</v>
      </c>
      <c r="AN309">
        <v>2021</v>
      </c>
      <c r="AO309" t="s">
        <v>46</v>
      </c>
      <c r="AP309">
        <v>2157.9</v>
      </c>
      <c r="AQ309">
        <v>162.80000000000001</v>
      </c>
      <c r="AR309">
        <v>160.4</v>
      </c>
      <c r="AS309">
        <v>460.7</v>
      </c>
    </row>
    <row r="310" spans="11:45" x14ac:dyDescent="0.3">
      <c r="K310" t="s">
        <v>35</v>
      </c>
      <c r="L310">
        <v>2021</v>
      </c>
      <c r="M310" t="s">
        <v>46</v>
      </c>
      <c r="N310">
        <v>2142</v>
      </c>
      <c r="O310">
        <v>162.6</v>
      </c>
      <c r="P310">
        <v>154</v>
      </c>
      <c r="Q310">
        <v>162.1</v>
      </c>
      <c r="R310">
        <v>168.4</v>
      </c>
      <c r="S310">
        <v>163.80000000000001</v>
      </c>
      <c r="T310">
        <v>483</v>
      </c>
      <c r="U310">
        <v>827.2</v>
      </c>
      <c r="AM310" t="s">
        <v>35</v>
      </c>
      <c r="AN310">
        <v>2021</v>
      </c>
      <c r="AO310" t="s">
        <v>46</v>
      </c>
      <c r="AP310">
        <v>2142</v>
      </c>
      <c r="AQ310">
        <v>168.4</v>
      </c>
      <c r="AR310">
        <v>163.80000000000001</v>
      </c>
      <c r="AS310">
        <v>483</v>
      </c>
    </row>
    <row r="311" spans="11:45" x14ac:dyDescent="0.3">
      <c r="K311" t="s">
        <v>30</v>
      </c>
      <c r="L311">
        <v>2021</v>
      </c>
      <c r="M311" t="s">
        <v>48</v>
      </c>
      <c r="N311">
        <v>2133.6</v>
      </c>
      <c r="O311">
        <v>163.69999999999999</v>
      </c>
      <c r="P311">
        <v>157.80000000000001</v>
      </c>
      <c r="Q311">
        <v>139.26</v>
      </c>
      <c r="R311">
        <v>171.9</v>
      </c>
      <c r="S311">
        <v>168.5</v>
      </c>
      <c r="T311">
        <v>498.4</v>
      </c>
      <c r="U311">
        <v>838.5</v>
      </c>
      <c r="AM311" t="s">
        <v>30</v>
      </c>
      <c r="AN311">
        <v>2021</v>
      </c>
      <c r="AO311" t="s">
        <v>48</v>
      </c>
      <c r="AP311">
        <v>2133.6</v>
      </c>
      <c r="AQ311">
        <v>171.9</v>
      </c>
      <c r="AR311">
        <v>168.5</v>
      </c>
      <c r="AS311">
        <v>498.4</v>
      </c>
    </row>
    <row r="312" spans="11:45" x14ac:dyDescent="0.3">
      <c r="K312" t="s">
        <v>33</v>
      </c>
      <c r="L312">
        <v>2021</v>
      </c>
      <c r="M312" t="s">
        <v>48</v>
      </c>
      <c r="N312">
        <v>2157.9</v>
      </c>
      <c r="O312">
        <v>160.80000000000001</v>
      </c>
      <c r="P312">
        <v>150.5</v>
      </c>
      <c r="Q312">
        <v>162.1</v>
      </c>
      <c r="R312">
        <v>162.80000000000001</v>
      </c>
      <c r="S312">
        <v>160.30000000000001</v>
      </c>
      <c r="T312">
        <v>460.8</v>
      </c>
      <c r="U312">
        <v>819.30000000000007</v>
      </c>
      <c r="AM312" t="s">
        <v>33</v>
      </c>
      <c r="AN312">
        <v>2021</v>
      </c>
      <c r="AO312" t="s">
        <v>48</v>
      </c>
      <c r="AP312">
        <v>2157.9</v>
      </c>
      <c r="AQ312">
        <v>162.80000000000001</v>
      </c>
      <c r="AR312">
        <v>160.30000000000001</v>
      </c>
      <c r="AS312">
        <v>460.8</v>
      </c>
    </row>
    <row r="313" spans="11:45" x14ac:dyDescent="0.3">
      <c r="K313" t="s">
        <v>35</v>
      </c>
      <c r="L313">
        <v>2021</v>
      </c>
      <c r="M313" t="s">
        <v>48</v>
      </c>
      <c r="N313">
        <v>2142</v>
      </c>
      <c r="O313">
        <v>162.6</v>
      </c>
      <c r="P313">
        <v>154</v>
      </c>
      <c r="Q313">
        <v>162.1</v>
      </c>
      <c r="R313">
        <v>168.4</v>
      </c>
      <c r="S313">
        <v>163.69999999999999</v>
      </c>
      <c r="T313">
        <v>483.20000000000005</v>
      </c>
      <c r="U313">
        <v>827.3</v>
      </c>
      <c r="AM313" t="s">
        <v>35</v>
      </c>
      <c r="AN313">
        <v>2021</v>
      </c>
      <c r="AO313" t="s">
        <v>48</v>
      </c>
      <c r="AP313">
        <v>2142</v>
      </c>
      <c r="AQ313">
        <v>168.4</v>
      </c>
      <c r="AR313">
        <v>163.69999999999999</v>
      </c>
      <c r="AS313">
        <v>483.20000000000005</v>
      </c>
    </row>
    <row r="314" spans="11:45" x14ac:dyDescent="0.3">
      <c r="K314" t="s">
        <v>30</v>
      </c>
      <c r="L314">
        <v>2021</v>
      </c>
      <c r="M314" t="s">
        <v>50</v>
      </c>
      <c r="N314">
        <v>2164.1999999999998</v>
      </c>
      <c r="O314">
        <v>165.5</v>
      </c>
      <c r="P314">
        <v>159.5</v>
      </c>
      <c r="Q314">
        <v>139.26</v>
      </c>
      <c r="R314">
        <v>172.5</v>
      </c>
      <c r="S314">
        <v>169</v>
      </c>
      <c r="T314">
        <v>502</v>
      </c>
      <c r="U314">
        <v>842.2</v>
      </c>
      <c r="AM314" t="s">
        <v>30</v>
      </c>
      <c r="AN314">
        <v>2021</v>
      </c>
      <c r="AO314" t="s">
        <v>50</v>
      </c>
      <c r="AP314">
        <v>2164.1999999999998</v>
      </c>
      <c r="AQ314">
        <v>172.5</v>
      </c>
      <c r="AR314">
        <v>169</v>
      </c>
      <c r="AS314">
        <v>502</v>
      </c>
    </row>
    <row r="315" spans="11:45" x14ac:dyDescent="0.3">
      <c r="K315" t="s">
        <v>33</v>
      </c>
      <c r="L315">
        <v>2021</v>
      </c>
      <c r="M315" t="s">
        <v>50</v>
      </c>
      <c r="N315">
        <v>2198.4000000000005</v>
      </c>
      <c r="O315">
        <v>162.19999999999999</v>
      </c>
      <c r="P315">
        <v>152.19999999999999</v>
      </c>
      <c r="Q315">
        <v>163.6</v>
      </c>
      <c r="R315">
        <v>163.5</v>
      </c>
      <c r="S315">
        <v>160.30000000000001</v>
      </c>
      <c r="T315">
        <v>463.50000000000006</v>
      </c>
      <c r="U315">
        <v>823.7</v>
      </c>
      <c r="AM315" t="s">
        <v>33</v>
      </c>
      <c r="AN315">
        <v>2021</v>
      </c>
      <c r="AO315" t="s">
        <v>50</v>
      </c>
      <c r="AP315">
        <v>2198.4000000000005</v>
      </c>
      <c r="AQ315">
        <v>163.5</v>
      </c>
      <c r="AR315">
        <v>160.30000000000001</v>
      </c>
      <c r="AS315">
        <v>463.50000000000006</v>
      </c>
    </row>
    <row r="316" spans="11:45" x14ac:dyDescent="0.3">
      <c r="K316" t="s">
        <v>35</v>
      </c>
      <c r="L316">
        <v>2021</v>
      </c>
      <c r="M316" t="s">
        <v>50</v>
      </c>
      <c r="N316">
        <v>2175.5</v>
      </c>
      <c r="O316">
        <v>164.2</v>
      </c>
      <c r="P316">
        <v>155.69999999999999</v>
      </c>
      <c r="Q316">
        <v>163.6</v>
      </c>
      <c r="R316">
        <v>169.1</v>
      </c>
      <c r="S316">
        <v>163.9</v>
      </c>
      <c r="T316">
        <v>486.3</v>
      </c>
      <c r="U316">
        <v>831.5</v>
      </c>
      <c r="AM316" t="s">
        <v>35</v>
      </c>
      <c r="AN316">
        <v>2021</v>
      </c>
      <c r="AO316" t="s">
        <v>50</v>
      </c>
      <c r="AP316">
        <v>2175.5</v>
      </c>
      <c r="AQ316">
        <v>169.1</v>
      </c>
      <c r="AR316">
        <v>163.9</v>
      </c>
      <c r="AS316">
        <v>486.3</v>
      </c>
    </row>
    <row r="317" spans="11:45" x14ac:dyDescent="0.3">
      <c r="K317" t="s">
        <v>30</v>
      </c>
      <c r="L317">
        <v>2021</v>
      </c>
      <c r="M317" t="s">
        <v>53</v>
      </c>
      <c r="N317">
        <v>2182</v>
      </c>
      <c r="O317">
        <v>165.3</v>
      </c>
      <c r="P317">
        <v>158.9</v>
      </c>
      <c r="Q317">
        <v>139.26</v>
      </c>
      <c r="R317">
        <v>173.4</v>
      </c>
      <c r="S317">
        <v>169.3</v>
      </c>
      <c r="T317">
        <v>506.20000000000005</v>
      </c>
      <c r="U317">
        <v>845.7</v>
      </c>
      <c r="AM317" t="s">
        <v>30</v>
      </c>
      <c r="AN317">
        <v>2021</v>
      </c>
      <c r="AO317" t="s">
        <v>53</v>
      </c>
      <c r="AP317">
        <v>2182</v>
      </c>
      <c r="AQ317">
        <v>173.4</v>
      </c>
      <c r="AR317">
        <v>169.3</v>
      </c>
      <c r="AS317">
        <v>506.20000000000005</v>
      </c>
    </row>
    <row r="318" spans="11:45" x14ac:dyDescent="0.3">
      <c r="K318" t="s">
        <v>33</v>
      </c>
      <c r="L318">
        <v>2021</v>
      </c>
      <c r="M318" t="s">
        <v>53</v>
      </c>
      <c r="N318">
        <v>2217.8999999999996</v>
      </c>
      <c r="O318">
        <v>161.6</v>
      </c>
      <c r="P318">
        <v>151.19999999999999</v>
      </c>
      <c r="Q318">
        <v>164.2</v>
      </c>
      <c r="R318">
        <v>164.2</v>
      </c>
      <c r="S318">
        <v>160.80000000000001</v>
      </c>
      <c r="T318">
        <v>467.3</v>
      </c>
      <c r="U318">
        <v>828</v>
      </c>
      <c r="AM318" t="s">
        <v>33</v>
      </c>
      <c r="AN318">
        <v>2021</v>
      </c>
      <c r="AO318" t="s">
        <v>53</v>
      </c>
      <c r="AP318">
        <v>2217.8999999999996</v>
      </c>
      <c r="AQ318">
        <v>164.2</v>
      </c>
      <c r="AR318">
        <v>160.80000000000001</v>
      </c>
      <c r="AS318">
        <v>467.3</v>
      </c>
    </row>
    <row r="319" spans="11:45" x14ac:dyDescent="0.3">
      <c r="K319" t="s">
        <v>35</v>
      </c>
      <c r="L319">
        <v>2021</v>
      </c>
      <c r="M319" t="s">
        <v>53</v>
      </c>
      <c r="N319">
        <v>2194.1</v>
      </c>
      <c r="O319">
        <v>163.9</v>
      </c>
      <c r="P319">
        <v>154.80000000000001</v>
      </c>
      <c r="Q319">
        <v>164.2</v>
      </c>
      <c r="R319">
        <v>169.9</v>
      </c>
      <c r="S319">
        <v>164.3</v>
      </c>
      <c r="T319">
        <v>490.40000000000003</v>
      </c>
      <c r="U319">
        <v>835.6</v>
      </c>
      <c r="AM319" t="s">
        <v>35</v>
      </c>
      <c r="AN319">
        <v>2021</v>
      </c>
      <c r="AO319" t="s">
        <v>53</v>
      </c>
      <c r="AP319">
        <v>2194.1</v>
      </c>
      <c r="AQ319">
        <v>169.9</v>
      </c>
      <c r="AR319">
        <v>164.3</v>
      </c>
      <c r="AS319">
        <v>490.40000000000003</v>
      </c>
    </row>
    <row r="320" spans="11:45" x14ac:dyDescent="0.3">
      <c r="K320" t="s">
        <v>30</v>
      </c>
      <c r="L320">
        <v>2021</v>
      </c>
      <c r="M320" t="s">
        <v>55</v>
      </c>
      <c r="N320">
        <v>2168.1999999999998</v>
      </c>
      <c r="O320">
        <v>165.6</v>
      </c>
      <c r="P320">
        <v>160.1</v>
      </c>
      <c r="Q320">
        <v>139.26</v>
      </c>
      <c r="R320">
        <v>174</v>
      </c>
      <c r="S320">
        <v>169.7</v>
      </c>
      <c r="T320">
        <v>510.3</v>
      </c>
      <c r="U320">
        <v>848</v>
      </c>
      <c r="AM320" t="s">
        <v>30</v>
      </c>
      <c r="AN320">
        <v>2021</v>
      </c>
      <c r="AO320" t="s">
        <v>55</v>
      </c>
      <c r="AP320">
        <v>2168.1999999999998</v>
      </c>
      <c r="AQ320">
        <v>174</v>
      </c>
      <c r="AR320">
        <v>169.7</v>
      </c>
      <c r="AS320">
        <v>510.3</v>
      </c>
    </row>
    <row r="321" spans="11:45" x14ac:dyDescent="0.3">
      <c r="K321" t="s">
        <v>33</v>
      </c>
      <c r="L321">
        <v>2021</v>
      </c>
      <c r="M321" t="s">
        <v>55</v>
      </c>
      <c r="N321">
        <v>2206.3000000000002</v>
      </c>
      <c r="O321">
        <v>161.69999999999999</v>
      </c>
      <c r="P321">
        <v>151.80000000000001</v>
      </c>
      <c r="Q321">
        <v>163.4</v>
      </c>
      <c r="R321">
        <v>165.1</v>
      </c>
      <c r="S321">
        <v>160.6</v>
      </c>
      <c r="T321">
        <v>470.7</v>
      </c>
      <c r="U321">
        <v>830.59999999999991</v>
      </c>
      <c r="AM321" t="s">
        <v>33</v>
      </c>
      <c r="AN321">
        <v>2021</v>
      </c>
      <c r="AO321" t="s">
        <v>55</v>
      </c>
      <c r="AP321">
        <v>2206.3000000000002</v>
      </c>
      <c r="AQ321">
        <v>165.1</v>
      </c>
      <c r="AR321">
        <v>160.6</v>
      </c>
      <c r="AS321">
        <v>470.7</v>
      </c>
    </row>
    <row r="322" spans="11:45" x14ac:dyDescent="0.3">
      <c r="K322" t="s">
        <v>35</v>
      </c>
      <c r="L322">
        <v>2021</v>
      </c>
      <c r="M322" t="s">
        <v>55</v>
      </c>
      <c r="N322">
        <v>2180.9</v>
      </c>
      <c r="O322">
        <v>164.1</v>
      </c>
      <c r="P322">
        <v>155.69999999999999</v>
      </c>
      <c r="Q322">
        <v>163.4</v>
      </c>
      <c r="R322">
        <v>170.6</v>
      </c>
      <c r="S322">
        <v>164.4</v>
      </c>
      <c r="T322">
        <v>494.2</v>
      </c>
      <c r="U322">
        <v>837.80000000000007</v>
      </c>
      <c r="AM322" t="s">
        <v>35</v>
      </c>
      <c r="AN322">
        <v>2021</v>
      </c>
      <c r="AO322" t="s">
        <v>55</v>
      </c>
      <c r="AP322">
        <v>2180.9</v>
      </c>
      <c r="AQ322">
        <v>170.6</v>
      </c>
      <c r="AR322">
        <v>164.4</v>
      </c>
      <c r="AS322">
        <v>494.2</v>
      </c>
    </row>
    <row r="323" spans="11:45" x14ac:dyDescent="0.3">
      <c r="K323" t="s">
        <v>30</v>
      </c>
      <c r="L323">
        <v>2022</v>
      </c>
      <c r="M323" t="s">
        <v>31</v>
      </c>
      <c r="N323">
        <v>2153</v>
      </c>
      <c r="O323">
        <v>165.8</v>
      </c>
      <c r="P323">
        <v>160.80000000000001</v>
      </c>
      <c r="Q323">
        <v>139.26</v>
      </c>
      <c r="R323">
        <v>174.7</v>
      </c>
      <c r="S323">
        <v>169.9</v>
      </c>
      <c r="T323">
        <v>515.20000000000005</v>
      </c>
      <c r="U323">
        <v>850.30000000000007</v>
      </c>
      <c r="AM323" t="s">
        <v>30</v>
      </c>
      <c r="AN323">
        <v>2022</v>
      </c>
      <c r="AO323" t="s">
        <v>31</v>
      </c>
      <c r="AP323">
        <v>2153</v>
      </c>
      <c r="AQ323">
        <v>174.7</v>
      </c>
      <c r="AR323">
        <v>169.9</v>
      </c>
      <c r="AS323">
        <v>515.20000000000005</v>
      </c>
    </row>
    <row r="324" spans="11:45" x14ac:dyDescent="0.3">
      <c r="K324" t="s">
        <v>33</v>
      </c>
      <c r="L324">
        <v>2022</v>
      </c>
      <c r="M324" t="s">
        <v>31</v>
      </c>
      <c r="N324">
        <v>2186.6999999999998</v>
      </c>
      <c r="O324">
        <v>161.6</v>
      </c>
      <c r="P324">
        <v>152.69999999999999</v>
      </c>
      <c r="Q324">
        <v>164.5</v>
      </c>
      <c r="R324">
        <v>166.1</v>
      </c>
      <c r="S324">
        <v>161</v>
      </c>
      <c r="T324">
        <v>475.4</v>
      </c>
      <c r="U324">
        <v>833.00000000000011</v>
      </c>
      <c r="AM324" t="s">
        <v>33</v>
      </c>
      <c r="AN324">
        <v>2022</v>
      </c>
      <c r="AO324" t="s">
        <v>31</v>
      </c>
      <c r="AP324">
        <v>2186.6999999999998</v>
      </c>
      <c r="AQ324">
        <v>166.1</v>
      </c>
      <c r="AR324">
        <v>161</v>
      </c>
      <c r="AS324">
        <v>475.4</v>
      </c>
    </row>
    <row r="325" spans="11:45" x14ac:dyDescent="0.3">
      <c r="K325" t="s">
        <v>35</v>
      </c>
      <c r="L325">
        <v>2022</v>
      </c>
      <c r="M325" t="s">
        <v>31</v>
      </c>
      <c r="N325">
        <v>2164.1999999999998</v>
      </c>
      <c r="O325">
        <v>164.2</v>
      </c>
      <c r="P325">
        <v>156.5</v>
      </c>
      <c r="Q325">
        <v>164.5</v>
      </c>
      <c r="R325">
        <v>171.4</v>
      </c>
      <c r="S325">
        <v>164.7</v>
      </c>
      <c r="T325">
        <v>499.1</v>
      </c>
      <c r="U325">
        <v>840.2</v>
      </c>
      <c r="AM325" t="s">
        <v>35</v>
      </c>
      <c r="AN325">
        <v>2022</v>
      </c>
      <c r="AO325" t="s">
        <v>31</v>
      </c>
      <c r="AP325">
        <v>2164.1999999999998</v>
      </c>
      <c r="AQ325">
        <v>171.4</v>
      </c>
      <c r="AR325">
        <v>164.7</v>
      </c>
      <c r="AS325">
        <v>499.1</v>
      </c>
    </row>
    <row r="326" spans="11:45" x14ac:dyDescent="0.3">
      <c r="K326" t="s">
        <v>30</v>
      </c>
      <c r="L326">
        <v>2022</v>
      </c>
      <c r="M326" t="s">
        <v>36</v>
      </c>
      <c r="N326">
        <v>2150.4</v>
      </c>
      <c r="O326">
        <v>167.4</v>
      </c>
      <c r="P326">
        <v>161.19999999999999</v>
      </c>
      <c r="Q326">
        <v>139.26</v>
      </c>
      <c r="R326">
        <v>175.3</v>
      </c>
      <c r="S326">
        <v>170.3</v>
      </c>
      <c r="T326">
        <v>518.79999999999995</v>
      </c>
      <c r="U326">
        <v>854.5</v>
      </c>
      <c r="AM326" t="s">
        <v>30</v>
      </c>
      <c r="AN326">
        <v>2022</v>
      </c>
      <c r="AO326" t="s">
        <v>36</v>
      </c>
      <c r="AP326">
        <v>2150.4</v>
      </c>
      <c r="AQ326">
        <v>175.3</v>
      </c>
      <c r="AR326">
        <v>170.3</v>
      </c>
      <c r="AS326">
        <v>518.79999999999995</v>
      </c>
    </row>
    <row r="327" spans="11:45" x14ac:dyDescent="0.3">
      <c r="K327" t="s">
        <v>33</v>
      </c>
      <c r="L327">
        <v>2022</v>
      </c>
      <c r="M327" t="s">
        <v>36</v>
      </c>
      <c r="N327">
        <v>2183.5</v>
      </c>
      <c r="O327">
        <v>163</v>
      </c>
      <c r="P327">
        <v>153.1</v>
      </c>
      <c r="Q327">
        <v>165.5</v>
      </c>
      <c r="R327">
        <v>167.2</v>
      </c>
      <c r="S327">
        <v>162</v>
      </c>
      <c r="T327">
        <v>479.5</v>
      </c>
      <c r="U327">
        <v>836.99999999999989</v>
      </c>
      <c r="AM327" t="s">
        <v>33</v>
      </c>
      <c r="AN327">
        <v>2022</v>
      </c>
      <c r="AO327" t="s">
        <v>36</v>
      </c>
      <c r="AP327">
        <v>2183.5</v>
      </c>
      <c r="AQ327">
        <v>167.2</v>
      </c>
      <c r="AR327">
        <v>162</v>
      </c>
      <c r="AS327">
        <v>479.5</v>
      </c>
    </row>
    <row r="328" spans="11:45" x14ac:dyDescent="0.3">
      <c r="K328" t="s">
        <v>35</v>
      </c>
      <c r="L328">
        <v>2022</v>
      </c>
      <c r="M328" t="s">
        <v>36</v>
      </c>
      <c r="N328">
        <v>2161.2000000000003</v>
      </c>
      <c r="O328">
        <v>165.7</v>
      </c>
      <c r="P328">
        <v>156.9</v>
      </c>
      <c r="Q328">
        <v>165.5</v>
      </c>
      <c r="R328">
        <v>172.2</v>
      </c>
      <c r="S328">
        <v>165.4</v>
      </c>
      <c r="T328">
        <v>502.8</v>
      </c>
      <c r="U328">
        <v>844.6</v>
      </c>
      <c r="AM328" t="s">
        <v>35</v>
      </c>
      <c r="AN328">
        <v>2022</v>
      </c>
      <c r="AO328" t="s">
        <v>36</v>
      </c>
      <c r="AP328">
        <v>2161.2000000000003</v>
      </c>
      <c r="AQ328">
        <v>172.2</v>
      </c>
      <c r="AR328">
        <v>165.4</v>
      </c>
      <c r="AS328">
        <v>502.8</v>
      </c>
    </row>
    <row r="329" spans="11:45" x14ac:dyDescent="0.3">
      <c r="K329" t="s">
        <v>30</v>
      </c>
      <c r="L329">
        <v>2022</v>
      </c>
      <c r="M329" t="s">
        <v>38</v>
      </c>
      <c r="N329">
        <v>2179.1000000000004</v>
      </c>
      <c r="O329">
        <v>168.9</v>
      </c>
      <c r="P329">
        <v>162</v>
      </c>
      <c r="Q329">
        <v>139.26</v>
      </c>
      <c r="R329">
        <v>176</v>
      </c>
      <c r="S329">
        <v>170.6</v>
      </c>
      <c r="T329">
        <v>523.69999999999993</v>
      </c>
      <c r="U329">
        <v>861.09999999999991</v>
      </c>
      <c r="AM329" t="s">
        <v>30</v>
      </c>
      <c r="AN329">
        <v>2022</v>
      </c>
      <c r="AO329" t="s">
        <v>38</v>
      </c>
      <c r="AP329">
        <v>2179.1000000000004</v>
      </c>
      <c r="AQ329">
        <v>176</v>
      </c>
      <c r="AR329">
        <v>170.6</v>
      </c>
      <c r="AS329">
        <v>523.69999999999993</v>
      </c>
    </row>
    <row r="330" spans="11:45" x14ac:dyDescent="0.3">
      <c r="K330" t="s">
        <v>33</v>
      </c>
      <c r="L330">
        <v>2022</v>
      </c>
      <c r="M330" t="s">
        <v>38</v>
      </c>
      <c r="N330">
        <v>2196.3000000000002</v>
      </c>
      <c r="O330">
        <v>164.5</v>
      </c>
      <c r="P330">
        <v>154.19999999999999</v>
      </c>
      <c r="Q330">
        <v>165.3</v>
      </c>
      <c r="R330">
        <v>168.2</v>
      </c>
      <c r="S330">
        <v>162.69999999999999</v>
      </c>
      <c r="T330">
        <v>484.6</v>
      </c>
      <c r="U330">
        <v>844.30000000000007</v>
      </c>
      <c r="AM330" t="s">
        <v>33</v>
      </c>
      <c r="AN330">
        <v>2022</v>
      </c>
      <c r="AO330" t="s">
        <v>38</v>
      </c>
      <c r="AP330">
        <v>2196.3000000000002</v>
      </c>
      <c r="AQ330">
        <v>168.2</v>
      </c>
      <c r="AR330">
        <v>162.69999999999999</v>
      </c>
      <c r="AS330">
        <v>484.6</v>
      </c>
    </row>
    <row r="331" spans="11:45" x14ac:dyDescent="0.3">
      <c r="K331" t="s">
        <v>35</v>
      </c>
      <c r="L331">
        <v>2022</v>
      </c>
      <c r="M331" t="s">
        <v>38</v>
      </c>
      <c r="N331">
        <v>2184.2000000000003</v>
      </c>
      <c r="O331">
        <v>167.2</v>
      </c>
      <c r="P331">
        <v>157.9</v>
      </c>
      <c r="Q331">
        <v>165.3</v>
      </c>
      <c r="R331">
        <v>173</v>
      </c>
      <c r="S331">
        <v>166</v>
      </c>
      <c r="T331">
        <v>507.79999999999995</v>
      </c>
      <c r="U331">
        <v>851.6</v>
      </c>
      <c r="AM331" t="s">
        <v>35</v>
      </c>
      <c r="AN331">
        <v>2022</v>
      </c>
      <c r="AO331" t="s">
        <v>38</v>
      </c>
      <c r="AP331">
        <v>2184.2000000000003</v>
      </c>
      <c r="AQ331">
        <v>173</v>
      </c>
      <c r="AR331">
        <v>166</v>
      </c>
      <c r="AS331">
        <v>507.79999999999995</v>
      </c>
    </row>
    <row r="332" spans="11:45" x14ac:dyDescent="0.3">
      <c r="K332" t="s">
        <v>30</v>
      </c>
      <c r="L332">
        <v>2022</v>
      </c>
      <c r="M332" t="s">
        <v>39</v>
      </c>
      <c r="N332">
        <v>2206.6</v>
      </c>
      <c r="O332">
        <v>173.3</v>
      </c>
      <c r="P332">
        <v>166.2</v>
      </c>
      <c r="Q332">
        <v>139.26</v>
      </c>
      <c r="R332">
        <v>177</v>
      </c>
      <c r="S332">
        <v>170.9</v>
      </c>
      <c r="T332">
        <v>529.70000000000005</v>
      </c>
      <c r="U332">
        <v>866.90000000000009</v>
      </c>
      <c r="AM332" t="s">
        <v>30</v>
      </c>
      <c r="AN332">
        <v>2022</v>
      </c>
      <c r="AO332" t="s">
        <v>39</v>
      </c>
      <c r="AP332">
        <v>2206.6</v>
      </c>
      <c r="AQ332">
        <v>177</v>
      </c>
      <c r="AR332">
        <v>170.9</v>
      </c>
      <c r="AS332">
        <v>529.70000000000005</v>
      </c>
    </row>
    <row r="333" spans="11:45" x14ac:dyDescent="0.3">
      <c r="K333" t="s">
        <v>33</v>
      </c>
      <c r="L333">
        <v>2022</v>
      </c>
      <c r="M333" t="s">
        <v>39</v>
      </c>
      <c r="N333">
        <v>2230.4</v>
      </c>
      <c r="O333">
        <v>170.5</v>
      </c>
      <c r="P333">
        <v>159.30000000000001</v>
      </c>
      <c r="Q333">
        <v>167</v>
      </c>
      <c r="R333">
        <v>169</v>
      </c>
      <c r="S333">
        <v>164</v>
      </c>
      <c r="T333">
        <v>489.20000000000005</v>
      </c>
      <c r="U333">
        <v>850.59999999999991</v>
      </c>
      <c r="AM333" t="s">
        <v>33</v>
      </c>
      <c r="AN333">
        <v>2022</v>
      </c>
      <c r="AO333" t="s">
        <v>39</v>
      </c>
      <c r="AP333">
        <v>2230.4</v>
      </c>
      <c r="AQ333">
        <v>169</v>
      </c>
      <c r="AR333">
        <v>164</v>
      </c>
      <c r="AS333">
        <v>489.20000000000005</v>
      </c>
    </row>
    <row r="334" spans="11:45" x14ac:dyDescent="0.3">
      <c r="K334" t="s">
        <v>35</v>
      </c>
      <c r="L334">
        <v>2022</v>
      </c>
      <c r="M334" t="s">
        <v>39</v>
      </c>
      <c r="N334">
        <v>2214.3000000000002</v>
      </c>
      <c r="O334">
        <v>172.2</v>
      </c>
      <c r="P334">
        <v>162.6</v>
      </c>
      <c r="Q334">
        <v>167</v>
      </c>
      <c r="R334">
        <v>174</v>
      </c>
      <c r="S334">
        <v>166.9</v>
      </c>
      <c r="T334">
        <v>513.20000000000005</v>
      </c>
      <c r="U334">
        <v>857.89999999999986</v>
      </c>
      <c r="AM334" t="s">
        <v>35</v>
      </c>
      <c r="AN334">
        <v>2022</v>
      </c>
      <c r="AO334" t="s">
        <v>39</v>
      </c>
      <c r="AP334">
        <v>2214.3000000000002</v>
      </c>
      <c r="AQ334">
        <v>174</v>
      </c>
      <c r="AR334">
        <v>166.9</v>
      </c>
      <c r="AS334">
        <v>513.20000000000005</v>
      </c>
    </row>
    <row r="335" spans="11:45" x14ac:dyDescent="0.3">
      <c r="K335" t="s">
        <v>30</v>
      </c>
      <c r="L335">
        <v>2022</v>
      </c>
      <c r="M335" t="s">
        <v>41</v>
      </c>
      <c r="N335">
        <v>2226.8000000000002</v>
      </c>
      <c r="O335">
        <v>175.3</v>
      </c>
      <c r="P335">
        <v>167.1</v>
      </c>
      <c r="Q335">
        <v>139.26</v>
      </c>
      <c r="R335">
        <v>177.7</v>
      </c>
      <c r="S335">
        <v>171.8</v>
      </c>
      <c r="T335">
        <v>535.5</v>
      </c>
      <c r="U335">
        <v>868.8</v>
      </c>
      <c r="AM335" t="s">
        <v>30</v>
      </c>
      <c r="AN335">
        <v>2022</v>
      </c>
      <c r="AO335" t="s">
        <v>41</v>
      </c>
      <c r="AP335">
        <v>2226.8000000000002</v>
      </c>
      <c r="AQ335">
        <v>177.7</v>
      </c>
      <c r="AR335">
        <v>171.8</v>
      </c>
      <c r="AS335">
        <v>535.5</v>
      </c>
    </row>
    <row r="336" spans="11:45" x14ac:dyDescent="0.3">
      <c r="K336" t="s">
        <v>33</v>
      </c>
      <c r="L336">
        <v>2022</v>
      </c>
      <c r="M336" t="s">
        <v>41</v>
      </c>
      <c r="N336">
        <v>2262.2000000000003</v>
      </c>
      <c r="O336">
        <v>173.5</v>
      </c>
      <c r="P336">
        <v>159.4</v>
      </c>
      <c r="Q336">
        <v>167.5</v>
      </c>
      <c r="R336">
        <v>170.1</v>
      </c>
      <c r="S336">
        <v>165.2</v>
      </c>
      <c r="T336">
        <v>493.70000000000005</v>
      </c>
      <c r="U336">
        <v>853.8</v>
      </c>
      <c r="AM336" t="s">
        <v>33</v>
      </c>
      <c r="AN336">
        <v>2022</v>
      </c>
      <c r="AO336" t="s">
        <v>41</v>
      </c>
      <c r="AP336">
        <v>2262.2000000000003</v>
      </c>
      <c r="AQ336">
        <v>170.1</v>
      </c>
      <c r="AR336">
        <v>165.2</v>
      </c>
      <c r="AS336">
        <v>493.70000000000005</v>
      </c>
    </row>
    <row r="337" spans="11:45" x14ac:dyDescent="0.3">
      <c r="K337" t="s">
        <v>35</v>
      </c>
      <c r="L337">
        <v>2022</v>
      </c>
      <c r="M337" t="s">
        <v>41</v>
      </c>
      <c r="N337">
        <v>2238.9000000000005</v>
      </c>
      <c r="O337">
        <v>174.6</v>
      </c>
      <c r="P337">
        <v>163</v>
      </c>
      <c r="Q337">
        <v>167.5</v>
      </c>
      <c r="R337">
        <v>174.8</v>
      </c>
      <c r="S337">
        <v>167.9</v>
      </c>
      <c r="T337">
        <v>518.6</v>
      </c>
      <c r="U337">
        <v>860.3</v>
      </c>
      <c r="AM337" t="s">
        <v>35</v>
      </c>
      <c r="AN337">
        <v>2022</v>
      </c>
      <c r="AO337" t="s">
        <v>41</v>
      </c>
      <c r="AP337">
        <v>2238.9000000000005</v>
      </c>
      <c r="AQ337">
        <v>174.8</v>
      </c>
      <c r="AR337">
        <v>167.9</v>
      </c>
      <c r="AS337">
        <v>518.6</v>
      </c>
    </row>
    <row r="338" spans="11:45" x14ac:dyDescent="0.3">
      <c r="K338" t="s">
        <v>30</v>
      </c>
      <c r="L338">
        <v>2022</v>
      </c>
      <c r="M338" t="s">
        <v>42</v>
      </c>
      <c r="N338">
        <v>2248.3000000000002</v>
      </c>
      <c r="O338">
        <v>176.7</v>
      </c>
      <c r="P338">
        <v>165.5</v>
      </c>
      <c r="Q338">
        <v>139.26</v>
      </c>
      <c r="R338">
        <v>178.2</v>
      </c>
      <c r="S338">
        <v>172.6</v>
      </c>
      <c r="T338">
        <v>539.79999999999995</v>
      </c>
      <c r="U338">
        <v>871.7</v>
      </c>
      <c r="AM338" t="s">
        <v>30</v>
      </c>
      <c r="AN338">
        <v>2022</v>
      </c>
      <c r="AO338" t="s">
        <v>42</v>
      </c>
      <c r="AP338">
        <v>2248.3000000000002</v>
      </c>
      <c r="AQ338">
        <v>178.2</v>
      </c>
      <c r="AR338">
        <v>172.6</v>
      </c>
      <c r="AS338">
        <v>539.79999999999995</v>
      </c>
    </row>
    <row r="339" spans="11:45" x14ac:dyDescent="0.3">
      <c r="K339" t="s">
        <v>33</v>
      </c>
      <c r="L339">
        <v>2022</v>
      </c>
      <c r="M339" t="s">
        <v>42</v>
      </c>
      <c r="N339">
        <v>2287.5</v>
      </c>
      <c r="O339">
        <v>174.9</v>
      </c>
      <c r="P339">
        <v>157.19999999999999</v>
      </c>
      <c r="Q339">
        <v>166.8</v>
      </c>
      <c r="R339">
        <v>170.9</v>
      </c>
      <c r="S339">
        <v>166.5</v>
      </c>
      <c r="T339">
        <v>498.4</v>
      </c>
      <c r="U339">
        <v>857.5</v>
      </c>
      <c r="AM339" t="s">
        <v>33</v>
      </c>
      <c r="AN339">
        <v>2022</v>
      </c>
      <c r="AO339" t="s">
        <v>42</v>
      </c>
      <c r="AP339">
        <v>2287.5</v>
      </c>
      <c r="AQ339">
        <v>170.9</v>
      </c>
      <c r="AR339">
        <v>166.5</v>
      </c>
      <c r="AS339">
        <v>498.4</v>
      </c>
    </row>
    <row r="340" spans="11:45" x14ac:dyDescent="0.3">
      <c r="K340" t="s">
        <v>35</v>
      </c>
      <c r="L340">
        <v>2022</v>
      </c>
      <c r="M340" t="s">
        <v>42</v>
      </c>
      <c r="N340">
        <v>2261.9</v>
      </c>
      <c r="O340">
        <v>176</v>
      </c>
      <c r="P340">
        <v>161.1</v>
      </c>
      <c r="Q340">
        <v>166.8</v>
      </c>
      <c r="R340">
        <v>175.4</v>
      </c>
      <c r="S340">
        <v>169</v>
      </c>
      <c r="T340">
        <v>523</v>
      </c>
      <c r="U340">
        <v>863.4</v>
      </c>
      <c r="AM340" t="s">
        <v>35</v>
      </c>
      <c r="AN340">
        <v>2022</v>
      </c>
      <c r="AO340" t="s">
        <v>42</v>
      </c>
      <c r="AP340">
        <v>2261.9</v>
      </c>
      <c r="AQ340">
        <v>175.4</v>
      </c>
      <c r="AR340">
        <v>169</v>
      </c>
      <c r="AS340">
        <v>523</v>
      </c>
    </row>
    <row r="341" spans="11:45" x14ac:dyDescent="0.3">
      <c r="K341" t="s">
        <v>30</v>
      </c>
      <c r="L341">
        <v>2022</v>
      </c>
      <c r="M341" t="s">
        <v>44</v>
      </c>
      <c r="N341">
        <v>2252.5</v>
      </c>
      <c r="O341">
        <v>179.6</v>
      </c>
      <c r="P341">
        <v>166.3</v>
      </c>
      <c r="Q341">
        <v>139.26</v>
      </c>
      <c r="R341">
        <v>178.8</v>
      </c>
      <c r="S341">
        <v>174.7</v>
      </c>
      <c r="T341">
        <v>544</v>
      </c>
      <c r="U341">
        <v>874.59999999999991</v>
      </c>
      <c r="AM341" t="s">
        <v>30</v>
      </c>
      <c r="AN341">
        <v>2022</v>
      </c>
      <c r="AO341" t="s">
        <v>44</v>
      </c>
      <c r="AP341">
        <v>2252.5</v>
      </c>
      <c r="AQ341">
        <v>178.8</v>
      </c>
      <c r="AR341">
        <v>174.7</v>
      </c>
      <c r="AS341">
        <v>544</v>
      </c>
    </row>
    <row r="342" spans="11:45" x14ac:dyDescent="0.3">
      <c r="K342" t="s">
        <v>33</v>
      </c>
      <c r="L342">
        <v>2022</v>
      </c>
      <c r="M342" t="s">
        <v>44</v>
      </c>
      <c r="N342">
        <v>2291.6</v>
      </c>
      <c r="O342">
        <v>179.5</v>
      </c>
      <c r="P342">
        <v>157.4</v>
      </c>
      <c r="Q342">
        <v>167.8</v>
      </c>
      <c r="R342">
        <v>171.7</v>
      </c>
      <c r="S342">
        <v>169.1</v>
      </c>
      <c r="T342">
        <v>501.99999999999994</v>
      </c>
      <c r="U342">
        <v>860.8</v>
      </c>
      <c r="AM342" t="s">
        <v>33</v>
      </c>
      <c r="AN342">
        <v>2022</v>
      </c>
      <c r="AO342" t="s">
        <v>44</v>
      </c>
      <c r="AP342">
        <v>2291.6</v>
      </c>
      <c r="AQ342">
        <v>171.7</v>
      </c>
      <c r="AR342">
        <v>169.1</v>
      </c>
      <c r="AS342">
        <v>501.99999999999994</v>
      </c>
    </row>
    <row r="343" spans="11:45" x14ac:dyDescent="0.3">
      <c r="K343" t="s">
        <v>35</v>
      </c>
      <c r="L343">
        <v>2022</v>
      </c>
      <c r="M343" t="s">
        <v>44</v>
      </c>
      <c r="N343">
        <v>2266.3000000000002</v>
      </c>
      <c r="O343">
        <v>179.6</v>
      </c>
      <c r="P343">
        <v>161.6</v>
      </c>
      <c r="Q343">
        <v>167.8</v>
      </c>
      <c r="R343">
        <v>176.1</v>
      </c>
      <c r="S343">
        <v>171.4</v>
      </c>
      <c r="T343">
        <v>526.90000000000009</v>
      </c>
      <c r="U343">
        <v>866.4</v>
      </c>
      <c r="AM343" t="s">
        <v>35</v>
      </c>
      <c r="AN343">
        <v>2022</v>
      </c>
      <c r="AO343" t="s">
        <v>44</v>
      </c>
      <c r="AP343">
        <v>2266.3000000000002</v>
      </c>
      <c r="AQ343">
        <v>176.1</v>
      </c>
      <c r="AR343">
        <v>171.4</v>
      </c>
      <c r="AS343">
        <v>526.90000000000009</v>
      </c>
    </row>
    <row r="344" spans="11:45" x14ac:dyDescent="0.3">
      <c r="K344" t="s">
        <v>30</v>
      </c>
      <c r="L344">
        <v>2022</v>
      </c>
      <c r="M344" t="s">
        <v>46</v>
      </c>
      <c r="N344">
        <v>2255.7999999999997</v>
      </c>
      <c r="O344">
        <v>179.1</v>
      </c>
      <c r="P344">
        <v>166.6</v>
      </c>
      <c r="Q344">
        <v>139.26</v>
      </c>
      <c r="R344">
        <v>179.4</v>
      </c>
      <c r="S344">
        <v>175.7</v>
      </c>
      <c r="T344">
        <v>547.9</v>
      </c>
      <c r="U344">
        <v>879</v>
      </c>
      <c r="AM344" t="s">
        <v>30</v>
      </c>
      <c r="AN344">
        <v>2022</v>
      </c>
      <c r="AO344" t="s">
        <v>46</v>
      </c>
      <c r="AP344">
        <v>2255.7999999999997</v>
      </c>
      <c r="AQ344">
        <v>179.4</v>
      </c>
      <c r="AR344">
        <v>175.7</v>
      </c>
      <c r="AS344">
        <v>547.9</v>
      </c>
    </row>
    <row r="345" spans="11:45" x14ac:dyDescent="0.3">
      <c r="K345" t="s">
        <v>33</v>
      </c>
      <c r="L345">
        <v>2022</v>
      </c>
      <c r="M345" t="s">
        <v>46</v>
      </c>
      <c r="N345">
        <v>2293.6999999999998</v>
      </c>
      <c r="O345">
        <v>178.4</v>
      </c>
      <c r="P345">
        <v>157.69999999999999</v>
      </c>
      <c r="Q345">
        <v>169</v>
      </c>
      <c r="R345">
        <v>172.6</v>
      </c>
      <c r="S345">
        <v>169.9</v>
      </c>
      <c r="T345">
        <v>505.3</v>
      </c>
      <c r="U345">
        <v>864.8</v>
      </c>
      <c r="AM345" t="s">
        <v>33</v>
      </c>
      <c r="AN345">
        <v>2022</v>
      </c>
      <c r="AO345" t="s">
        <v>46</v>
      </c>
      <c r="AP345">
        <v>2293.6999999999998</v>
      </c>
      <c r="AQ345">
        <v>172.6</v>
      </c>
      <c r="AR345">
        <v>169.9</v>
      </c>
      <c r="AS345">
        <v>505.3</v>
      </c>
    </row>
    <row r="346" spans="11:45" x14ac:dyDescent="0.3">
      <c r="K346" t="s">
        <v>35</v>
      </c>
      <c r="L346">
        <v>2022</v>
      </c>
      <c r="M346" t="s">
        <v>46</v>
      </c>
      <c r="N346">
        <v>2269.2000000000003</v>
      </c>
      <c r="O346">
        <v>178.8</v>
      </c>
      <c r="P346">
        <v>161.9</v>
      </c>
      <c r="Q346">
        <v>169</v>
      </c>
      <c r="R346">
        <v>176.8</v>
      </c>
      <c r="S346">
        <v>172.3</v>
      </c>
      <c r="T346">
        <v>530.70000000000005</v>
      </c>
      <c r="U346">
        <v>870.69999999999993</v>
      </c>
      <c r="AM346" t="s">
        <v>35</v>
      </c>
      <c r="AN346">
        <v>2022</v>
      </c>
      <c r="AO346" t="s">
        <v>46</v>
      </c>
      <c r="AP346">
        <v>2269.2000000000003</v>
      </c>
      <c r="AQ346">
        <v>176.8</v>
      </c>
      <c r="AR346">
        <v>172.3</v>
      </c>
      <c r="AS346">
        <v>530.70000000000005</v>
      </c>
    </row>
    <row r="347" spans="11:45" x14ac:dyDescent="0.3">
      <c r="K347" t="s">
        <v>30</v>
      </c>
      <c r="L347">
        <v>2022</v>
      </c>
      <c r="M347" t="s">
        <v>48</v>
      </c>
      <c r="N347">
        <v>2267.8000000000002</v>
      </c>
      <c r="O347">
        <v>179.7</v>
      </c>
      <c r="P347">
        <v>166.9</v>
      </c>
      <c r="Q347">
        <v>139.26</v>
      </c>
      <c r="R347">
        <v>180.2</v>
      </c>
      <c r="S347">
        <v>176.2</v>
      </c>
      <c r="T347">
        <v>552.5</v>
      </c>
      <c r="U347">
        <v>882.00000000000011</v>
      </c>
      <c r="AM347" t="s">
        <v>30</v>
      </c>
      <c r="AN347">
        <v>2022</v>
      </c>
      <c r="AO347" t="s">
        <v>48</v>
      </c>
      <c r="AP347">
        <v>2267.8000000000002</v>
      </c>
      <c r="AQ347">
        <v>180.2</v>
      </c>
      <c r="AR347">
        <v>176.2</v>
      </c>
      <c r="AS347">
        <v>552.5</v>
      </c>
    </row>
    <row r="348" spans="11:45" x14ac:dyDescent="0.3">
      <c r="K348" t="s">
        <v>33</v>
      </c>
      <c r="L348">
        <v>2022</v>
      </c>
      <c r="M348" t="s">
        <v>48</v>
      </c>
      <c r="N348">
        <v>2306.4</v>
      </c>
      <c r="O348">
        <v>179.2</v>
      </c>
      <c r="P348">
        <v>158.19999999999999</v>
      </c>
      <c r="Q348">
        <v>169.5</v>
      </c>
      <c r="R348">
        <v>173.8</v>
      </c>
      <c r="S348">
        <v>170.9</v>
      </c>
      <c r="T348">
        <v>509.7</v>
      </c>
      <c r="U348">
        <v>867.7</v>
      </c>
      <c r="AM348" t="s">
        <v>33</v>
      </c>
      <c r="AN348">
        <v>2022</v>
      </c>
      <c r="AO348" t="s">
        <v>48</v>
      </c>
      <c r="AP348">
        <v>2306.4</v>
      </c>
      <c r="AQ348">
        <v>173.8</v>
      </c>
      <c r="AR348">
        <v>170.9</v>
      </c>
      <c r="AS348">
        <v>509.7</v>
      </c>
    </row>
    <row r="349" spans="11:45" x14ac:dyDescent="0.3">
      <c r="K349" t="s">
        <v>35</v>
      </c>
      <c r="L349">
        <v>2022</v>
      </c>
      <c r="M349" t="s">
        <v>48</v>
      </c>
      <c r="N349">
        <v>2280.9</v>
      </c>
      <c r="O349">
        <v>179.5</v>
      </c>
      <c r="P349">
        <v>162.30000000000001</v>
      </c>
      <c r="Q349">
        <v>169.5</v>
      </c>
      <c r="R349">
        <v>177.8</v>
      </c>
      <c r="S349">
        <v>173.1</v>
      </c>
      <c r="T349">
        <v>535.1</v>
      </c>
      <c r="U349">
        <v>873.59999999999991</v>
      </c>
      <c r="AM349" t="s">
        <v>35</v>
      </c>
      <c r="AN349">
        <v>2022</v>
      </c>
      <c r="AO349" t="s">
        <v>48</v>
      </c>
      <c r="AP349">
        <v>2280.9</v>
      </c>
      <c r="AQ349">
        <v>177.8</v>
      </c>
      <c r="AR349">
        <v>173.1</v>
      </c>
      <c r="AS349">
        <v>535.1</v>
      </c>
    </row>
    <row r="350" spans="11:45" x14ac:dyDescent="0.3">
      <c r="K350" t="s">
        <v>30</v>
      </c>
      <c r="L350">
        <v>2022</v>
      </c>
      <c r="M350" t="s">
        <v>50</v>
      </c>
      <c r="N350">
        <v>2284.5</v>
      </c>
      <c r="O350">
        <v>180.8</v>
      </c>
      <c r="P350">
        <v>167.4</v>
      </c>
      <c r="Q350">
        <v>139.26</v>
      </c>
      <c r="R350">
        <v>181.2</v>
      </c>
      <c r="S350">
        <v>176.5</v>
      </c>
      <c r="T350">
        <v>556.4</v>
      </c>
      <c r="U350">
        <v>885.8</v>
      </c>
      <c r="AM350" t="s">
        <v>30</v>
      </c>
      <c r="AN350">
        <v>2022</v>
      </c>
      <c r="AO350" t="s">
        <v>50</v>
      </c>
      <c r="AP350">
        <v>2284.5</v>
      </c>
      <c r="AQ350">
        <v>181.2</v>
      </c>
      <c r="AR350">
        <v>176.5</v>
      </c>
      <c r="AS350">
        <v>556.4</v>
      </c>
    </row>
    <row r="351" spans="11:45" x14ac:dyDescent="0.3">
      <c r="K351" t="s">
        <v>33</v>
      </c>
      <c r="L351">
        <v>2022</v>
      </c>
      <c r="M351" t="s">
        <v>50</v>
      </c>
      <c r="N351">
        <v>2322.3000000000002</v>
      </c>
      <c r="O351">
        <v>180</v>
      </c>
      <c r="P351">
        <v>158.80000000000001</v>
      </c>
      <c r="Q351">
        <v>171.2</v>
      </c>
      <c r="R351">
        <v>174.7</v>
      </c>
      <c r="S351">
        <v>171.2</v>
      </c>
      <c r="T351">
        <v>511.7</v>
      </c>
      <c r="U351">
        <v>871.5</v>
      </c>
      <c r="AM351" t="s">
        <v>33</v>
      </c>
      <c r="AN351">
        <v>2022</v>
      </c>
      <c r="AO351" t="s">
        <v>50</v>
      </c>
      <c r="AP351">
        <v>2322.3000000000002</v>
      </c>
      <c r="AQ351">
        <v>174.7</v>
      </c>
      <c r="AR351">
        <v>171.2</v>
      </c>
      <c r="AS351">
        <v>511.7</v>
      </c>
    </row>
    <row r="352" spans="11:45" x14ac:dyDescent="0.3">
      <c r="K352" t="s">
        <v>35</v>
      </c>
      <c r="L352">
        <v>2022</v>
      </c>
      <c r="M352" t="s">
        <v>50</v>
      </c>
      <c r="N352">
        <v>2297.3000000000002</v>
      </c>
      <c r="O352">
        <v>180.5</v>
      </c>
      <c r="P352">
        <v>162.9</v>
      </c>
      <c r="Q352">
        <v>171.2</v>
      </c>
      <c r="R352">
        <v>178.7</v>
      </c>
      <c r="S352">
        <v>173.4</v>
      </c>
      <c r="T352">
        <v>538.20000000000005</v>
      </c>
      <c r="U352">
        <v>877.50000000000011</v>
      </c>
      <c r="AM352" t="s">
        <v>35</v>
      </c>
      <c r="AN352">
        <v>2022</v>
      </c>
      <c r="AO352" t="s">
        <v>50</v>
      </c>
      <c r="AP352">
        <v>2297.3000000000002</v>
      </c>
      <c r="AQ352">
        <v>178.7</v>
      </c>
      <c r="AR352">
        <v>173.4</v>
      </c>
      <c r="AS352">
        <v>538.20000000000005</v>
      </c>
    </row>
    <row r="353" spans="11:45" x14ac:dyDescent="0.3">
      <c r="K353" t="s">
        <v>30</v>
      </c>
      <c r="L353">
        <v>2022</v>
      </c>
      <c r="M353" t="s">
        <v>53</v>
      </c>
      <c r="N353">
        <v>2287.6999999999998</v>
      </c>
      <c r="O353">
        <v>181.9</v>
      </c>
      <c r="P353">
        <v>167.5</v>
      </c>
      <c r="Q353">
        <v>139.26</v>
      </c>
      <c r="R353">
        <v>182.3</v>
      </c>
      <c r="S353">
        <v>176.9</v>
      </c>
      <c r="T353">
        <v>559.29999999999995</v>
      </c>
      <c r="U353">
        <v>889.8</v>
      </c>
      <c r="AM353" t="s">
        <v>30</v>
      </c>
      <c r="AN353">
        <v>2022</v>
      </c>
      <c r="AO353" t="s">
        <v>53</v>
      </c>
      <c r="AP353">
        <v>2287.6999999999998</v>
      </c>
      <c r="AQ353">
        <v>182.3</v>
      </c>
      <c r="AR353">
        <v>176.9</v>
      </c>
      <c r="AS353">
        <v>559.29999999999995</v>
      </c>
    </row>
    <row r="354" spans="11:45" x14ac:dyDescent="0.3">
      <c r="K354" t="s">
        <v>33</v>
      </c>
      <c r="L354">
        <v>2022</v>
      </c>
      <c r="M354" t="s">
        <v>53</v>
      </c>
      <c r="N354">
        <v>2314.4</v>
      </c>
      <c r="O354">
        <v>180.3</v>
      </c>
      <c r="P354">
        <v>158.9</v>
      </c>
      <c r="Q354">
        <v>171.8</v>
      </c>
      <c r="R354">
        <v>175.8</v>
      </c>
      <c r="S354">
        <v>171.5</v>
      </c>
      <c r="T354">
        <v>514.9</v>
      </c>
      <c r="U354">
        <v>875.4</v>
      </c>
      <c r="AM354" t="s">
        <v>33</v>
      </c>
      <c r="AN354">
        <v>2022</v>
      </c>
      <c r="AO354" t="s">
        <v>53</v>
      </c>
      <c r="AP354">
        <v>2314.4</v>
      </c>
      <c r="AQ354">
        <v>175.8</v>
      </c>
      <c r="AR354">
        <v>171.5</v>
      </c>
      <c r="AS354">
        <v>514.9</v>
      </c>
    </row>
    <row r="355" spans="11:45" x14ac:dyDescent="0.3">
      <c r="K355" t="s">
        <v>35</v>
      </c>
      <c r="L355">
        <v>2022</v>
      </c>
      <c r="M355" t="s">
        <v>53</v>
      </c>
      <c r="N355">
        <v>2296.8000000000002</v>
      </c>
      <c r="O355">
        <v>181.3</v>
      </c>
      <c r="P355">
        <v>163</v>
      </c>
      <c r="Q355">
        <v>171.8</v>
      </c>
      <c r="R355">
        <v>179.8</v>
      </c>
      <c r="S355">
        <v>173.7</v>
      </c>
      <c r="T355">
        <v>541.4</v>
      </c>
      <c r="U355">
        <v>881.5</v>
      </c>
      <c r="AM355" t="s">
        <v>35</v>
      </c>
      <c r="AN355">
        <v>2022</v>
      </c>
      <c r="AO355" t="s">
        <v>53</v>
      </c>
      <c r="AP355">
        <v>2296.8000000000002</v>
      </c>
      <c r="AQ355">
        <v>179.8</v>
      </c>
      <c r="AR355">
        <v>173.7</v>
      </c>
      <c r="AS355">
        <v>541.4</v>
      </c>
    </row>
    <row r="356" spans="11:45" x14ac:dyDescent="0.3">
      <c r="K356" t="s">
        <v>30</v>
      </c>
      <c r="L356">
        <v>2022</v>
      </c>
      <c r="M356" t="s">
        <v>55</v>
      </c>
      <c r="N356">
        <v>2277.1</v>
      </c>
      <c r="O356">
        <v>182.8</v>
      </c>
      <c r="P356">
        <v>167.8</v>
      </c>
      <c r="Q356">
        <v>139.26</v>
      </c>
      <c r="R356">
        <v>183.5</v>
      </c>
      <c r="S356">
        <v>177.3</v>
      </c>
      <c r="T356">
        <v>561.80000000000007</v>
      </c>
      <c r="U356">
        <v>894.7</v>
      </c>
      <c r="AM356" t="s">
        <v>30</v>
      </c>
      <c r="AN356">
        <v>2022</v>
      </c>
      <c r="AO356" t="s">
        <v>55</v>
      </c>
      <c r="AP356">
        <v>2277.1</v>
      </c>
      <c r="AQ356">
        <v>183.5</v>
      </c>
      <c r="AR356">
        <v>177.3</v>
      </c>
      <c r="AS356">
        <v>561.80000000000007</v>
      </c>
    </row>
    <row r="357" spans="11:45" x14ac:dyDescent="0.3">
      <c r="K357" t="s">
        <v>33</v>
      </c>
      <c r="L357">
        <v>2022</v>
      </c>
      <c r="M357" t="s">
        <v>55</v>
      </c>
      <c r="N357">
        <v>2295.7999999999997</v>
      </c>
      <c r="O357">
        <v>180.6</v>
      </c>
      <c r="P357">
        <v>159.4</v>
      </c>
      <c r="Q357">
        <v>170.7</v>
      </c>
      <c r="R357">
        <v>177.2</v>
      </c>
      <c r="S357">
        <v>171.8</v>
      </c>
      <c r="T357">
        <v>517.9</v>
      </c>
      <c r="U357">
        <v>879.7</v>
      </c>
      <c r="AM357" t="s">
        <v>33</v>
      </c>
      <c r="AN357">
        <v>2022</v>
      </c>
      <c r="AO357" t="s">
        <v>55</v>
      </c>
      <c r="AP357">
        <v>2295.7999999999997</v>
      </c>
      <c r="AQ357">
        <v>177.2</v>
      </c>
      <c r="AR357">
        <v>171.8</v>
      </c>
      <c r="AS357">
        <v>517.9</v>
      </c>
    </row>
    <row r="358" spans="11:45" x14ac:dyDescent="0.3">
      <c r="K358" t="s">
        <v>35</v>
      </c>
      <c r="L358">
        <v>2022</v>
      </c>
      <c r="M358" t="s">
        <v>55</v>
      </c>
      <c r="N358">
        <v>2283.4</v>
      </c>
      <c r="O358">
        <v>182</v>
      </c>
      <c r="P358">
        <v>163.4</v>
      </c>
      <c r="Q358">
        <v>170.7</v>
      </c>
      <c r="R358">
        <v>181.1</v>
      </c>
      <c r="S358">
        <v>174.1</v>
      </c>
      <c r="T358">
        <v>544</v>
      </c>
      <c r="U358">
        <v>886.09999999999991</v>
      </c>
      <c r="AM358" t="s">
        <v>35</v>
      </c>
      <c r="AN358">
        <v>2022</v>
      </c>
      <c r="AO358" t="s">
        <v>55</v>
      </c>
      <c r="AP358">
        <v>2283.4</v>
      </c>
      <c r="AQ358">
        <v>181.1</v>
      </c>
      <c r="AR358">
        <v>174.1</v>
      </c>
      <c r="AS358">
        <v>544</v>
      </c>
    </row>
    <row r="359" spans="11:45" x14ac:dyDescent="0.3">
      <c r="K359" t="s">
        <v>30</v>
      </c>
      <c r="L359">
        <v>2023</v>
      </c>
      <c r="M359" t="s">
        <v>31</v>
      </c>
      <c r="N359">
        <v>2283.2000000000003</v>
      </c>
      <c r="O359">
        <v>183.2</v>
      </c>
      <c r="P359">
        <v>168.2</v>
      </c>
      <c r="Q359">
        <v>139.26</v>
      </c>
      <c r="R359">
        <v>184.7</v>
      </c>
      <c r="S359">
        <v>177.8</v>
      </c>
      <c r="T359">
        <v>563.9</v>
      </c>
      <c r="U359">
        <v>900.80000000000007</v>
      </c>
      <c r="AM359" t="s">
        <v>30</v>
      </c>
      <c r="AN359">
        <v>2023</v>
      </c>
      <c r="AO359" t="s">
        <v>31</v>
      </c>
      <c r="AP359">
        <v>2283.2000000000003</v>
      </c>
      <c r="AQ359">
        <v>184.7</v>
      </c>
      <c r="AR359">
        <v>177.8</v>
      </c>
      <c r="AS359">
        <v>563.9</v>
      </c>
    </row>
    <row r="360" spans="11:45" x14ac:dyDescent="0.3">
      <c r="K360" t="s">
        <v>33</v>
      </c>
      <c r="L360">
        <v>2023</v>
      </c>
      <c r="M360" t="s">
        <v>31</v>
      </c>
      <c r="N360">
        <v>2310.2000000000003</v>
      </c>
      <c r="O360">
        <v>180.1</v>
      </c>
      <c r="P360">
        <v>159.5</v>
      </c>
      <c r="Q360">
        <v>172.1</v>
      </c>
      <c r="R360">
        <v>178.5</v>
      </c>
      <c r="S360">
        <v>171.8</v>
      </c>
      <c r="T360">
        <v>520.59999999999991</v>
      </c>
      <c r="U360">
        <v>885.1</v>
      </c>
      <c r="AM360" t="s">
        <v>33</v>
      </c>
      <c r="AN360">
        <v>2023</v>
      </c>
      <c r="AO360" t="s">
        <v>31</v>
      </c>
      <c r="AP360">
        <v>2310.2000000000003</v>
      </c>
      <c r="AQ360">
        <v>178.5</v>
      </c>
      <c r="AR360">
        <v>171.8</v>
      </c>
      <c r="AS360">
        <v>520.59999999999991</v>
      </c>
    </row>
    <row r="361" spans="11:45" x14ac:dyDescent="0.3">
      <c r="K361" t="s">
        <v>35</v>
      </c>
      <c r="L361">
        <v>2023</v>
      </c>
      <c r="M361" t="s">
        <v>31</v>
      </c>
      <c r="N361">
        <v>2292.6999999999998</v>
      </c>
      <c r="O361">
        <v>182</v>
      </c>
      <c r="P361">
        <v>163.6</v>
      </c>
      <c r="Q361">
        <v>172.1</v>
      </c>
      <c r="R361">
        <v>182.3</v>
      </c>
      <c r="S361">
        <v>174.3</v>
      </c>
      <c r="T361">
        <v>546.29999999999995</v>
      </c>
      <c r="U361">
        <v>892</v>
      </c>
      <c r="AM361" t="s">
        <v>35</v>
      </c>
      <c r="AN361">
        <v>2023</v>
      </c>
      <c r="AO361" t="s">
        <v>31</v>
      </c>
      <c r="AP361">
        <v>2292.6999999999998</v>
      </c>
      <c r="AQ361">
        <v>182.3</v>
      </c>
      <c r="AR361">
        <v>174.3</v>
      </c>
      <c r="AS361">
        <v>546.29999999999995</v>
      </c>
    </row>
    <row r="362" spans="11:45" x14ac:dyDescent="0.3">
      <c r="K362" t="s">
        <v>30</v>
      </c>
      <c r="L362">
        <v>2023</v>
      </c>
      <c r="M362" t="s">
        <v>36</v>
      </c>
      <c r="N362">
        <v>2265.6999999999998</v>
      </c>
      <c r="O362">
        <v>181.6</v>
      </c>
      <c r="P362">
        <v>169</v>
      </c>
      <c r="Q362">
        <v>139.26</v>
      </c>
      <c r="R362">
        <v>186.6</v>
      </c>
      <c r="S362">
        <v>178.5</v>
      </c>
      <c r="T362">
        <v>566.6</v>
      </c>
      <c r="U362">
        <v>908.30000000000007</v>
      </c>
      <c r="AM362" t="s">
        <v>30</v>
      </c>
      <c r="AN362">
        <v>2023</v>
      </c>
      <c r="AO362" t="s">
        <v>36</v>
      </c>
      <c r="AP362">
        <v>2265.6999999999998</v>
      </c>
      <c r="AQ362">
        <v>186.6</v>
      </c>
      <c r="AR362">
        <v>178.5</v>
      </c>
      <c r="AS362">
        <v>566.6</v>
      </c>
    </row>
    <row r="363" spans="11:45" x14ac:dyDescent="0.3">
      <c r="K363" t="s">
        <v>33</v>
      </c>
      <c r="L363">
        <v>2023</v>
      </c>
      <c r="M363" t="s">
        <v>36</v>
      </c>
      <c r="N363">
        <v>2303.1999999999998</v>
      </c>
      <c r="O363">
        <v>182.8</v>
      </c>
      <c r="P363">
        <v>159.80000000000001</v>
      </c>
      <c r="Q363">
        <v>173.5</v>
      </c>
      <c r="R363">
        <v>180.8</v>
      </c>
      <c r="S363">
        <v>172.5</v>
      </c>
      <c r="T363">
        <v>525.5</v>
      </c>
      <c r="U363">
        <v>891.69999999999993</v>
      </c>
      <c r="AM363" t="s">
        <v>33</v>
      </c>
      <c r="AN363">
        <v>2023</v>
      </c>
      <c r="AO363" t="s">
        <v>36</v>
      </c>
      <c r="AP363">
        <v>2303.1999999999998</v>
      </c>
      <c r="AQ363">
        <v>180.8</v>
      </c>
      <c r="AR363">
        <v>172.5</v>
      </c>
      <c r="AS363">
        <v>525.5</v>
      </c>
    </row>
    <row r="364" spans="11:45" x14ac:dyDescent="0.3">
      <c r="K364" t="s">
        <v>35</v>
      </c>
      <c r="L364">
        <v>2023</v>
      </c>
      <c r="M364" t="s">
        <v>36</v>
      </c>
      <c r="N364">
        <v>2279.1</v>
      </c>
      <c r="O364">
        <v>182.1</v>
      </c>
      <c r="P364">
        <v>164.2</v>
      </c>
      <c r="Q364">
        <v>173.5</v>
      </c>
      <c r="R364">
        <v>184.4</v>
      </c>
      <c r="S364">
        <v>175</v>
      </c>
      <c r="T364">
        <v>550</v>
      </c>
      <c r="U364">
        <v>899.1</v>
      </c>
      <c r="AM364" t="s">
        <v>35</v>
      </c>
      <c r="AN364">
        <v>2023</v>
      </c>
      <c r="AO364" t="s">
        <v>36</v>
      </c>
      <c r="AP364">
        <v>2279.1</v>
      </c>
      <c r="AQ364">
        <v>184.4</v>
      </c>
      <c r="AR364">
        <v>175</v>
      </c>
      <c r="AS364">
        <v>550</v>
      </c>
    </row>
    <row r="365" spans="11:45" x14ac:dyDescent="0.3">
      <c r="K365" t="s">
        <v>30</v>
      </c>
      <c r="L365">
        <v>2023</v>
      </c>
      <c r="M365" t="s">
        <v>38</v>
      </c>
      <c r="N365">
        <v>2265.8000000000002</v>
      </c>
      <c r="O365">
        <v>181.4</v>
      </c>
      <c r="P365">
        <v>169</v>
      </c>
      <c r="Q365">
        <v>139.26</v>
      </c>
      <c r="R365">
        <v>186.6</v>
      </c>
      <c r="S365">
        <v>178.5</v>
      </c>
      <c r="T365">
        <v>566.6</v>
      </c>
      <c r="U365">
        <v>908.4</v>
      </c>
      <c r="AM365" t="s">
        <v>30</v>
      </c>
      <c r="AN365">
        <v>2023</v>
      </c>
      <c r="AO365" t="s">
        <v>38</v>
      </c>
      <c r="AP365">
        <v>2265.8000000000002</v>
      </c>
      <c r="AQ365">
        <v>186.6</v>
      </c>
      <c r="AR365">
        <v>178.5</v>
      </c>
      <c r="AS365">
        <v>566.6</v>
      </c>
    </row>
    <row r="366" spans="11:45" x14ac:dyDescent="0.3">
      <c r="K366" t="s">
        <v>33</v>
      </c>
      <c r="L366">
        <v>2023</v>
      </c>
      <c r="M366" t="s">
        <v>38</v>
      </c>
      <c r="N366">
        <v>2303.4</v>
      </c>
      <c r="O366">
        <v>182.6</v>
      </c>
      <c r="P366">
        <v>159.80000000000001</v>
      </c>
      <c r="Q366">
        <v>173.5</v>
      </c>
      <c r="R366">
        <v>180.8</v>
      </c>
      <c r="S366">
        <v>172.5</v>
      </c>
      <c r="T366">
        <v>525.4</v>
      </c>
      <c r="U366">
        <v>891.8</v>
      </c>
      <c r="AM366" t="s">
        <v>33</v>
      </c>
      <c r="AN366">
        <v>2023</v>
      </c>
      <c r="AO366" t="s">
        <v>38</v>
      </c>
      <c r="AP366">
        <v>2303.4</v>
      </c>
      <c r="AQ366">
        <v>180.8</v>
      </c>
      <c r="AR366">
        <v>172.5</v>
      </c>
      <c r="AS366">
        <v>525.4</v>
      </c>
    </row>
    <row r="367" spans="11:45" x14ac:dyDescent="0.3">
      <c r="K367" t="s">
        <v>35</v>
      </c>
      <c r="L367">
        <v>2023</v>
      </c>
      <c r="M367" t="s">
        <v>38</v>
      </c>
      <c r="N367">
        <v>2279.1999999999998</v>
      </c>
      <c r="O367">
        <v>181.9</v>
      </c>
      <c r="P367">
        <v>164.2</v>
      </c>
      <c r="Q367">
        <v>173.5</v>
      </c>
      <c r="R367">
        <v>184.4</v>
      </c>
      <c r="S367">
        <v>175</v>
      </c>
      <c r="T367">
        <v>549.9</v>
      </c>
      <c r="U367">
        <v>899.1</v>
      </c>
      <c r="AM367" t="s">
        <v>35</v>
      </c>
      <c r="AN367">
        <v>2023</v>
      </c>
      <c r="AO367" t="s">
        <v>38</v>
      </c>
      <c r="AP367">
        <v>2279.1999999999998</v>
      </c>
      <c r="AQ367">
        <v>184.4</v>
      </c>
      <c r="AR367">
        <v>175</v>
      </c>
      <c r="AS367">
        <v>549.9</v>
      </c>
    </row>
    <row r="368" spans="11:45" x14ac:dyDescent="0.3">
      <c r="K368" t="s">
        <v>30</v>
      </c>
      <c r="L368">
        <v>2023</v>
      </c>
      <c r="M368" t="s">
        <v>39</v>
      </c>
      <c r="N368">
        <v>2274.1999999999998</v>
      </c>
      <c r="O368">
        <v>181.5</v>
      </c>
      <c r="P368">
        <v>169.4</v>
      </c>
      <c r="Q368">
        <v>139.26</v>
      </c>
      <c r="R368">
        <v>187.2</v>
      </c>
      <c r="S368">
        <v>179.4</v>
      </c>
      <c r="T368">
        <v>568.20000000000005</v>
      </c>
      <c r="U368">
        <v>914.49999999999989</v>
      </c>
      <c r="AM368" t="s">
        <v>30</v>
      </c>
      <c r="AN368">
        <v>2023</v>
      </c>
      <c r="AO368" t="s">
        <v>39</v>
      </c>
      <c r="AP368">
        <v>2274.1999999999998</v>
      </c>
      <c r="AQ368">
        <v>187.2</v>
      </c>
      <c r="AR368">
        <v>179.4</v>
      </c>
      <c r="AS368">
        <v>568.20000000000005</v>
      </c>
    </row>
    <row r="369" spans="11:45" x14ac:dyDescent="0.3">
      <c r="K369" t="s">
        <v>33</v>
      </c>
      <c r="L369">
        <v>2023</v>
      </c>
      <c r="M369" t="s">
        <v>39</v>
      </c>
      <c r="N369">
        <v>2317.7000000000003</v>
      </c>
      <c r="O369">
        <v>182.1</v>
      </c>
      <c r="P369">
        <v>160.1</v>
      </c>
      <c r="Q369">
        <v>175.2</v>
      </c>
      <c r="R369">
        <v>181.5</v>
      </c>
      <c r="S369">
        <v>174.2</v>
      </c>
      <c r="T369">
        <v>527.6</v>
      </c>
      <c r="U369">
        <v>897.2</v>
      </c>
      <c r="AM369" t="s">
        <v>33</v>
      </c>
      <c r="AN369">
        <v>2023</v>
      </c>
      <c r="AO369" t="s">
        <v>39</v>
      </c>
      <c r="AP369">
        <v>2317.7000000000003</v>
      </c>
      <c r="AQ369">
        <v>181.5</v>
      </c>
      <c r="AR369">
        <v>174.2</v>
      </c>
      <c r="AS369">
        <v>527.6</v>
      </c>
    </row>
    <row r="370" spans="11:45" x14ac:dyDescent="0.3">
      <c r="K370" t="s">
        <v>35</v>
      </c>
      <c r="L370">
        <v>2023</v>
      </c>
      <c r="M370" t="s">
        <v>39</v>
      </c>
      <c r="N370">
        <v>2289.6000000000004</v>
      </c>
      <c r="O370">
        <v>181.7</v>
      </c>
      <c r="P370">
        <v>164.5</v>
      </c>
      <c r="Q370">
        <v>175.2</v>
      </c>
      <c r="R370">
        <v>185</v>
      </c>
      <c r="S370">
        <v>176.4</v>
      </c>
      <c r="T370">
        <v>551.79999999999995</v>
      </c>
      <c r="U370">
        <v>904.9</v>
      </c>
      <c r="AM370" t="s">
        <v>35</v>
      </c>
      <c r="AN370">
        <v>2023</v>
      </c>
      <c r="AO370" t="s">
        <v>39</v>
      </c>
      <c r="AP370">
        <v>2289.6000000000004</v>
      </c>
      <c r="AQ370">
        <v>185</v>
      </c>
      <c r="AR370">
        <v>176.4</v>
      </c>
      <c r="AS370">
        <v>551.79999999999995</v>
      </c>
    </row>
    <row r="371" spans="11:45" x14ac:dyDescent="0.3">
      <c r="K371" t="s">
        <v>30</v>
      </c>
      <c r="L371">
        <v>2023</v>
      </c>
      <c r="M371" t="s">
        <v>41</v>
      </c>
      <c r="N371">
        <v>2290.7000000000007</v>
      </c>
      <c r="O371">
        <v>182.5</v>
      </c>
      <c r="P371">
        <v>169.7</v>
      </c>
      <c r="Q371">
        <v>139.26</v>
      </c>
      <c r="R371">
        <v>187.8</v>
      </c>
      <c r="S371">
        <v>180.3</v>
      </c>
      <c r="T371">
        <v>569.90000000000009</v>
      </c>
      <c r="U371">
        <v>917.9</v>
      </c>
      <c r="AM371" t="s">
        <v>30</v>
      </c>
      <c r="AN371">
        <v>2023</v>
      </c>
      <c r="AO371" t="s">
        <v>41</v>
      </c>
      <c r="AP371">
        <v>2290.7000000000007</v>
      </c>
      <c r="AQ371">
        <v>187.8</v>
      </c>
      <c r="AR371">
        <v>180.3</v>
      </c>
      <c r="AS371">
        <v>569.90000000000009</v>
      </c>
    </row>
    <row r="372" spans="11:45" x14ac:dyDescent="0.3">
      <c r="K372" t="s">
        <v>33</v>
      </c>
      <c r="L372">
        <v>2023</v>
      </c>
      <c r="M372" t="s">
        <v>41</v>
      </c>
      <c r="N372">
        <v>2335.1</v>
      </c>
      <c r="O372">
        <v>183.4</v>
      </c>
      <c r="P372">
        <v>160.4</v>
      </c>
      <c r="Q372">
        <v>175.6</v>
      </c>
      <c r="R372">
        <v>182.2</v>
      </c>
      <c r="S372">
        <v>174.8</v>
      </c>
      <c r="T372">
        <v>528.70000000000005</v>
      </c>
      <c r="U372">
        <v>900.7</v>
      </c>
      <c r="AM372" t="s">
        <v>33</v>
      </c>
      <c r="AN372">
        <v>2023</v>
      </c>
      <c r="AO372" t="s">
        <v>41</v>
      </c>
      <c r="AP372">
        <v>2335.1</v>
      </c>
      <c r="AQ372">
        <v>182.2</v>
      </c>
      <c r="AR372">
        <v>174.8</v>
      </c>
      <c r="AS372">
        <v>528.70000000000005</v>
      </c>
    </row>
    <row r="373" spans="11:45" x14ac:dyDescent="0.3">
      <c r="K373" t="s">
        <v>35</v>
      </c>
      <c r="L373">
        <v>2023</v>
      </c>
      <c r="M373" t="s">
        <v>41</v>
      </c>
      <c r="N373">
        <v>2306.9</v>
      </c>
      <c r="O373">
        <v>182.8</v>
      </c>
      <c r="P373">
        <v>164.8</v>
      </c>
      <c r="Q373">
        <v>175.6</v>
      </c>
      <c r="R373">
        <v>185.7</v>
      </c>
      <c r="S373">
        <v>177.1</v>
      </c>
      <c r="T373">
        <v>553.20000000000005</v>
      </c>
      <c r="U373">
        <v>908.3</v>
      </c>
      <c r="AM373" t="s">
        <v>35</v>
      </c>
      <c r="AN373">
        <v>2023</v>
      </c>
      <c r="AO373" t="s">
        <v>41</v>
      </c>
      <c r="AP373">
        <v>2306.9</v>
      </c>
      <c r="AQ373">
        <v>185.7</v>
      </c>
      <c r="AR373">
        <v>177.1</v>
      </c>
      <c r="AS373">
        <v>553.20000000000005</v>
      </c>
    </row>
    <row r="375" spans="11:45" x14ac:dyDescent="0.3">
      <c r="N375" t="s">
        <v>0</v>
      </c>
      <c r="O375" t="s">
        <v>30</v>
      </c>
    </row>
    <row r="376" spans="11:45" x14ac:dyDescent="0.3">
      <c r="N376" t="s">
        <v>1</v>
      </c>
      <c r="O376">
        <v>2023</v>
      </c>
    </row>
    <row r="377" spans="11:45" x14ac:dyDescent="0.3">
      <c r="N377" t="s">
        <v>2</v>
      </c>
      <c r="O377" t="s">
        <v>41</v>
      </c>
    </row>
    <row r="378" spans="11:45" x14ac:dyDescent="0.3">
      <c r="N378" t="s">
        <v>172</v>
      </c>
      <c r="O378">
        <v>2290.7000000000007</v>
      </c>
    </row>
    <row r="379" spans="11:45" x14ac:dyDescent="0.3">
      <c r="N379" t="s">
        <v>173</v>
      </c>
      <c r="O379">
        <v>182.5</v>
      </c>
    </row>
    <row r="380" spans="11:45" x14ac:dyDescent="0.3">
      <c r="N380" t="s">
        <v>174</v>
      </c>
      <c r="O380">
        <v>169.7</v>
      </c>
    </row>
    <row r="381" spans="11:45" x14ac:dyDescent="0.3">
      <c r="N381" t="s">
        <v>175</v>
      </c>
      <c r="O381">
        <v>139.26</v>
      </c>
    </row>
    <row r="382" spans="11:45" x14ac:dyDescent="0.3">
      <c r="N382" t="s">
        <v>176</v>
      </c>
      <c r="O382">
        <v>187.8</v>
      </c>
    </row>
    <row r="383" spans="11:45" x14ac:dyDescent="0.3">
      <c r="N383" t="s">
        <v>177</v>
      </c>
      <c r="O383">
        <v>180.3</v>
      </c>
    </row>
    <row r="384" spans="11:45" x14ac:dyDescent="0.3">
      <c r="N384" t="s">
        <v>178</v>
      </c>
      <c r="O384">
        <v>569.90000000000009</v>
      </c>
    </row>
    <row r="385" spans="14:15" x14ac:dyDescent="0.3">
      <c r="N385" t="s">
        <v>179</v>
      </c>
      <c r="O385">
        <v>917.9</v>
      </c>
    </row>
  </sheetData>
  <autoFilter ref="AM1:AT373" xr:uid="{1407DA2B-960A-43F4-9D0B-B4673525E957}"/>
  <mergeCells count="1">
    <mergeCell ref="BK1:B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F49A-2260-4A03-9EB7-D7DCF444877C}">
  <dimension ref="A1:AL49"/>
  <sheetViews>
    <sheetView zoomScaleNormal="100" workbookViewId="0">
      <selection activeCell="J22" sqref="J22"/>
    </sheetView>
  </sheetViews>
  <sheetFormatPr defaultRowHeight="14.4" x14ac:dyDescent="0.3"/>
  <cols>
    <col min="1" max="1" width="23.5546875" bestFit="1" customWidth="1"/>
    <col min="2" max="2" width="11.21875" bestFit="1" customWidth="1"/>
    <col min="3" max="3" width="6.44140625" bestFit="1" customWidth="1"/>
    <col min="4" max="4" width="10.5546875" bestFit="1" customWidth="1"/>
    <col min="5" max="5" width="11.88671875" bestFit="1" customWidth="1"/>
    <col min="6" max="6" width="18.77734375" bestFit="1" customWidth="1"/>
    <col min="7" max="7" width="12.88671875" bestFit="1" customWidth="1"/>
    <col min="8" max="8" width="11.77734375" bestFit="1" customWidth="1"/>
    <col min="9" max="9" width="14.6640625" bestFit="1" customWidth="1"/>
    <col min="10" max="10" width="23.5546875" bestFit="1" customWidth="1"/>
    <col min="11" max="11" width="18.21875" bestFit="1" customWidth="1"/>
    <col min="12" max="12" width="18.21875" customWidth="1"/>
    <col min="17" max="17" width="11.33203125" bestFit="1" customWidth="1"/>
    <col min="18" max="19" width="12" bestFit="1" customWidth="1"/>
    <col min="49" max="49" width="5" bestFit="1" customWidth="1"/>
    <col min="50" max="50" width="9.33203125" bestFit="1" customWidth="1"/>
    <col min="52" max="52" width="11.21875" bestFit="1" customWidth="1"/>
    <col min="57" max="57" width="9.77734375" bestFit="1" customWidth="1"/>
    <col min="80" max="80" width="9.77734375" bestFit="1" customWidth="1"/>
  </cols>
  <sheetData>
    <row r="1" spans="1:35" ht="15.6" thickTop="1" thickBot="1" x14ac:dyDescent="0.35">
      <c r="A1" s="18" t="s">
        <v>0</v>
      </c>
      <c r="B1" s="18" t="s">
        <v>1</v>
      </c>
      <c r="C1" s="18" t="s">
        <v>2</v>
      </c>
      <c r="D1" s="18" t="s">
        <v>172</v>
      </c>
      <c r="E1" s="18" t="s">
        <v>173</v>
      </c>
      <c r="F1" s="18" t="s">
        <v>174</v>
      </c>
      <c r="G1" s="18" t="s">
        <v>175</v>
      </c>
      <c r="H1" s="18" t="s">
        <v>176</v>
      </c>
      <c r="I1" s="18" t="s">
        <v>177</v>
      </c>
      <c r="J1" s="18" t="s">
        <v>178</v>
      </c>
      <c r="K1" s="18" t="s">
        <v>179</v>
      </c>
      <c r="L1" s="23"/>
      <c r="AG1" s="237"/>
      <c r="AH1" s="237"/>
      <c r="AI1" s="237"/>
    </row>
    <row r="2" spans="1:35" ht="15.6" thickTop="1" thickBot="1" x14ac:dyDescent="0.35">
      <c r="A2" s="16" t="s">
        <v>30</v>
      </c>
      <c r="B2">
        <v>2023</v>
      </c>
      <c r="C2" t="s">
        <v>41</v>
      </c>
      <c r="D2">
        <v>2290.7000000000007</v>
      </c>
      <c r="E2">
        <v>182.5</v>
      </c>
      <c r="F2">
        <v>169.7</v>
      </c>
      <c r="G2">
        <v>175.6</v>
      </c>
      <c r="H2">
        <v>187.8</v>
      </c>
      <c r="I2">
        <v>180.3</v>
      </c>
      <c r="J2">
        <v>569.90000000000009</v>
      </c>
      <c r="K2" s="13">
        <v>917.9</v>
      </c>
      <c r="AG2" s="237"/>
      <c r="AH2" s="237"/>
      <c r="AI2" s="237"/>
    </row>
    <row r="3" spans="1:35" ht="15.6" thickTop="1" thickBot="1" x14ac:dyDescent="0.35">
      <c r="A3" s="16" t="s">
        <v>33</v>
      </c>
      <c r="B3">
        <v>2023</v>
      </c>
      <c r="C3" t="s">
        <v>41</v>
      </c>
      <c r="D3">
        <v>2335.1</v>
      </c>
      <c r="E3">
        <v>183.4</v>
      </c>
      <c r="F3">
        <v>160.4</v>
      </c>
      <c r="G3">
        <v>175.6</v>
      </c>
      <c r="H3">
        <v>182.2</v>
      </c>
      <c r="I3">
        <v>174.8</v>
      </c>
      <c r="J3">
        <v>528.70000000000005</v>
      </c>
      <c r="K3" s="13">
        <v>900.7</v>
      </c>
      <c r="AB3" s="26"/>
      <c r="AF3" s="26"/>
    </row>
    <row r="4" spans="1:35" ht="15.6" thickTop="1" thickBot="1" x14ac:dyDescent="0.35">
      <c r="A4" s="16" t="s">
        <v>35</v>
      </c>
      <c r="B4" s="17">
        <v>2023</v>
      </c>
      <c r="C4" s="17" t="s">
        <v>41</v>
      </c>
      <c r="D4" s="17">
        <v>2306.9</v>
      </c>
      <c r="E4" s="17">
        <v>182.8</v>
      </c>
      <c r="F4" s="17">
        <v>164.8</v>
      </c>
      <c r="G4" s="17">
        <v>175.6</v>
      </c>
      <c r="H4" s="17">
        <v>185.7</v>
      </c>
      <c r="I4" s="17">
        <v>177.1</v>
      </c>
      <c r="J4" s="17">
        <v>553.20000000000005</v>
      </c>
      <c r="K4" s="15">
        <v>908.3</v>
      </c>
      <c r="R4" s="7"/>
      <c r="S4" s="27"/>
      <c r="AB4" s="26"/>
      <c r="AD4" s="27"/>
      <c r="AF4" s="26"/>
      <c r="AI4" s="27"/>
    </row>
    <row r="5" spans="1:35" ht="15" thickTop="1" x14ac:dyDescent="0.3">
      <c r="R5" s="7"/>
      <c r="S5" s="27"/>
      <c r="AB5" s="26"/>
      <c r="AD5" s="27"/>
      <c r="AF5" s="26"/>
      <c r="AI5" s="27"/>
    </row>
    <row r="6" spans="1:35" ht="15" thickBot="1" x14ac:dyDescent="0.35">
      <c r="R6" s="7"/>
      <c r="S6" s="27"/>
      <c r="AB6" s="26"/>
      <c r="AD6" s="27"/>
      <c r="AF6" s="26"/>
      <c r="AI6" s="27"/>
    </row>
    <row r="7" spans="1:35" ht="15.6" thickTop="1" thickBot="1" x14ac:dyDescent="0.35">
      <c r="A7" s="57" t="s">
        <v>0</v>
      </c>
      <c r="B7" s="57" t="s">
        <v>30</v>
      </c>
      <c r="R7" s="7"/>
      <c r="S7" s="27"/>
      <c r="AB7" s="26"/>
      <c r="AD7" s="27"/>
      <c r="AF7" s="26"/>
      <c r="AI7" s="27"/>
    </row>
    <row r="8" spans="1:35" ht="15.6" thickTop="1" thickBot="1" x14ac:dyDescent="0.35">
      <c r="A8" s="57" t="s">
        <v>1</v>
      </c>
      <c r="B8" s="74">
        <v>2023</v>
      </c>
      <c r="J8" s="239" t="s">
        <v>206</v>
      </c>
      <c r="K8" s="240"/>
      <c r="L8" s="240"/>
      <c r="M8" s="240"/>
      <c r="N8" s="241"/>
      <c r="R8" s="7"/>
      <c r="S8" s="27"/>
      <c r="AB8" s="26"/>
      <c r="AD8" s="27"/>
      <c r="AF8" s="26"/>
      <c r="AI8" s="27"/>
    </row>
    <row r="9" spans="1:35" ht="15.6" thickTop="1" thickBot="1" x14ac:dyDescent="0.35">
      <c r="A9" s="57" t="s">
        <v>2</v>
      </c>
      <c r="B9" s="355" t="s">
        <v>41</v>
      </c>
      <c r="J9" s="242"/>
      <c r="K9" s="243"/>
      <c r="L9" s="243"/>
      <c r="M9" s="243"/>
      <c r="N9" s="244"/>
      <c r="R9" s="7"/>
      <c r="S9" s="27"/>
      <c r="AB9" s="26"/>
      <c r="AD9" s="27"/>
      <c r="AF9" s="26"/>
      <c r="AI9" s="27"/>
    </row>
    <row r="10" spans="1:35" ht="15" thickTop="1" x14ac:dyDescent="0.3">
      <c r="A10" s="12" t="s">
        <v>172</v>
      </c>
      <c r="B10" s="79">
        <v>2290.7000000000007</v>
      </c>
      <c r="J10" s="242"/>
      <c r="K10" s="243"/>
      <c r="L10" s="243"/>
      <c r="M10" s="243"/>
      <c r="N10" s="244"/>
      <c r="R10" s="7"/>
      <c r="S10" s="27"/>
      <c r="AB10" s="26"/>
      <c r="AD10" s="27"/>
      <c r="AF10" s="26"/>
      <c r="AI10" s="27"/>
    </row>
    <row r="11" spans="1:35" ht="15" thickBot="1" x14ac:dyDescent="0.35">
      <c r="A11" s="12" t="s">
        <v>173</v>
      </c>
      <c r="B11" s="68">
        <v>182.5</v>
      </c>
      <c r="J11" s="245"/>
      <c r="K11" s="246"/>
      <c r="L11" s="246"/>
      <c r="M11" s="246"/>
      <c r="N11" s="247"/>
      <c r="AB11" s="26"/>
      <c r="AD11" s="27"/>
      <c r="AF11" s="26"/>
      <c r="AI11" s="27"/>
    </row>
    <row r="12" spans="1:35" x14ac:dyDescent="0.3">
      <c r="A12" s="12" t="s">
        <v>174</v>
      </c>
      <c r="B12" s="68">
        <v>169.7</v>
      </c>
      <c r="AB12" s="26"/>
      <c r="AD12" s="27"/>
      <c r="AF12" s="26"/>
      <c r="AI12" s="27"/>
    </row>
    <row r="13" spans="1:35" x14ac:dyDescent="0.3">
      <c r="A13" s="12" t="s">
        <v>175</v>
      </c>
      <c r="B13" s="68">
        <v>175.6</v>
      </c>
      <c r="AB13" s="26"/>
      <c r="AD13" s="27"/>
      <c r="AF13" s="26"/>
      <c r="AI13" s="27"/>
    </row>
    <row r="14" spans="1:35" x14ac:dyDescent="0.3">
      <c r="A14" s="12" t="s">
        <v>176</v>
      </c>
      <c r="B14" s="68">
        <v>187.8</v>
      </c>
      <c r="J14" s="356"/>
      <c r="K14" s="356"/>
      <c r="L14" s="356"/>
      <c r="M14" s="356"/>
      <c r="AB14" s="26"/>
      <c r="AD14" s="27"/>
      <c r="AF14" s="26"/>
      <c r="AI14" s="27"/>
    </row>
    <row r="15" spans="1:35" x14ac:dyDescent="0.3">
      <c r="A15" s="12" t="s">
        <v>177</v>
      </c>
      <c r="B15" s="68">
        <v>180.3</v>
      </c>
      <c r="J15" s="356"/>
      <c r="K15" s="356"/>
      <c r="L15" s="356"/>
      <c r="M15" s="356"/>
      <c r="AB15" s="26"/>
      <c r="AD15" s="27"/>
      <c r="AF15" s="26"/>
      <c r="AI15" s="27"/>
    </row>
    <row r="16" spans="1:35" x14ac:dyDescent="0.3">
      <c r="A16" s="12" t="s">
        <v>178</v>
      </c>
      <c r="B16" s="68">
        <v>569.90000000000009</v>
      </c>
      <c r="J16" s="356"/>
      <c r="K16" s="356"/>
      <c r="L16" s="356"/>
      <c r="M16" s="356"/>
    </row>
    <row r="17" spans="1:38" ht="15" thickBot="1" x14ac:dyDescent="0.35">
      <c r="A17" s="14" t="s">
        <v>179</v>
      </c>
      <c r="B17" s="69">
        <v>917.9</v>
      </c>
      <c r="J17" s="356"/>
      <c r="K17" s="356"/>
      <c r="L17" s="356"/>
      <c r="M17" s="356"/>
    </row>
    <row r="18" spans="1:38" ht="15" thickTop="1" x14ac:dyDescent="0.3">
      <c r="J18" s="356"/>
      <c r="K18" s="356"/>
      <c r="L18" s="356"/>
      <c r="M18" s="356"/>
      <c r="AF18" s="238"/>
      <c r="AG18" s="238"/>
      <c r="AH18" s="238"/>
    </row>
    <row r="19" spans="1:38" x14ac:dyDescent="0.3">
      <c r="J19" s="356"/>
      <c r="K19" s="356"/>
      <c r="L19" s="356"/>
      <c r="M19" s="356"/>
      <c r="AF19" s="238"/>
      <c r="AG19" s="238"/>
      <c r="AH19" s="238"/>
    </row>
    <row r="20" spans="1:38" x14ac:dyDescent="0.3">
      <c r="J20" s="356"/>
      <c r="K20" s="356"/>
      <c r="L20" s="356"/>
      <c r="M20" s="356"/>
      <c r="AF20" s="11"/>
      <c r="AG20" s="11"/>
      <c r="AH20" s="11"/>
      <c r="AI20" s="11"/>
      <c r="AJ20" s="11"/>
      <c r="AK20" s="11"/>
      <c r="AL20" s="11"/>
    </row>
    <row r="21" spans="1:38" ht="15" thickBot="1" x14ac:dyDescent="0.35">
      <c r="J21" s="356"/>
      <c r="K21" s="356"/>
      <c r="L21" s="356"/>
      <c r="M21" s="356"/>
    </row>
    <row r="22" spans="1:38" ht="15.6" thickTop="1" thickBot="1" x14ac:dyDescent="0.35">
      <c r="A22" s="57" t="s">
        <v>0</v>
      </c>
      <c r="B22" s="57" t="s">
        <v>33</v>
      </c>
      <c r="J22" s="356"/>
      <c r="K22" s="356"/>
      <c r="L22" s="356"/>
      <c r="M22" s="356"/>
    </row>
    <row r="23" spans="1:38" ht="15.6" thickTop="1" thickBot="1" x14ac:dyDescent="0.35">
      <c r="A23" s="57" t="s">
        <v>1</v>
      </c>
      <c r="B23" s="74">
        <v>2023</v>
      </c>
      <c r="J23" s="356"/>
      <c r="K23" s="356"/>
      <c r="L23" s="356"/>
      <c r="M23" s="356"/>
    </row>
    <row r="24" spans="1:38" ht="15.6" thickTop="1" thickBot="1" x14ac:dyDescent="0.35">
      <c r="A24" s="57" t="s">
        <v>2</v>
      </c>
      <c r="B24" s="355" t="s">
        <v>41</v>
      </c>
    </row>
    <row r="25" spans="1:38" ht="15" thickTop="1" x14ac:dyDescent="0.3">
      <c r="A25" s="12" t="s">
        <v>172</v>
      </c>
      <c r="B25" s="79">
        <v>2335.1</v>
      </c>
    </row>
    <row r="26" spans="1:38" x14ac:dyDescent="0.3">
      <c r="A26" s="12" t="s">
        <v>173</v>
      </c>
      <c r="B26" s="68">
        <v>183.4</v>
      </c>
    </row>
    <row r="27" spans="1:38" x14ac:dyDescent="0.3">
      <c r="A27" s="12" t="s">
        <v>174</v>
      </c>
      <c r="B27" s="68">
        <v>160.4</v>
      </c>
    </row>
    <row r="28" spans="1:38" x14ac:dyDescent="0.3">
      <c r="A28" s="12" t="s">
        <v>175</v>
      </c>
      <c r="B28" s="68">
        <v>175.6</v>
      </c>
    </row>
    <row r="29" spans="1:38" x14ac:dyDescent="0.3">
      <c r="A29" s="12" t="s">
        <v>176</v>
      </c>
      <c r="B29" s="68">
        <v>182.2</v>
      </c>
    </row>
    <row r="30" spans="1:38" x14ac:dyDescent="0.3">
      <c r="A30" s="12" t="s">
        <v>177</v>
      </c>
      <c r="B30" s="68">
        <v>174.8</v>
      </c>
    </row>
    <row r="31" spans="1:38" x14ac:dyDescent="0.3">
      <c r="A31" s="12" t="s">
        <v>178</v>
      </c>
      <c r="B31" s="68">
        <v>528.70000000000005</v>
      </c>
    </row>
    <row r="32" spans="1:38" ht="15" thickBot="1" x14ac:dyDescent="0.35">
      <c r="A32" s="14" t="s">
        <v>179</v>
      </c>
      <c r="B32" s="69">
        <v>900.7</v>
      </c>
    </row>
    <row r="33" spans="1:2" ht="15" thickTop="1" x14ac:dyDescent="0.3"/>
    <row r="37" spans="1:2" ht="15" thickBot="1" x14ac:dyDescent="0.35"/>
    <row r="38" spans="1:2" ht="15.6" thickTop="1" thickBot="1" x14ac:dyDescent="0.35">
      <c r="A38" s="57" t="s">
        <v>0</v>
      </c>
      <c r="B38" s="57" t="s">
        <v>35</v>
      </c>
    </row>
    <row r="39" spans="1:2" ht="15.6" thickTop="1" thickBot="1" x14ac:dyDescent="0.35">
      <c r="A39" s="57" t="s">
        <v>1</v>
      </c>
      <c r="B39" s="57">
        <v>2023</v>
      </c>
    </row>
    <row r="40" spans="1:2" ht="15.6" thickTop="1" thickBot="1" x14ac:dyDescent="0.35">
      <c r="A40" s="57" t="s">
        <v>2</v>
      </c>
      <c r="B40" s="355" t="s">
        <v>41</v>
      </c>
    </row>
    <row r="41" spans="1:2" ht="15" thickTop="1" x14ac:dyDescent="0.3">
      <c r="A41" s="12" t="s">
        <v>172</v>
      </c>
      <c r="B41" s="79">
        <v>2306.9</v>
      </c>
    </row>
    <row r="42" spans="1:2" x14ac:dyDescent="0.3">
      <c r="A42" s="12" t="s">
        <v>173</v>
      </c>
      <c r="B42" s="68">
        <v>182.8</v>
      </c>
    </row>
    <row r="43" spans="1:2" x14ac:dyDescent="0.3">
      <c r="A43" s="12" t="s">
        <v>174</v>
      </c>
      <c r="B43" s="68">
        <v>164.8</v>
      </c>
    </row>
    <row r="44" spans="1:2" x14ac:dyDescent="0.3">
      <c r="A44" s="12" t="s">
        <v>175</v>
      </c>
      <c r="B44" s="68">
        <v>175.6</v>
      </c>
    </row>
    <row r="45" spans="1:2" x14ac:dyDescent="0.3">
      <c r="A45" s="12" t="s">
        <v>176</v>
      </c>
      <c r="B45" s="68">
        <v>185.7</v>
      </c>
    </row>
    <row r="46" spans="1:2" x14ac:dyDescent="0.3">
      <c r="A46" s="12" t="s">
        <v>177</v>
      </c>
      <c r="B46" s="68">
        <v>177.1</v>
      </c>
    </row>
    <row r="47" spans="1:2" x14ac:dyDescent="0.3">
      <c r="A47" s="12" t="s">
        <v>178</v>
      </c>
      <c r="B47" s="68">
        <v>553.20000000000005</v>
      </c>
    </row>
    <row r="48" spans="1:2" ht="15" thickBot="1" x14ac:dyDescent="0.35">
      <c r="A48" s="14" t="s">
        <v>179</v>
      </c>
      <c r="B48" s="69">
        <v>908.3</v>
      </c>
    </row>
    <row r="49" ht="15" thickTop="1" x14ac:dyDescent="0.3"/>
  </sheetData>
  <mergeCells count="5">
    <mergeCell ref="AF18:AH18"/>
    <mergeCell ref="AF19:AH19"/>
    <mergeCell ref="AG1:AG2"/>
    <mergeCell ref="AH1:AI2"/>
    <mergeCell ref="J8:N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FC911-CCA7-4054-90A2-F62CDF28F902}">
  <dimension ref="A1:O24"/>
  <sheetViews>
    <sheetView workbookViewId="0">
      <selection activeCell="R11" sqref="R11"/>
    </sheetView>
  </sheetViews>
  <sheetFormatPr defaultRowHeight="14.4" x14ac:dyDescent="0.3"/>
  <sheetData>
    <row r="1" spans="1:3" ht="15" thickBot="1" x14ac:dyDescent="0.35">
      <c r="A1" s="53" t="s">
        <v>187</v>
      </c>
      <c r="B1" s="54"/>
      <c r="C1" s="55"/>
    </row>
    <row r="2" spans="1:3" ht="15" thickBot="1" x14ac:dyDescent="0.35">
      <c r="A2" s="46" t="s">
        <v>185</v>
      </c>
      <c r="B2" s="47" t="s">
        <v>186</v>
      </c>
      <c r="C2" s="48" t="s">
        <v>188</v>
      </c>
    </row>
    <row r="3" spans="1:3" x14ac:dyDescent="0.3">
      <c r="A3" s="44">
        <v>2016</v>
      </c>
      <c r="B3" s="2">
        <v>129.20000000000002</v>
      </c>
      <c r="C3" s="45"/>
    </row>
    <row r="4" spans="1:3" x14ac:dyDescent="0.3">
      <c r="A4" s="20">
        <v>2017</v>
      </c>
      <c r="B4" s="19">
        <v>133.5</v>
      </c>
      <c r="C4" s="75">
        <f>(B4-B3)/B3</f>
        <v>3.3281733746129895E-2</v>
      </c>
    </row>
    <row r="5" spans="1:3" x14ac:dyDescent="0.3">
      <c r="A5" s="20">
        <v>2018</v>
      </c>
      <c r="B5" s="81">
        <v>138.77500000000001</v>
      </c>
      <c r="C5" s="75">
        <f t="shared" ref="C5:C10" si="0">(B5-B4)/B4</f>
        <v>3.9513108614232254E-2</v>
      </c>
    </row>
    <row r="6" spans="1:3" x14ac:dyDescent="0.3">
      <c r="A6" s="20">
        <v>2019</v>
      </c>
      <c r="B6" s="81">
        <v>144.18181818181819</v>
      </c>
      <c r="C6" s="75">
        <f t="shared" si="0"/>
        <v>3.8961038961038953E-2</v>
      </c>
    </row>
    <row r="7" spans="1:3" x14ac:dyDescent="0.3">
      <c r="A7" s="20">
        <v>2020</v>
      </c>
      <c r="B7" s="81">
        <v>153.52294117647054</v>
      </c>
      <c r="C7" s="75">
        <f t="shared" si="0"/>
        <v>6.4787107781321476E-2</v>
      </c>
    </row>
    <row r="8" spans="1:3" x14ac:dyDescent="0.3">
      <c r="A8" s="20">
        <v>2021</v>
      </c>
      <c r="B8" s="81">
        <v>161.45833333333334</v>
      </c>
      <c r="C8" s="75">
        <f t="shared" si="0"/>
        <v>5.1688640772855447E-2</v>
      </c>
    </row>
    <row r="9" spans="1:3" x14ac:dyDescent="0.3">
      <c r="A9" s="20">
        <v>2022</v>
      </c>
      <c r="B9" s="81">
        <v>172.14999999999998</v>
      </c>
      <c r="C9" s="75">
        <f t="shared" si="0"/>
        <v>6.6219354838709471E-2</v>
      </c>
    </row>
    <row r="10" spans="1:3" ht="15" thickBot="1" x14ac:dyDescent="0.35">
      <c r="A10" s="22">
        <v>2023</v>
      </c>
      <c r="B10" s="357">
        <v>177.62</v>
      </c>
      <c r="C10" s="75">
        <f t="shared" si="0"/>
        <v>3.1774615161196791E-2</v>
      </c>
    </row>
    <row r="17" spans="5:15" ht="15" thickBot="1" x14ac:dyDescent="0.35"/>
    <row r="18" spans="5:15" x14ac:dyDescent="0.3">
      <c r="E18" s="151" t="s">
        <v>213</v>
      </c>
      <c r="F18" s="248"/>
      <c r="G18" s="248"/>
      <c r="H18" s="248"/>
      <c r="I18" s="248"/>
      <c r="J18" s="248"/>
      <c r="K18" s="248"/>
      <c r="L18" s="248"/>
      <c r="M18" s="248"/>
      <c r="N18" s="248"/>
      <c r="O18" s="249"/>
    </row>
    <row r="19" spans="5:15" ht="15" thickBot="1" x14ac:dyDescent="0.35">
      <c r="E19" s="250"/>
      <c r="F19" s="251"/>
      <c r="G19" s="251"/>
      <c r="H19" s="251"/>
      <c r="I19" s="251"/>
      <c r="J19" s="251"/>
      <c r="K19" s="251"/>
      <c r="L19" s="251"/>
      <c r="M19" s="251"/>
      <c r="N19" s="251"/>
      <c r="O19" s="252"/>
    </row>
    <row r="20" spans="5:15" x14ac:dyDescent="0.3">
      <c r="E20" s="259" t="s">
        <v>248</v>
      </c>
      <c r="F20" s="260"/>
      <c r="G20" s="260"/>
      <c r="H20" s="260"/>
      <c r="I20" s="260"/>
      <c r="J20" s="260"/>
      <c r="K20" s="260"/>
      <c r="L20" s="260"/>
      <c r="M20" s="260"/>
      <c r="N20" s="260"/>
      <c r="O20" s="261"/>
    </row>
    <row r="21" spans="5:15" ht="15" thickBot="1" x14ac:dyDescent="0.35">
      <c r="E21" s="262"/>
      <c r="F21" s="263"/>
      <c r="G21" s="263"/>
      <c r="H21" s="263"/>
      <c r="I21" s="263"/>
      <c r="J21" s="263"/>
      <c r="K21" s="263"/>
      <c r="L21" s="263"/>
      <c r="M21" s="263"/>
      <c r="N21" s="263"/>
      <c r="O21" s="264"/>
    </row>
    <row r="22" spans="5:15" ht="15" thickBot="1" x14ac:dyDescent="0.35"/>
    <row r="23" spans="5:15" x14ac:dyDescent="0.3">
      <c r="E23" s="253" t="s">
        <v>226</v>
      </c>
      <c r="F23" s="254"/>
      <c r="G23" s="254"/>
      <c r="H23" s="254"/>
      <c r="I23" s="254"/>
      <c r="J23" s="254"/>
      <c r="K23" s="254"/>
      <c r="L23" s="254"/>
      <c r="M23" s="254"/>
      <c r="N23" s="254"/>
      <c r="O23" s="255"/>
    </row>
    <row r="24" spans="5:15" ht="15" thickBot="1" x14ac:dyDescent="0.35">
      <c r="E24" s="256"/>
      <c r="F24" s="257"/>
      <c r="G24" s="257"/>
      <c r="H24" s="257"/>
      <c r="I24" s="257"/>
      <c r="J24" s="257"/>
      <c r="K24" s="257"/>
      <c r="L24" s="257"/>
      <c r="M24" s="257"/>
      <c r="N24" s="257"/>
      <c r="O24" s="258"/>
    </row>
  </sheetData>
  <mergeCells count="3">
    <mergeCell ref="E18:O19"/>
    <mergeCell ref="E23:O24"/>
    <mergeCell ref="E20:O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3FBF-4FBC-49FB-847C-CC65CE70CE17}">
  <dimension ref="A1:Q24"/>
  <sheetViews>
    <sheetView workbookViewId="0">
      <selection activeCell="P7" sqref="P7"/>
    </sheetView>
  </sheetViews>
  <sheetFormatPr defaultRowHeight="14.4" x14ac:dyDescent="0.3"/>
  <cols>
    <col min="1" max="1" width="10.44140625" bestFit="1" customWidth="1"/>
  </cols>
  <sheetData>
    <row r="1" spans="1:17" ht="15" thickBot="1" x14ac:dyDescent="0.35">
      <c r="A1" s="50" t="s">
        <v>246</v>
      </c>
      <c r="B1" s="271" t="s">
        <v>186</v>
      </c>
      <c r="C1" s="274" t="s">
        <v>188</v>
      </c>
    </row>
    <row r="2" spans="1:17" ht="15" thickBot="1" x14ac:dyDescent="0.35">
      <c r="A2" s="56" t="s">
        <v>190</v>
      </c>
      <c r="B2" s="272"/>
      <c r="C2" s="275"/>
    </row>
    <row r="3" spans="1:17" x14ac:dyDescent="0.3">
      <c r="A3" s="33">
        <v>44682</v>
      </c>
      <c r="B3" s="30">
        <v>558.20000000000005</v>
      </c>
      <c r="C3" s="79"/>
      <c r="Q3" s="359"/>
    </row>
    <row r="4" spans="1:17" x14ac:dyDescent="0.3">
      <c r="A4" s="24">
        <v>44713</v>
      </c>
      <c r="B4" s="358">
        <v>562.07500000000005</v>
      </c>
      <c r="C4" s="72">
        <f>((B4-B3)/B3)</f>
        <v>6.9419562880687919E-3</v>
      </c>
      <c r="D4" s="71"/>
      <c r="Q4" s="359"/>
    </row>
    <row r="5" spans="1:17" x14ac:dyDescent="0.3">
      <c r="A5" s="24">
        <v>44743</v>
      </c>
      <c r="B5" s="358">
        <v>564.51250000000005</v>
      </c>
      <c r="C5" s="72">
        <f t="shared" ref="C5:C15" si="0">((B5-B4)/B4)</f>
        <v>4.3366098830227278E-3</v>
      </c>
      <c r="D5" s="71"/>
      <c r="Q5" s="359"/>
    </row>
    <row r="6" spans="1:17" x14ac:dyDescent="0.3">
      <c r="A6" s="24">
        <v>44774</v>
      </c>
      <c r="B6" s="358">
        <v>566.17500000000007</v>
      </c>
      <c r="C6" s="72">
        <f t="shared" si="0"/>
        <v>2.9450189322646047E-3</v>
      </c>
      <c r="D6" s="71"/>
      <c r="Q6" s="359"/>
    </row>
    <row r="7" spans="1:17" x14ac:dyDescent="0.3">
      <c r="A7" s="24">
        <v>44805</v>
      </c>
      <c r="B7" s="358">
        <v>568.97500000000002</v>
      </c>
      <c r="C7" s="72">
        <f t="shared" si="0"/>
        <v>4.9454673908243107E-3</v>
      </c>
      <c r="D7" s="71"/>
      <c r="Q7" s="359"/>
    </row>
    <row r="8" spans="1:17" x14ac:dyDescent="0.3">
      <c r="A8" s="24">
        <v>44835</v>
      </c>
      <c r="B8" s="358">
        <v>572.46249999999998</v>
      </c>
      <c r="C8" s="72">
        <f t="shared" si="0"/>
        <v>6.129443297157088E-3</v>
      </c>
      <c r="D8" s="71"/>
      <c r="Q8" s="359"/>
    </row>
    <row r="9" spans="1:17" x14ac:dyDescent="0.3">
      <c r="A9" s="24">
        <v>44866</v>
      </c>
      <c r="B9" s="358">
        <v>573.66250000000014</v>
      </c>
      <c r="C9" s="72">
        <f t="shared" si="0"/>
        <v>2.0962071751427546E-3</v>
      </c>
      <c r="D9" s="71"/>
      <c r="Q9" s="359"/>
    </row>
    <row r="10" spans="1:17" x14ac:dyDescent="0.3">
      <c r="A10" s="24">
        <v>44896</v>
      </c>
      <c r="B10" s="31">
        <v>573.09999999999991</v>
      </c>
      <c r="C10" s="72">
        <f t="shared" si="0"/>
        <v>-9.8054169481224108E-4</v>
      </c>
      <c r="D10" s="71"/>
      <c r="Q10" s="359"/>
    </row>
    <row r="11" spans="1:17" x14ac:dyDescent="0.3">
      <c r="A11" s="24">
        <v>44927</v>
      </c>
      <c r="B11" s="358">
        <v>575.66250000000002</v>
      </c>
      <c r="C11" s="72">
        <f t="shared" si="0"/>
        <v>4.4712964578609562E-3</v>
      </c>
      <c r="D11" s="71"/>
      <c r="Q11" s="359"/>
    </row>
    <row r="12" spans="1:17" x14ac:dyDescent="0.3">
      <c r="A12" s="24">
        <v>44958</v>
      </c>
      <c r="B12" s="358">
        <v>575.92499999999995</v>
      </c>
      <c r="C12" s="72">
        <f t="shared" si="0"/>
        <v>4.5599635202906526E-4</v>
      </c>
      <c r="D12" s="71"/>
      <c r="Q12" s="359"/>
    </row>
    <row r="13" spans="1:17" x14ac:dyDescent="0.3">
      <c r="A13" s="24">
        <v>44986</v>
      </c>
      <c r="B13" s="31">
        <v>575.9</v>
      </c>
      <c r="C13" s="72">
        <f t="shared" si="0"/>
        <v>-4.3408429917050421E-5</v>
      </c>
      <c r="D13" s="71"/>
      <c r="Q13" s="359"/>
    </row>
    <row r="14" spans="1:17" x14ac:dyDescent="0.3">
      <c r="A14" s="24">
        <v>45017</v>
      </c>
      <c r="B14" s="358">
        <v>578.63749999999993</v>
      </c>
      <c r="C14" s="72">
        <f t="shared" si="0"/>
        <v>4.7534294148288848E-3</v>
      </c>
      <c r="D14" s="71"/>
      <c r="Q14" s="359"/>
    </row>
    <row r="15" spans="1:17" ht="15" thickBot="1" x14ac:dyDescent="0.35">
      <c r="A15" s="25">
        <v>45047</v>
      </c>
      <c r="B15" s="32">
        <v>581.80000000000007</v>
      </c>
      <c r="C15" s="73">
        <f t="shared" si="0"/>
        <v>5.4654252446482239E-3</v>
      </c>
      <c r="D15" s="71"/>
      <c r="Q15" s="359"/>
    </row>
    <row r="16" spans="1:17" ht="15" thickBot="1" x14ac:dyDescent="0.35"/>
    <row r="17" spans="1:15" x14ac:dyDescent="0.3">
      <c r="E17" s="276" t="s">
        <v>247</v>
      </c>
      <c r="F17" s="277"/>
      <c r="G17" s="277"/>
      <c r="H17" s="277"/>
      <c r="I17" s="277"/>
      <c r="J17" s="277"/>
      <c r="K17" s="277"/>
      <c r="L17" s="277"/>
      <c r="M17" s="277"/>
      <c r="N17" s="277"/>
      <c r="O17" s="278"/>
    </row>
    <row r="18" spans="1:15" ht="15" thickBot="1" x14ac:dyDescent="0.35">
      <c r="A18" s="273" t="s">
        <v>191</v>
      </c>
      <c r="B18" s="273"/>
      <c r="C18" s="273"/>
      <c r="D18" s="11"/>
      <c r="E18" s="279"/>
      <c r="F18" s="280"/>
      <c r="G18" s="280"/>
      <c r="H18" s="280"/>
      <c r="I18" s="280"/>
      <c r="J18" s="280"/>
      <c r="K18" s="280"/>
      <c r="L18" s="280"/>
      <c r="M18" s="280"/>
      <c r="N18" s="280"/>
      <c r="O18" s="281"/>
    </row>
    <row r="19" spans="1:15" x14ac:dyDescent="0.3">
      <c r="A19" s="273" t="s">
        <v>192</v>
      </c>
      <c r="B19" s="273"/>
      <c r="C19" s="273"/>
      <c r="D19" s="11"/>
      <c r="E19" s="11"/>
      <c r="F19" s="11"/>
      <c r="G19" s="11"/>
      <c r="H19" s="11"/>
    </row>
    <row r="20" spans="1:15" x14ac:dyDescent="0.3">
      <c r="A20" s="273" t="s">
        <v>193</v>
      </c>
      <c r="B20" s="273"/>
      <c r="C20" s="273"/>
      <c r="D20" s="273"/>
      <c r="E20" s="273"/>
      <c r="F20" s="273"/>
      <c r="G20" s="273"/>
      <c r="H20" s="273"/>
    </row>
    <row r="23" spans="1:15" x14ac:dyDescent="0.3">
      <c r="E23" s="265" t="s">
        <v>227</v>
      </c>
      <c r="F23" s="266"/>
      <c r="G23" s="266"/>
      <c r="H23" s="266"/>
      <c r="I23" s="266"/>
      <c r="J23" s="266"/>
      <c r="K23" s="266"/>
      <c r="L23" s="266"/>
      <c r="M23" s="266"/>
      <c r="N23" s="267"/>
    </row>
    <row r="24" spans="1:15" x14ac:dyDescent="0.3">
      <c r="E24" s="268"/>
      <c r="F24" s="269"/>
      <c r="G24" s="269"/>
      <c r="H24" s="269"/>
      <c r="I24" s="269"/>
      <c r="J24" s="269"/>
      <c r="K24" s="269"/>
      <c r="L24" s="269"/>
      <c r="M24" s="269"/>
      <c r="N24" s="270"/>
    </row>
  </sheetData>
  <mergeCells count="7">
    <mergeCell ref="E23:N24"/>
    <mergeCell ref="B1:B2"/>
    <mergeCell ref="A20:H20"/>
    <mergeCell ref="A18:C18"/>
    <mergeCell ref="A19:C19"/>
    <mergeCell ref="C1:C2"/>
    <mergeCell ref="E17:O1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CA765-CD72-42A2-A05F-E178F98089E5}">
  <dimension ref="A1:S30"/>
  <sheetViews>
    <sheetView topLeftCell="C7" workbookViewId="0">
      <selection activeCell="Q6" sqref="Q6"/>
    </sheetView>
  </sheetViews>
  <sheetFormatPr defaultRowHeight="14.4" x14ac:dyDescent="0.3"/>
  <cols>
    <col min="1" max="1" width="11.21875" bestFit="1" customWidth="1"/>
    <col min="2" max="2" width="5" bestFit="1" customWidth="1"/>
    <col min="3" max="3" width="12.5546875" bestFit="1" customWidth="1"/>
    <col min="4" max="4" width="12" bestFit="1" customWidth="1"/>
    <col min="5" max="5" width="10.5546875" bestFit="1" customWidth="1"/>
    <col min="6" max="6" width="15.109375" bestFit="1" customWidth="1"/>
    <col min="8" max="8" width="20" bestFit="1" customWidth="1"/>
    <col min="10" max="10" width="12" bestFit="1" customWidth="1"/>
    <col min="11" max="11" width="15.109375" bestFit="1" customWidth="1"/>
    <col min="19" max="19" width="22.5546875" customWidth="1"/>
  </cols>
  <sheetData>
    <row r="1" spans="1:19" ht="15" thickBot="1" x14ac:dyDescent="0.35">
      <c r="A1" s="46" t="s">
        <v>0</v>
      </c>
      <c r="B1" s="47" t="s">
        <v>1</v>
      </c>
      <c r="C1" s="47" t="s">
        <v>2</v>
      </c>
      <c r="D1" s="47" t="s">
        <v>196</v>
      </c>
      <c r="E1" s="47" t="s">
        <v>195</v>
      </c>
      <c r="F1" s="48" t="s">
        <v>194</v>
      </c>
      <c r="H1" s="50" t="s">
        <v>1</v>
      </c>
      <c r="I1" s="49" t="s">
        <v>196</v>
      </c>
      <c r="J1" s="47" t="s">
        <v>195</v>
      </c>
      <c r="K1" s="48" t="s">
        <v>194</v>
      </c>
      <c r="N1" s="283" t="s">
        <v>250</v>
      </c>
      <c r="O1" s="287"/>
      <c r="P1" s="287"/>
      <c r="Q1" s="284"/>
      <c r="S1" s="64" t="s">
        <v>194</v>
      </c>
    </row>
    <row r="2" spans="1:19" x14ac:dyDescent="0.3">
      <c r="A2" s="44" t="s">
        <v>35</v>
      </c>
      <c r="B2" s="2">
        <v>2019</v>
      </c>
      <c r="C2" s="65">
        <v>43556</v>
      </c>
      <c r="D2" s="2">
        <v>1777.4</v>
      </c>
      <c r="E2" s="2">
        <v>146.55000000000001</v>
      </c>
      <c r="F2" s="45">
        <v>1303.5999999999999</v>
      </c>
      <c r="H2" s="51" t="s">
        <v>200</v>
      </c>
      <c r="I2" s="86">
        <v>6.6389107685383142E-2</v>
      </c>
      <c r="J2" s="87">
        <v>3.9235755714773113E-2</v>
      </c>
      <c r="K2" s="88">
        <v>3.5056765879104057E-2</v>
      </c>
      <c r="L2" s="283" t="s">
        <v>255</v>
      </c>
      <c r="M2" s="284"/>
      <c r="N2" s="288"/>
      <c r="O2" s="289"/>
      <c r="P2" s="289"/>
      <c r="Q2" s="290"/>
      <c r="S2" s="282" t="s">
        <v>229</v>
      </c>
    </row>
    <row r="3" spans="1:19" ht="15" thickBot="1" x14ac:dyDescent="0.35">
      <c r="A3" s="20" t="s">
        <v>35</v>
      </c>
      <c r="B3" s="19">
        <v>2019</v>
      </c>
      <c r="C3" s="66">
        <v>43586</v>
      </c>
      <c r="D3" s="19">
        <v>1791.9000000000003</v>
      </c>
      <c r="E3" s="19">
        <v>146.9</v>
      </c>
      <c r="F3" s="21">
        <v>1306.3</v>
      </c>
      <c r="H3" s="52" t="s">
        <v>201</v>
      </c>
      <c r="I3" s="89">
        <v>5.7699736543909211E-2</v>
      </c>
      <c r="J3" s="90">
        <v>7.0338420703384363E-2</v>
      </c>
      <c r="K3" s="91">
        <v>0.13131769679489752</v>
      </c>
      <c r="L3" s="285"/>
      <c r="M3" s="286"/>
      <c r="N3" s="285"/>
      <c r="O3" s="291"/>
      <c r="P3" s="291"/>
      <c r="Q3" s="286"/>
      <c r="S3" s="282"/>
    </row>
    <row r="4" spans="1:19" x14ac:dyDescent="0.3">
      <c r="A4" s="20" t="s">
        <v>35</v>
      </c>
      <c r="B4" s="19">
        <v>2019</v>
      </c>
      <c r="C4" s="66">
        <v>43617</v>
      </c>
      <c r="D4" s="19">
        <v>1814.1000000000001</v>
      </c>
      <c r="E4" s="19">
        <v>147.4</v>
      </c>
      <c r="F4" s="21">
        <v>1310.1000000000001</v>
      </c>
    </row>
    <row r="5" spans="1:19" x14ac:dyDescent="0.3">
      <c r="A5" s="20" t="s">
        <v>35</v>
      </c>
      <c r="B5" s="19">
        <v>2019</v>
      </c>
      <c r="C5" s="66">
        <v>43647</v>
      </c>
      <c r="D5" s="19">
        <v>1837.5</v>
      </c>
      <c r="E5" s="19">
        <v>147.9</v>
      </c>
      <c r="F5" s="21">
        <v>1316.1</v>
      </c>
    </row>
    <row r="6" spans="1:19" x14ac:dyDescent="0.3">
      <c r="A6" s="20" t="s">
        <v>35</v>
      </c>
      <c r="B6" s="19">
        <v>2019</v>
      </c>
      <c r="C6" s="66">
        <v>43678</v>
      </c>
      <c r="D6" s="19">
        <v>1846.5</v>
      </c>
      <c r="E6" s="19">
        <v>148.5</v>
      </c>
      <c r="F6" s="21">
        <v>1322.3</v>
      </c>
    </row>
    <row r="7" spans="1:19" x14ac:dyDescent="0.3">
      <c r="A7" s="20" t="s">
        <v>35</v>
      </c>
      <c r="B7" s="19">
        <v>2019</v>
      </c>
      <c r="C7" s="66">
        <v>43709</v>
      </c>
      <c r="D7" s="19">
        <v>1857.6999999999998</v>
      </c>
      <c r="E7" s="19">
        <v>149</v>
      </c>
      <c r="F7" s="21">
        <v>1325.6999999999998</v>
      </c>
    </row>
    <row r="8" spans="1:19" x14ac:dyDescent="0.3">
      <c r="A8" s="20" t="s">
        <v>35</v>
      </c>
      <c r="B8" s="19">
        <v>2019</v>
      </c>
      <c r="C8" s="66">
        <v>43739</v>
      </c>
      <c r="D8" s="19">
        <v>1885.5999999999997</v>
      </c>
      <c r="E8" s="19">
        <v>149.4</v>
      </c>
      <c r="F8" s="21">
        <v>1328.6</v>
      </c>
      <c r="Q8" s="359"/>
    </row>
    <row r="9" spans="1:19" x14ac:dyDescent="0.3">
      <c r="A9" s="20" t="s">
        <v>35</v>
      </c>
      <c r="B9" s="19">
        <v>2019</v>
      </c>
      <c r="C9" s="66">
        <v>43770</v>
      </c>
      <c r="D9" s="19">
        <v>1910.9</v>
      </c>
      <c r="E9" s="19">
        <v>149.9</v>
      </c>
      <c r="F9" s="21">
        <v>1331.9</v>
      </c>
    </row>
    <row r="10" spans="1:19" x14ac:dyDescent="0.3">
      <c r="A10" s="20" t="s">
        <v>35</v>
      </c>
      <c r="B10" s="19">
        <v>2019</v>
      </c>
      <c r="C10" s="66">
        <v>43800</v>
      </c>
      <c r="D10" s="19">
        <v>1946.1000000000001</v>
      </c>
      <c r="E10" s="19">
        <v>150.4</v>
      </c>
      <c r="F10" s="21">
        <v>1335.8</v>
      </c>
    </row>
    <row r="11" spans="1:19" x14ac:dyDescent="0.3">
      <c r="A11" s="20" t="s">
        <v>35</v>
      </c>
      <c r="B11" s="19">
        <v>2020</v>
      </c>
      <c r="C11" s="66">
        <v>43831</v>
      </c>
      <c r="D11" s="19">
        <v>1940.3999999999999</v>
      </c>
      <c r="E11" s="19">
        <v>151.19999999999999</v>
      </c>
      <c r="F11" s="21">
        <v>1341.1999999999998</v>
      </c>
    </row>
    <row r="12" spans="1:19" x14ac:dyDescent="0.3">
      <c r="A12" s="20" t="s">
        <v>35</v>
      </c>
      <c r="B12" s="19">
        <v>2020</v>
      </c>
      <c r="C12" s="66">
        <v>43862</v>
      </c>
      <c r="D12" s="19">
        <v>1911.6</v>
      </c>
      <c r="E12" s="19">
        <v>151.69999999999999</v>
      </c>
      <c r="F12" s="21">
        <v>1344.9</v>
      </c>
    </row>
    <row r="13" spans="1:19" ht="15" thickBot="1" x14ac:dyDescent="0.35">
      <c r="A13" s="38" t="s">
        <v>35</v>
      </c>
      <c r="B13" s="39">
        <v>2020</v>
      </c>
      <c r="C13" s="67">
        <v>43891</v>
      </c>
      <c r="D13" s="39">
        <v>1895.4</v>
      </c>
      <c r="E13" s="39">
        <v>152.30000000000001</v>
      </c>
      <c r="F13" s="40">
        <v>1349.3</v>
      </c>
    </row>
    <row r="14" spans="1:19" ht="15" thickBot="1" x14ac:dyDescent="0.35">
      <c r="A14" s="41"/>
      <c r="B14" s="42"/>
      <c r="C14" s="84" t="s">
        <v>228</v>
      </c>
      <c r="D14" s="85">
        <f>((D13-D2)/D2)</f>
        <v>6.6389107685383142E-2</v>
      </c>
      <c r="E14" s="94">
        <f t="shared" ref="E14:F14" si="0">((E13-E2)/E2)</f>
        <v>3.9235755714773113E-2</v>
      </c>
      <c r="F14" s="95">
        <f t="shared" si="0"/>
        <v>3.5056765879104057E-2</v>
      </c>
    </row>
    <row r="15" spans="1:19" x14ac:dyDescent="0.3">
      <c r="D15" s="360"/>
      <c r="E15" s="27"/>
      <c r="F15" s="27"/>
    </row>
    <row r="16" spans="1:19" ht="15" thickBot="1" x14ac:dyDescent="0.35"/>
    <row r="17" spans="1:19" ht="15" thickBot="1" x14ac:dyDescent="0.35">
      <c r="A17" s="46" t="s">
        <v>0</v>
      </c>
      <c r="B17" s="47" t="s">
        <v>1</v>
      </c>
      <c r="C17" s="47" t="s">
        <v>2</v>
      </c>
      <c r="D17" s="47" t="s">
        <v>196</v>
      </c>
      <c r="E17" s="47" t="s">
        <v>195</v>
      </c>
      <c r="F17" s="48" t="s">
        <v>194</v>
      </c>
    </row>
    <row r="18" spans="1:19" x14ac:dyDescent="0.3">
      <c r="A18" s="44" t="s">
        <v>35</v>
      </c>
      <c r="B18" s="2">
        <v>2020</v>
      </c>
      <c r="C18" s="65">
        <v>43922</v>
      </c>
      <c r="D18" s="80">
        <v>1928.0519125999999</v>
      </c>
      <c r="E18" s="2">
        <v>150.69999999999999</v>
      </c>
      <c r="F18" s="82">
        <v>1254.9967210999998</v>
      </c>
    </row>
    <row r="19" spans="1:19" x14ac:dyDescent="0.3">
      <c r="A19" s="20" t="s">
        <v>35</v>
      </c>
      <c r="B19" s="19">
        <v>2020</v>
      </c>
      <c r="C19" s="66">
        <v>43952</v>
      </c>
      <c r="D19" s="81">
        <v>1825.3608557000002</v>
      </c>
      <c r="E19" s="81">
        <v>138.5168022</v>
      </c>
      <c r="F19" s="83">
        <v>1254.9967210999998</v>
      </c>
    </row>
    <row r="20" spans="1:19" x14ac:dyDescent="0.3">
      <c r="A20" s="20" t="s">
        <v>35</v>
      </c>
      <c r="B20" s="19">
        <v>2020</v>
      </c>
      <c r="C20" s="66">
        <v>43983</v>
      </c>
      <c r="D20" s="19">
        <v>1966.8000000000002</v>
      </c>
      <c r="E20" s="19">
        <v>154.4</v>
      </c>
      <c r="F20" s="21">
        <v>1381.5</v>
      </c>
      <c r="S20" s="6"/>
    </row>
    <row r="21" spans="1:19" x14ac:dyDescent="0.3">
      <c r="A21" s="20" t="s">
        <v>35</v>
      </c>
      <c r="B21" s="19">
        <v>2020</v>
      </c>
      <c r="C21" s="66">
        <v>44013</v>
      </c>
      <c r="D21" s="19">
        <v>1966.8000000000002</v>
      </c>
      <c r="E21" s="19">
        <v>154.4</v>
      </c>
      <c r="F21" s="21">
        <v>1381.5</v>
      </c>
      <c r="S21" s="6"/>
    </row>
    <row r="22" spans="1:19" x14ac:dyDescent="0.3">
      <c r="A22" s="20" t="s">
        <v>35</v>
      </c>
      <c r="B22" s="19">
        <v>2020</v>
      </c>
      <c r="C22" s="66">
        <v>44044</v>
      </c>
      <c r="D22" s="19">
        <v>1995.1999999999998</v>
      </c>
      <c r="E22" s="81">
        <v>155</v>
      </c>
      <c r="F22" s="83">
        <v>1387</v>
      </c>
      <c r="S22" s="6"/>
    </row>
    <row r="23" spans="1:19" x14ac:dyDescent="0.3">
      <c r="A23" s="20" t="s">
        <v>35</v>
      </c>
      <c r="B23" s="19">
        <v>2020</v>
      </c>
      <c r="C23" s="66">
        <v>44075</v>
      </c>
      <c r="D23" s="81">
        <v>2007</v>
      </c>
      <c r="E23" s="19">
        <v>155.6</v>
      </c>
      <c r="F23" s="21">
        <v>1395.3000000000002</v>
      </c>
    </row>
    <row r="24" spans="1:19" ht="15" thickBot="1" x14ac:dyDescent="0.35">
      <c r="A24" s="20" t="s">
        <v>35</v>
      </c>
      <c r="B24" s="19">
        <v>2020</v>
      </c>
      <c r="C24" s="66">
        <v>44105</v>
      </c>
      <c r="D24" s="19">
        <v>2048.6000000000004</v>
      </c>
      <c r="E24" s="19">
        <v>156.30000000000001</v>
      </c>
      <c r="F24" s="83">
        <v>1396</v>
      </c>
    </row>
    <row r="25" spans="1:19" ht="14.4" customHeight="1" x14ac:dyDescent="0.3">
      <c r="A25" s="20" t="s">
        <v>35</v>
      </c>
      <c r="B25" s="19">
        <v>2020</v>
      </c>
      <c r="C25" s="66">
        <v>44136</v>
      </c>
      <c r="D25" s="19">
        <v>2095.6</v>
      </c>
      <c r="E25" s="19">
        <v>157.19999999999999</v>
      </c>
      <c r="F25" s="21">
        <v>1400.6</v>
      </c>
      <c r="H25" s="185" t="s">
        <v>249</v>
      </c>
      <c r="I25" s="186"/>
      <c r="J25" s="186"/>
      <c r="K25" s="186"/>
      <c r="L25" s="186"/>
      <c r="M25" s="186"/>
      <c r="N25" s="186"/>
      <c r="O25" s="187"/>
      <c r="P25" s="77"/>
      <c r="Q25" s="77"/>
    </row>
    <row r="26" spans="1:19" x14ac:dyDescent="0.3">
      <c r="A26" s="20" t="s">
        <v>35</v>
      </c>
      <c r="B26" s="19">
        <v>2020</v>
      </c>
      <c r="C26" s="66">
        <v>44166</v>
      </c>
      <c r="D26" s="19">
        <v>2109.1</v>
      </c>
      <c r="E26" s="19">
        <v>158.30000000000001</v>
      </c>
      <c r="F26" s="21">
        <v>1405.3000000000002</v>
      </c>
      <c r="H26" s="201"/>
      <c r="I26" s="202"/>
      <c r="J26" s="202"/>
      <c r="K26" s="202"/>
      <c r="L26" s="202"/>
      <c r="M26" s="202"/>
      <c r="N26" s="202"/>
      <c r="O26" s="203"/>
      <c r="P26" s="77"/>
      <c r="Q26" s="77"/>
    </row>
    <row r="27" spans="1:19" ht="15" thickBot="1" x14ac:dyDescent="0.35">
      <c r="A27" s="20" t="s">
        <v>35</v>
      </c>
      <c r="B27" s="19">
        <v>2021</v>
      </c>
      <c r="C27" s="66">
        <v>44197</v>
      </c>
      <c r="D27" s="19">
        <v>2076.5</v>
      </c>
      <c r="E27" s="19">
        <v>159.30000000000001</v>
      </c>
      <c r="F27" s="21">
        <v>1409.8000000000002</v>
      </c>
      <c r="H27" s="188"/>
      <c r="I27" s="189"/>
      <c r="J27" s="189"/>
      <c r="K27" s="189"/>
      <c r="L27" s="189"/>
      <c r="M27" s="189"/>
      <c r="N27" s="189"/>
      <c r="O27" s="190"/>
      <c r="P27" s="77"/>
      <c r="Q27" s="77"/>
    </row>
    <row r="28" spans="1:19" ht="15" thickBot="1" x14ac:dyDescent="0.35">
      <c r="A28" s="38" t="s">
        <v>35</v>
      </c>
      <c r="B28" s="39">
        <v>2021</v>
      </c>
      <c r="C28" s="67">
        <v>44228</v>
      </c>
      <c r="D28" s="39">
        <v>2039.3000000000002</v>
      </c>
      <c r="E28" s="39">
        <v>161.30000000000001</v>
      </c>
      <c r="F28" s="40">
        <v>1419.8000000000002</v>
      </c>
    </row>
    <row r="29" spans="1:19" ht="15" thickBot="1" x14ac:dyDescent="0.35">
      <c r="A29" s="41"/>
      <c r="B29" s="42"/>
      <c r="C29" s="84" t="s">
        <v>228</v>
      </c>
      <c r="D29" s="41">
        <f>((D28-D18)/D18)</f>
        <v>5.7699736543909211E-2</v>
      </c>
      <c r="E29" s="41">
        <f t="shared" ref="E29:F29" si="1">((E28-E18)/E18)</f>
        <v>7.0338420703384363E-2</v>
      </c>
      <c r="F29" s="96">
        <f t="shared" si="1"/>
        <v>0.13131769679489752</v>
      </c>
      <c r="H29" s="133" t="s">
        <v>226</v>
      </c>
      <c r="I29" s="134"/>
      <c r="J29" s="134"/>
      <c r="K29" s="134"/>
      <c r="L29" s="134"/>
      <c r="M29" s="134"/>
      <c r="N29" s="134"/>
      <c r="O29" s="135"/>
      <c r="P29" s="76"/>
      <c r="Q29" s="76"/>
    </row>
    <row r="30" spans="1:19" ht="15" thickBot="1" x14ac:dyDescent="0.35">
      <c r="D30" s="6"/>
      <c r="E30" s="6"/>
      <c r="F30" s="6"/>
      <c r="H30" s="139"/>
      <c r="I30" s="140"/>
      <c r="J30" s="140"/>
      <c r="K30" s="140"/>
      <c r="L30" s="140"/>
      <c r="M30" s="140"/>
      <c r="N30" s="140"/>
      <c r="O30" s="141"/>
      <c r="P30" s="76"/>
      <c r="Q30" s="76"/>
    </row>
  </sheetData>
  <mergeCells count="5">
    <mergeCell ref="H25:O27"/>
    <mergeCell ref="H29:O30"/>
    <mergeCell ref="S2:S3"/>
    <mergeCell ref="L2:M3"/>
    <mergeCell ref="N1:Q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D2A6F-C022-4B05-82EF-22E159972026}">
  <dimension ref="A1:R29"/>
  <sheetViews>
    <sheetView zoomScaleNormal="100" workbookViewId="0">
      <selection activeCell="O9" sqref="O9"/>
    </sheetView>
  </sheetViews>
  <sheetFormatPr defaultRowHeight="14.4" x14ac:dyDescent="0.3"/>
  <cols>
    <col min="1" max="1" width="29.88671875" customWidth="1"/>
    <col min="9" max="9" width="9.88671875" bestFit="1" customWidth="1"/>
  </cols>
  <sheetData>
    <row r="1" spans="1:18" x14ac:dyDescent="0.3">
      <c r="A1" s="302" t="s">
        <v>203</v>
      </c>
      <c r="B1" s="304" t="s">
        <v>204</v>
      </c>
      <c r="C1" s="305"/>
      <c r="D1" s="306"/>
      <c r="E1" s="309" t="s">
        <v>205</v>
      </c>
      <c r="F1" s="310"/>
      <c r="H1" s="318" t="s">
        <v>259</v>
      </c>
      <c r="I1" s="319"/>
      <c r="J1" s="319"/>
      <c r="K1" s="319"/>
      <c r="L1" s="319"/>
      <c r="M1" s="319"/>
      <c r="N1" s="319"/>
      <c r="O1" s="319"/>
      <c r="P1" s="319"/>
      <c r="Q1" s="319"/>
      <c r="R1" s="320"/>
    </row>
    <row r="2" spans="1:18" ht="15" thickBot="1" x14ac:dyDescent="0.35">
      <c r="A2" s="303"/>
      <c r="B2" s="307"/>
      <c r="C2" s="212"/>
      <c r="D2" s="308"/>
      <c r="E2" s="311"/>
      <c r="F2" s="312"/>
      <c r="H2" s="321"/>
      <c r="I2" s="322"/>
      <c r="J2" s="322"/>
      <c r="K2" s="322"/>
      <c r="L2" s="322"/>
      <c r="M2" s="322"/>
      <c r="N2" s="322"/>
      <c r="O2" s="322"/>
      <c r="P2" s="322"/>
      <c r="Q2" s="322"/>
      <c r="R2" s="323"/>
    </row>
    <row r="3" spans="1:18" x14ac:dyDescent="0.3">
      <c r="A3" s="51" t="s">
        <v>3</v>
      </c>
      <c r="B3" s="313">
        <v>0.44017675841832837</v>
      </c>
      <c r="C3" s="222"/>
      <c r="D3" s="314"/>
      <c r="E3" s="315" t="str">
        <f t="shared" ref="E3:E29" si="0">_xlfn.IFS(B3&lt;=0.19,"No correlation",B3&lt;=0.39,"Week",B3&lt;=0.59,"Moderate",B3&lt;=0.79,"Strong",B3&lt;=1,"Very strong")</f>
        <v>Moderate</v>
      </c>
      <c r="F3" s="316"/>
      <c r="H3" s="321"/>
      <c r="I3" s="322"/>
      <c r="J3" s="322"/>
      <c r="K3" s="322"/>
      <c r="L3" s="322"/>
      <c r="M3" s="322"/>
      <c r="N3" s="322"/>
      <c r="O3" s="322"/>
      <c r="P3" s="322"/>
      <c r="Q3" s="322"/>
      <c r="R3" s="323"/>
    </row>
    <row r="4" spans="1:18" x14ac:dyDescent="0.3">
      <c r="A4" s="59" t="s">
        <v>4</v>
      </c>
      <c r="B4" s="298">
        <v>0.79268638395138591</v>
      </c>
      <c r="C4" s="160"/>
      <c r="D4" s="299"/>
      <c r="E4" s="300" t="str">
        <f t="shared" si="0"/>
        <v>Very strong</v>
      </c>
      <c r="F4" s="301"/>
      <c r="H4" s="321"/>
      <c r="I4" s="322"/>
      <c r="J4" s="322"/>
      <c r="K4" s="322"/>
      <c r="L4" s="322"/>
      <c r="M4" s="322"/>
      <c r="N4" s="322"/>
      <c r="O4" s="322"/>
      <c r="P4" s="322"/>
      <c r="Q4" s="322"/>
      <c r="R4" s="323"/>
    </row>
    <row r="5" spans="1:18" ht="15" thickBot="1" x14ac:dyDescent="0.35">
      <c r="A5" s="59" t="s">
        <v>5</v>
      </c>
      <c r="B5" s="298">
        <v>-8.3230117728398945E-2</v>
      </c>
      <c r="C5" s="160"/>
      <c r="D5" s="299"/>
      <c r="E5" s="300" t="str">
        <f t="shared" si="0"/>
        <v>No correlation</v>
      </c>
      <c r="F5" s="301"/>
      <c r="H5" s="324"/>
      <c r="I5" s="325"/>
      <c r="J5" s="325"/>
      <c r="K5" s="325"/>
      <c r="L5" s="325"/>
      <c r="M5" s="325"/>
      <c r="N5" s="325"/>
      <c r="O5" s="325"/>
      <c r="P5" s="325"/>
      <c r="Q5" s="325"/>
      <c r="R5" s="326"/>
    </row>
    <row r="6" spans="1:18" x14ac:dyDescent="0.3">
      <c r="A6" s="59" t="s">
        <v>6</v>
      </c>
      <c r="B6" s="298">
        <v>0.52801215784440125</v>
      </c>
      <c r="C6" s="160"/>
      <c r="D6" s="299"/>
      <c r="E6" s="300" t="str">
        <f t="shared" si="0"/>
        <v>Moderate</v>
      </c>
      <c r="F6" s="301"/>
    </row>
    <row r="7" spans="1:18" x14ac:dyDescent="0.3">
      <c r="A7" s="59" t="s">
        <v>7</v>
      </c>
      <c r="B7" s="298">
        <v>0.75137562864761787</v>
      </c>
      <c r="C7" s="160"/>
      <c r="D7" s="299"/>
      <c r="E7" s="300" t="str">
        <f t="shared" si="0"/>
        <v>Strong</v>
      </c>
      <c r="F7" s="301"/>
    </row>
    <row r="8" spans="1:18" x14ac:dyDescent="0.3">
      <c r="A8" s="59" t="s">
        <v>8</v>
      </c>
      <c r="B8" s="298">
        <v>0.52580194973218175</v>
      </c>
      <c r="C8" s="160"/>
      <c r="D8" s="299"/>
      <c r="E8" s="300" t="str">
        <f t="shared" si="0"/>
        <v>Moderate</v>
      </c>
      <c r="F8" s="301"/>
    </row>
    <row r="9" spans="1:18" x14ac:dyDescent="0.3">
      <c r="A9" s="59" t="s">
        <v>9</v>
      </c>
      <c r="B9" s="298">
        <v>0.32851585542562417</v>
      </c>
      <c r="C9" s="160"/>
      <c r="D9" s="299"/>
      <c r="E9" s="300" t="str">
        <f t="shared" si="0"/>
        <v>Week</v>
      </c>
      <c r="F9" s="301"/>
    </row>
    <row r="10" spans="1:18" x14ac:dyDescent="0.3">
      <c r="A10" s="59" t="s">
        <v>10</v>
      </c>
      <c r="B10" s="298">
        <v>0.32272831877671143</v>
      </c>
      <c r="C10" s="160"/>
      <c r="D10" s="299"/>
      <c r="E10" s="300" t="str">
        <f t="shared" si="0"/>
        <v>Week</v>
      </c>
      <c r="F10" s="301"/>
      <c r="I10" s="317" t="s">
        <v>217</v>
      </c>
      <c r="J10" s="317"/>
      <c r="K10" s="317"/>
      <c r="L10" s="317"/>
    </row>
    <row r="11" spans="1:18" x14ac:dyDescent="0.3">
      <c r="A11" s="59" t="s">
        <v>11</v>
      </c>
      <c r="B11" s="298">
        <v>0.60898859301652353</v>
      </c>
      <c r="C11" s="160"/>
      <c r="D11" s="299"/>
      <c r="E11" s="300" t="str">
        <f t="shared" si="0"/>
        <v>Strong</v>
      </c>
      <c r="F11" s="301"/>
      <c r="I11" s="317" t="s">
        <v>218</v>
      </c>
      <c r="J11" s="317"/>
      <c r="K11" s="317"/>
      <c r="L11" s="317"/>
    </row>
    <row r="12" spans="1:18" x14ac:dyDescent="0.3">
      <c r="A12" s="59" t="s">
        <v>12</v>
      </c>
      <c r="B12" s="298">
        <v>0.51253296913706514</v>
      </c>
      <c r="C12" s="160"/>
      <c r="D12" s="299"/>
      <c r="E12" s="300" t="str">
        <f t="shared" si="0"/>
        <v>Moderate</v>
      </c>
      <c r="F12" s="301"/>
    </row>
    <row r="13" spans="1:18" x14ac:dyDescent="0.3">
      <c r="A13" s="59" t="s">
        <v>13</v>
      </c>
      <c r="B13" s="298">
        <v>0.67587166556768097</v>
      </c>
      <c r="C13" s="160"/>
      <c r="D13" s="299"/>
      <c r="E13" s="300" t="str">
        <f t="shared" si="0"/>
        <v>Strong</v>
      </c>
      <c r="F13" s="301"/>
    </row>
    <row r="14" spans="1:18" ht="15" thickBot="1" x14ac:dyDescent="0.35">
      <c r="A14" s="59" t="s">
        <v>14</v>
      </c>
      <c r="B14" s="298">
        <v>0.63554887759632284</v>
      </c>
      <c r="C14" s="160"/>
      <c r="D14" s="299"/>
      <c r="E14" s="300" t="str">
        <f t="shared" si="0"/>
        <v>Strong</v>
      </c>
      <c r="F14" s="301"/>
    </row>
    <row r="15" spans="1:18" ht="15" thickBot="1" x14ac:dyDescent="0.35">
      <c r="A15" s="59" t="s">
        <v>15</v>
      </c>
      <c r="B15" s="298">
        <v>0.70985767478792194</v>
      </c>
      <c r="C15" s="160"/>
      <c r="D15" s="299"/>
      <c r="E15" s="300" t="str">
        <f t="shared" si="0"/>
        <v>Strong</v>
      </c>
      <c r="F15" s="301"/>
      <c r="I15" s="70" t="s">
        <v>234</v>
      </c>
      <c r="J15" s="292" t="s">
        <v>235</v>
      </c>
      <c r="K15" s="293"/>
    </row>
    <row r="16" spans="1:18" x14ac:dyDescent="0.3">
      <c r="A16" s="59" t="s">
        <v>16</v>
      </c>
      <c r="B16" s="298">
        <v>0.53257184105749322</v>
      </c>
      <c r="C16" s="160"/>
      <c r="D16" s="299"/>
      <c r="E16" s="300" t="str">
        <f t="shared" si="0"/>
        <v>Moderate</v>
      </c>
      <c r="F16" s="301"/>
      <c r="I16" s="68" t="s">
        <v>230</v>
      </c>
      <c r="J16" s="296" t="s">
        <v>236</v>
      </c>
      <c r="K16" s="297"/>
    </row>
    <row r="17" spans="1:11" x14ac:dyDescent="0.3">
      <c r="A17" s="59" t="s">
        <v>17</v>
      </c>
      <c r="B17" s="298">
        <v>0.6675210542467247</v>
      </c>
      <c r="C17" s="160"/>
      <c r="D17" s="299"/>
      <c r="E17" s="300" t="str">
        <f t="shared" si="0"/>
        <v>Strong</v>
      </c>
      <c r="F17" s="301"/>
      <c r="I17" s="68" t="s">
        <v>231</v>
      </c>
      <c r="J17" s="296" t="s">
        <v>237</v>
      </c>
      <c r="K17" s="297"/>
    </row>
    <row r="18" spans="1:11" x14ac:dyDescent="0.3">
      <c r="A18" s="59" t="s">
        <v>18</v>
      </c>
      <c r="B18" s="298">
        <v>0.69262835349824226</v>
      </c>
      <c r="C18" s="160"/>
      <c r="D18" s="299"/>
      <c r="E18" s="300" t="str">
        <f t="shared" si="0"/>
        <v>Strong</v>
      </c>
      <c r="F18" s="301"/>
      <c r="I18" s="68" t="s">
        <v>232</v>
      </c>
      <c r="J18" s="296" t="s">
        <v>238</v>
      </c>
      <c r="K18" s="297"/>
    </row>
    <row r="19" spans="1:11" x14ac:dyDescent="0.3">
      <c r="A19" s="59" t="s">
        <v>19</v>
      </c>
      <c r="B19" s="298">
        <v>0.67177408699418339</v>
      </c>
      <c r="C19" s="160"/>
      <c r="D19" s="299"/>
      <c r="E19" s="300" t="str">
        <f t="shared" si="0"/>
        <v>Strong</v>
      </c>
      <c r="F19" s="301"/>
      <c r="I19" s="68" t="s">
        <v>233</v>
      </c>
      <c r="J19" s="296" t="s">
        <v>239</v>
      </c>
      <c r="K19" s="297"/>
    </row>
    <row r="20" spans="1:11" ht="15" thickBot="1" x14ac:dyDescent="0.35">
      <c r="A20" s="59" t="s">
        <v>20</v>
      </c>
      <c r="B20" s="298">
        <v>0.58292169810517414</v>
      </c>
      <c r="C20" s="160"/>
      <c r="D20" s="299"/>
      <c r="E20" s="300" t="str">
        <f t="shared" si="0"/>
        <v>Moderate</v>
      </c>
      <c r="F20" s="301"/>
      <c r="I20" s="69" t="s">
        <v>241</v>
      </c>
      <c r="J20" s="294" t="s">
        <v>240</v>
      </c>
      <c r="K20" s="295"/>
    </row>
    <row r="21" spans="1:11" x14ac:dyDescent="0.3">
      <c r="A21" s="59" t="s">
        <v>21</v>
      </c>
      <c r="B21" s="298">
        <v>0.71047151158581401</v>
      </c>
      <c r="C21" s="160"/>
      <c r="D21" s="299"/>
      <c r="E21" s="300" t="str">
        <f t="shared" si="0"/>
        <v>Strong</v>
      </c>
      <c r="F21" s="301"/>
    </row>
    <row r="22" spans="1:11" x14ac:dyDescent="0.3">
      <c r="A22" s="59" t="s">
        <v>22</v>
      </c>
      <c r="B22" s="298">
        <v>0.65447675113762371</v>
      </c>
      <c r="C22" s="160"/>
      <c r="D22" s="299"/>
      <c r="E22" s="300" t="str">
        <f t="shared" si="0"/>
        <v>Strong</v>
      </c>
      <c r="F22" s="301"/>
    </row>
    <row r="23" spans="1:11" x14ac:dyDescent="0.3">
      <c r="A23" s="59" t="s">
        <v>23</v>
      </c>
      <c r="B23" s="298">
        <v>0.61861423178649055</v>
      </c>
      <c r="C23" s="160"/>
      <c r="D23" s="299"/>
      <c r="E23" s="300" t="str">
        <f t="shared" si="0"/>
        <v>Strong</v>
      </c>
      <c r="F23" s="301"/>
    </row>
    <row r="24" spans="1:11" x14ac:dyDescent="0.3">
      <c r="A24" s="59" t="s">
        <v>24</v>
      </c>
      <c r="B24" s="298">
        <v>0.77877919315666566</v>
      </c>
      <c r="C24" s="160"/>
      <c r="D24" s="299"/>
      <c r="E24" s="300" t="str">
        <f t="shared" si="0"/>
        <v>Strong</v>
      </c>
      <c r="F24" s="301"/>
    </row>
    <row r="25" spans="1:11" x14ac:dyDescent="0.3">
      <c r="A25" s="59" t="s">
        <v>25</v>
      </c>
      <c r="B25" s="298">
        <v>0.72426727012919712</v>
      </c>
      <c r="C25" s="160"/>
      <c r="D25" s="299"/>
      <c r="E25" s="300" t="str">
        <f t="shared" si="0"/>
        <v>Strong</v>
      </c>
      <c r="F25" s="301"/>
    </row>
    <row r="26" spans="1:11" x14ac:dyDescent="0.3">
      <c r="A26" s="59" t="s">
        <v>26</v>
      </c>
      <c r="B26" s="298">
        <v>0.59640199467194921</v>
      </c>
      <c r="C26" s="160"/>
      <c r="D26" s="299"/>
      <c r="E26" s="300" t="str">
        <f t="shared" si="0"/>
        <v>Strong</v>
      </c>
      <c r="F26" s="301"/>
    </row>
    <row r="27" spans="1:11" x14ac:dyDescent="0.3">
      <c r="A27" s="59" t="s">
        <v>27</v>
      </c>
      <c r="B27" s="298">
        <v>0.55942828642482123</v>
      </c>
      <c r="C27" s="160"/>
      <c r="D27" s="299"/>
      <c r="E27" s="300" t="str">
        <f t="shared" si="0"/>
        <v>Moderate</v>
      </c>
      <c r="F27" s="301"/>
    </row>
    <row r="28" spans="1:11" x14ac:dyDescent="0.3">
      <c r="A28" s="59" t="s">
        <v>28</v>
      </c>
      <c r="B28" s="298">
        <v>0.67574034126462101</v>
      </c>
      <c r="C28" s="160"/>
      <c r="D28" s="299"/>
      <c r="E28" s="300" t="str">
        <f t="shared" si="0"/>
        <v>Strong</v>
      </c>
      <c r="F28" s="301"/>
    </row>
    <row r="29" spans="1:11" ht="15" thickBot="1" x14ac:dyDescent="0.35">
      <c r="A29" s="52" t="s">
        <v>29</v>
      </c>
      <c r="B29" s="327">
        <v>0.69539564242095442</v>
      </c>
      <c r="C29" s="328"/>
      <c r="D29" s="329"/>
      <c r="E29" s="300" t="str">
        <f t="shared" si="0"/>
        <v>Strong</v>
      </c>
      <c r="F29" s="301"/>
    </row>
  </sheetData>
  <mergeCells count="66">
    <mergeCell ref="I10:L10"/>
    <mergeCell ref="I11:L11"/>
    <mergeCell ref="H1:R5"/>
    <mergeCell ref="B29:D29"/>
    <mergeCell ref="E29:F29"/>
    <mergeCell ref="B26:D26"/>
    <mergeCell ref="E26:F26"/>
    <mergeCell ref="B27:D27"/>
    <mergeCell ref="E27:F27"/>
    <mergeCell ref="B28:D28"/>
    <mergeCell ref="E28:F28"/>
    <mergeCell ref="B23:D23"/>
    <mergeCell ref="E23:F23"/>
    <mergeCell ref="B24:D24"/>
    <mergeCell ref="E24:F24"/>
    <mergeCell ref="B25:D25"/>
    <mergeCell ref="E25:F25"/>
    <mergeCell ref="B20:D20"/>
    <mergeCell ref="E20:F20"/>
    <mergeCell ref="B21:D21"/>
    <mergeCell ref="E21:F21"/>
    <mergeCell ref="B22:D22"/>
    <mergeCell ref="E22:F22"/>
    <mergeCell ref="B17:D17"/>
    <mergeCell ref="E17:F17"/>
    <mergeCell ref="B18:D18"/>
    <mergeCell ref="E18:F18"/>
    <mergeCell ref="B19:D19"/>
    <mergeCell ref="E19:F19"/>
    <mergeCell ref="B14:D14"/>
    <mergeCell ref="E14:F14"/>
    <mergeCell ref="B15:D15"/>
    <mergeCell ref="E15:F15"/>
    <mergeCell ref="B16:D16"/>
    <mergeCell ref="E16:F16"/>
    <mergeCell ref="B11:D11"/>
    <mergeCell ref="E11:F11"/>
    <mergeCell ref="B12:D12"/>
    <mergeCell ref="E12:F12"/>
    <mergeCell ref="B13:D13"/>
    <mergeCell ref="E13:F13"/>
    <mergeCell ref="B8:D8"/>
    <mergeCell ref="E8:F8"/>
    <mergeCell ref="B9:D9"/>
    <mergeCell ref="E9:F9"/>
    <mergeCell ref="B10:D10"/>
    <mergeCell ref="E10:F10"/>
    <mergeCell ref="B5:D5"/>
    <mergeCell ref="E5:F5"/>
    <mergeCell ref="B6:D6"/>
    <mergeCell ref="E6:F6"/>
    <mergeCell ref="B7:D7"/>
    <mergeCell ref="E7:F7"/>
    <mergeCell ref="B4:D4"/>
    <mergeCell ref="E4:F4"/>
    <mergeCell ref="A1:A2"/>
    <mergeCell ref="B1:D2"/>
    <mergeCell ref="E1:F2"/>
    <mergeCell ref="B3:D3"/>
    <mergeCell ref="E3:F3"/>
    <mergeCell ref="J15:K15"/>
    <mergeCell ref="J20:K20"/>
    <mergeCell ref="J19:K19"/>
    <mergeCell ref="J18:K18"/>
    <mergeCell ref="J17:K17"/>
    <mergeCell ref="J16:K16"/>
  </mergeCells>
  <conditionalFormatting sqref="E3:F29">
    <cfRule type="containsText" dxfId="8" priority="1" operator="containsText" text="Very Strong">
      <formula>NOT(ISERROR(SEARCH("Very Strong",E3)))</formula>
    </cfRule>
    <cfRule type="containsText" dxfId="7" priority="2" operator="containsText" text="Week">
      <formula>NOT(ISERROR(SEARCH("Week",E3)))</formula>
    </cfRule>
    <cfRule type="containsText" dxfId="6" priority="3" operator="containsText" text="Week">
      <formula>NOT(ISERROR(SEARCH("Week",E3)))</formula>
    </cfRule>
    <cfRule type="containsText" dxfId="5" priority="4" operator="containsText" text="Strong">
      <formula>NOT(ISERROR(SEARCH("Strong",E3)))</formula>
    </cfRule>
    <cfRule type="containsText" dxfId="4" priority="5" operator="containsText" text="Very Strong">
      <formula>NOT(ISERROR(SEARCH("Very Strong",E3)))</formula>
    </cfRule>
    <cfRule type="containsText" dxfId="3" priority="6" operator="containsText" text="Moderate">
      <formula>NOT(ISERROR(SEARCH("Moderate",E3)))</formula>
    </cfRule>
    <cfRule type="containsText" dxfId="2" priority="7" operator="containsText" text="Strong">
      <formula>NOT(ISERROR(SEARCH("Strong",E3)))</formula>
    </cfRule>
    <cfRule type="containsText" dxfId="1" priority="8" operator="containsText" text="Weak">
      <formula>NOT(ISERROR(SEARCH("Weak",E3)))</formula>
    </cfRule>
    <cfRule type="containsText" dxfId="0" priority="9" operator="containsText" text="Very Weak">
      <formula>NOT(ISERROR(SEARCH("Very Weak",E3)))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D P x s O x 0 A g A A x B A A A B M A A A B G b 3 J t d W x h c y 9 T Z W N 0 a W 9 u M S 5 t 7 F T B b t s w D L 0 H 6 D 8 I 7 i U B v G B N t x 0 2 5 F C 4 7 d r D t n R p B w z N U D A y Y w u V R U O S 0 x Z F / 3 2 U n a 3 F p q y 7 D N j B P t g J + U i R 1 O N z K L 0 i I + b d d + / d Y O B K s J i L 3 e R A 6 6 t T k y s I b 7 y 9 u q g 9 X R 3 U V u n J v h j u j R I x F R r 9 z k D w M 6 f G S m R L 5 t b j Q 5 J N h c Y P j 5 X G c U b G 8 x 8 3 T L K 3 i w u H 1 i 0 s V H C 9 O K Q b o w l y t 3 j u q L F 0 6 2 S U X h 6 i V p X y a K d J m q Q i I 9 1 U x k 3 3 X 6 b i y E j K l S m m e 5 P X k 1 S c N e R x 7 u 8 0 T h 9 / j j + S w W + j t C t 5 N 5 l Z q t i X i x O E n O s K H Z 3 D k o E b z 8 Y + 7 L p L x e X G z v X O J W i w b u p t 8 z R l V o I p O O P 5 X Y 2 P 6 c 4 t G L c i W 3 U V B 6 c b R s 5 P 7 + + T c B V k u T v P K O H x 1 j + k 4 j 7 5 i h C M p 8 a / e T U O C V r r B 5 5 t + R s 2 Q 4 u g n Q C T i 9 p S 3 k j v f o B M U y 3 R d s E I v s W s l C s j / q O i i E U p f f 1 c 5 k 9 q c / o K o v 5 j 2 6 i o 4 w s W 6 M P I Y s 5 Z o x 0 + 2 9 W 8 K c C 2 I C b e q u M 1 2 r s Y s l Y y e h D T 5 A V o S S V p J c U S 1 2 i h i J d k s W 7 X p Q o D T 4 U z I K / D 9 w b R O 4 F e j m P t E + V t h X 9 M D Y a N t A Q p q Q U r 4 + l W S T D R t j N N v m T + x 4 / z N x 1 9 t k V 1 l 7 U d d 0 K N e 5 L 8 J 9 O O G 9 R t r F Z F 6 b c E I s 8 x F w U 3 3 V 0 e S 8 B 6 y + R 5 E b S P c b H d o J p s R 1 h J V d U Y n k W 4 3 A j 6 M 0 r e g F b Z A h w q L i I I U o z k z K N t a W a 8 k 2 R A C 8 l 3 3 G b C V W B U d J m U k 6 g 1 G O S O I / 7 3 y C z k V C o I 3 C / + h 9 H O Q J m o h P y 9 I E 9 6 Q e 4 F u R f k X p B 7 Q f 4 / B H m / F + R e k H t B 7 g W 5 F + R / K s j f A Q A A / / 8 D A F B L A Q I t A B Q A B g A I A A A A I Q A q 3 a p A 0 g A A A D c B A A A T A A A A A A A A A A A A A A A A A A A A A A B b Q 2 9 u d G V u d F 9 U e X B l c 1 0 u e G 1 s U E s B A i 0 A F A A C A A g A A A A h A P y A Y 3 6 s A A A A 9 w A A A B I A A A A A A A A A A A A A A A A A C w M A A E N v b m Z p Z y 9 Q Y W N r Y W d l L n h t b F B L A Q I t A B Q A A g A I A A A A I Q A z 8 b D s d A I A A M Q Q A A A T A A A A A A A A A A A A A A A A A O c D A A B G b 3 J t d W x h c y 9 T Z W N 0 a W 9 u M S 5 t U E s F B g A A A A A D A A M A w g A A A I w 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X g A A A A A A A O R d 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W x s X 0 l u Z G l h X 0 l u Z G V 4 X 1 V w d G 9 f Q X B y a W w y M y U y M C g x K T w v S X R l b V B h d G g + P C 9 J d G V t T G 9 j Y X R p b 2 4 + P F N 0 Y W J s Z U V u d H J p Z X M + P E V u d H J 5 I F R 5 c G U 9 I k F k Z G V k V G 9 E Y X R h T W 9 k Z W w i I F Z h b H V l P S J s M C I v P j x F b n R y e S B U e X B l P S J C d W Z m Z X J O Z X h 0 U m V m c m V z a C I g V m F s d W U 9 I m w x I i 8 + P E V u d H J 5 I F R 5 c G U 9 I k Z p b G x D b 3 V u d C I g V m F s d W U 9 I m w z N z I i L z 4 8 R W 5 0 c n k g V H l w Z T 0 i R m l s b E V u Y W J s Z W Q i I F Z h b H V l P S J s M S I v P j x F b n R y e S B U e X B l P S J G a W x s R X J y b 3 J D b 2 R l I i B W Y W x 1 Z T 0 i c 1 V u a 2 5 v d 2 4 i L z 4 8 R W 5 0 c n k g V H l w Z T 0 i R m l s b E V y c m 9 y Q 2 9 1 b n Q i I F Z h b H V l P S J s N i I v P j x F b n R y e S B U e X B l P S J G a W x s T G F z d F V w Z G F 0 Z W Q i I F Z h b H V l P S J k M j A y N S 0 w M i 0 w M 1 Q w O D o 0 N j o 1 M C 4 z O T E 4 N z E w W i I v P j x F b n R y e S B U e X B l P S J G a W x s Q 2 9 s d W 1 u V H l w Z X M i I F Z h b H V l P S J z Q m d N R 0 J R V U Z C U V V G Q l F V R k J R V U Z C U V V G Q l F V R 0 J R V U Z C U V V G Q l F V R i I 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Z k M m J k N T R i L W E 0 Y z A t N D N j Y y 1 i N D c x L W Y 0 N j I 3 M j c 3 N D g x M C I v P j x F b n R y e S B U e X B l P S J S Z W x h d G l v b n N o a X B J b m Z v Q 2 9 u d G F p b m V y I i B W Y W x 1 Z T 0 i c 3 s m c X V v d D t j b 2 x 1 b W 5 D b 3 V u d C Z x d W 9 0 O z o z M C w m c X V v d D t r Z X l D b 2 x 1 b W 5 O Y W 1 l c y Z x d W 9 0 O z p b X S w m c X V v d D t x d W V y e V J l b G F 0 a W 9 u c 2 h p c H M m c X V v d D s 6 W 1 0 s J n F 1 b 3 Q 7 Y 2 9 s d W 1 u S W R l b n R p d G l l c y Z x d W 9 0 O z p b J n F 1 b 3 Q 7 U 2 V j d G l v b j E v Q W x s X 0 l u Z G l h X 0 l u Z G V 4 X 1 V w d G 9 f Q X B y a W w y M y A o M S k v Q 2 h h b m d l Z C B U e X B l L n t T Z W N 0 b 3 I s M H 0 m c X V v d D s s J n F 1 b 3 Q 7 U 2 V j d G l v b j E v Q W x s X 0 l u Z G l h X 0 l u Z G V 4 X 1 V w d G 9 f Q X B y a W w y M y A o M S k v Q 2 h h b m d l Z C B U e X B l L n t Z Z W F y L D F 9 J n F 1 b 3 Q 7 L C Z x d W 9 0 O 1 N l Y 3 R p b 2 4 x L 0 F s b F 9 J b m R p Y V 9 J b m R l e F 9 V c H R v X 0 F w c m l s M j M g K D E p L 0 N o Y W 5 n Z W Q g V H l w Z S 5 7 T W 9 u d G g s M n 0 m c X V v d D s s J n F 1 b 3 Q 7 U 2 V j d G l v b j E v Q W x s X 0 l u Z G l h X 0 l u Z G V 4 X 1 V w d G 9 f Q X B y a W w y M y A o M S k v Q 2 h h b m d l Z C B U e X B l L n t D Z X J l Y W x z I G F u Z C B w c m 9 k d W N 0 c y w z f S Z x d W 9 0 O y w m c X V v d D t T Z W N 0 a W 9 u M S 9 B b G x f S W 5 k a W F f S W 5 k Z X h f V X B 0 b 1 9 B c H J p b D I z I C g x K S 9 D a G F u Z 2 V k I F R 5 c G U u e 0 1 l Y X Q g Y W 5 k I G Z p c 2 g s N H 0 m c X V v d D s s J n F 1 b 3 Q 7 U 2 V j d G l v b j E v Q W x s X 0 l u Z G l h X 0 l u Z G V 4 X 1 V w d G 9 f Q X B y a W w y M y A o M S k v Q 2 h h b m d l Z C B U e X B l L n t F Z 2 c s N X 0 m c X V v d D s s J n F 1 b 3 Q 7 U 2 V j d G l v b j E v Q W x s X 0 l u Z G l h X 0 l u Z G V 4 X 1 V w d G 9 f Q X B y a W w y M y A o M S k v Q 2 h h b m d l Z C B U e X B l L n t N a W x r I G F u Z C B w c m 9 k d W N 0 c y w 2 f S Z x d W 9 0 O y w m c X V v d D t T Z W N 0 a W 9 u M S 9 B b G x f S W 5 k a W F f S W 5 k Z X h f V X B 0 b 1 9 B c H J p b D I z I C g x K S 9 D a G F u Z 2 V k I F R 5 c G U u e 0 9 p b H M g Y W 5 k I G Z h d H M s N 3 0 m c X V v d D s s J n F 1 b 3 Q 7 U 2 V j d G l v b j E v Q W x s X 0 l u Z G l h X 0 l u Z G V 4 X 1 V w d G 9 f Q X B y a W w y M y A o M S k v Q 2 h h b m d l Z C B U e X B l L n t G c n V p d H M s O H 0 m c X V v d D s s J n F 1 b 3 Q 7 U 2 V j d G l v b j E v Q W x s X 0 l u Z G l h X 0 l u Z G V 4 X 1 V w d G 9 f Q X B y a W w y M y A o M S k v Q 2 h h b m d l Z C B U e X B l L n t W Z W d l d G F i b G V z L D l 9 J n F 1 b 3 Q 7 L C Z x d W 9 0 O 1 N l Y 3 R p b 2 4 x L 0 F s b F 9 J b m R p Y V 9 J b m R l e F 9 V c H R v X 0 F w c m l s M j M g K D E p L 0 N o Y W 5 n Z W Q g V H l w Z S 5 7 U H V s c 2 V z I G F u Z C B w c m 9 k d W N 0 c y w x M H 0 m c X V v d D s s J n F 1 b 3 Q 7 U 2 V j d G l v b j E v Q W x s X 0 l u Z G l h X 0 l u Z G V 4 X 1 V w d G 9 f Q X B y a W w y M y A o M S k v Q 2 h h b m d l Z C B U e X B l L n t T d W d h c i B h b m Q g Q 2 9 u Z m V j d G l v b m V y e S w x M X 0 m c X V v d D s s J n F 1 b 3 Q 7 U 2 V j d G l v b j E v Q W x s X 0 l u Z G l h X 0 l u Z G V 4 X 1 V w d G 9 f Q X B y a W w y M y A o M S k v Q 2 h h b m d l Z C B U e X B l L n t T c G l j Z X M s M T J 9 J n F 1 b 3 Q 7 L C Z x d W 9 0 O 1 N l Y 3 R p b 2 4 x L 0 F s b F 9 J b m R p Y V 9 J b m R l e F 9 V c H R v X 0 F w c m l s M j M g K D E p L 0 N o Y W 5 n Z W Q g V H l w Z S 5 7 T m 9 u L W F s Y 2 9 o b 2 x p Y y B i Z X Z l c m F n Z X M s M T N 9 J n F 1 b 3 Q 7 L C Z x d W 9 0 O 1 N l Y 3 R p b 2 4 x L 0 F s b F 9 J b m R p Y V 9 J b m R l e F 9 V c H R v X 0 F w c m l s M j M g K D E p L 0 N o Y W 5 n Z W Q g V H l w Z S 5 7 U H J l c G F y Z W Q g b W V h b H M s I H N u Y W N r c y w g c 3 d l Z X R z I G V 0 Y y 4 s M T R 9 J n F 1 b 3 Q 7 L C Z x d W 9 0 O 1 N l Y 3 R p b 2 4 x L 0 F s b F 9 J b m R p Y V 9 J b m R l e F 9 V c H R v X 0 F w c m l s M j M g K D E p L 0 N o Y W 5 n Z W Q g V H l w Z S 5 7 R m 9 v Z C B h b m Q g Y m V 2 Z X J h Z 2 V z L D E 1 f S Z x d W 9 0 O y w m c X V v d D t T Z W N 0 a W 9 u M S 9 B b G x f S W 5 k a W F f S W 5 k Z X h f V X B 0 b 1 9 B c H J p b D I z I C g x K S 9 D a G F u Z 2 V k I F R 5 c G U u e 1 B h b i w g d G 9 i Y W N j b y B h b m Q g a W 5 0 b 3 h p Y 2 F u d H M s M T Z 9 J n F 1 b 3 Q 7 L C Z x d W 9 0 O 1 N l Y 3 R p b 2 4 x L 0 F s b F 9 J b m R p Y V 9 J b m R l e F 9 V c H R v X 0 F w c m l s M j M g K D E p L 0 N o Y W 5 n Z W Q g V H l w Z S 5 7 Q 2 x v d G h p b m c s M T d 9 J n F 1 b 3 Q 7 L C Z x d W 9 0 O 1 N l Y 3 R p b 2 4 x L 0 F s b F 9 J b m R p Y V 9 J b m R l e F 9 V c H R v X 0 F w c m l s M j M g K D E p L 0 N o Y W 5 n Z W Q g V H l w Z S 5 7 R m 9 v d H d l Y X I s M T h 9 J n F 1 b 3 Q 7 L C Z x d W 9 0 O 1 N l Y 3 R p b 2 4 x L 0 F s b F 9 J b m R p Y V 9 J b m R l e F 9 V c H R v X 0 F w c m l s M j M g K D E p L 0 N o Y W 5 n Z W Q g V H l w Z S 5 7 Q 2 x v d G h p b m c g Y W 5 k I G Z v b 3 R 3 Z W F y L D E 5 f S Z x d W 9 0 O y w m c X V v d D t T Z W N 0 a W 9 u M S 9 B b G x f S W 5 k a W F f S W 5 k Z X h f V X B 0 b 1 9 B c H J p b D I z I C g x K S 9 D a G F u Z 2 V k I F R 5 c G U u e 0 h v d X N p b m c s M j B 9 J n F 1 b 3 Q 7 L C Z x d W 9 0 O 1 N l Y 3 R p b 2 4 x L 0 F s b F 9 J b m R p Y V 9 J b m R l e F 9 V c H R v X 0 F w c m l s M j M g K D E p L 0 N o Y W 5 n Z W Q g V H l w Z S 5 7 R n V l b C B h b m Q g b G l n a H Q s M j F 9 J n F 1 b 3 Q 7 L C Z x d W 9 0 O 1 N l Y 3 R p b 2 4 x L 0 F s b F 9 J b m R p Y V 9 J b m R l e F 9 V c H R v X 0 F w c m l s M j M g K D E p L 0 N o Y W 5 n Z W Q g V H l w Z S 5 7 S G 9 1 c 2 V o b 2 x k I G d v b 2 R z I G F u Z C B z Z X J 2 a W N l c y w y M n 0 m c X V v d D s s J n F 1 b 3 Q 7 U 2 V j d G l v b j E v Q W x s X 0 l u Z G l h X 0 l u Z G V 4 X 1 V w d G 9 f Q X B y a W w y M y A o M S k v Q 2 h h b m d l Z C B U e X B l L n t I Z W F s d G g s M j N 9 J n F 1 b 3 Q 7 L C Z x d W 9 0 O 1 N l Y 3 R p b 2 4 x L 0 F s b F 9 J b m R p Y V 9 J b m R l e F 9 V c H R v X 0 F w c m l s M j M g K D E p L 0 N o Y W 5 n Z W Q g V H l w Z S 5 7 V H J h b n N w b 3 J 0 I G F u Z C B j b 2 1 t d W 5 p Y 2 F 0 a W 9 u L D I 0 f S Z x d W 9 0 O y w m c X V v d D t T Z W N 0 a W 9 u M S 9 B b G x f S W 5 k a W F f S W 5 k Z X h f V X B 0 b 1 9 B c H J p b D I z I C g x K S 9 D a G F u Z 2 V k I F R 5 c G U u e 1 J l Y 3 J l Y X R p b 2 4 g Y W 5 k I G F t d X N l b W V u d C w y N X 0 m c X V v d D s s J n F 1 b 3 Q 7 U 2 V j d G l v b j E v Q W x s X 0 l u Z G l h X 0 l u Z G V 4 X 1 V w d G 9 f Q X B y a W w y M y A o M S k v Q 2 h h b m d l Z C B U e X B l L n t F Z H V j Y X R p b 2 4 s M j Z 9 J n F 1 b 3 Q 7 L C Z x d W 9 0 O 1 N l Y 3 R p b 2 4 x L 0 F s b F 9 J b m R p Y V 9 J b m R l e F 9 V c H R v X 0 F w c m l s M j M g K D E p L 0 N o Y W 5 n Z W Q g V H l w Z S 5 7 U G V y c 2 9 u Y W w g Y 2 F y Z S B h b m Q g Z W Z m Z W N 0 c y w y N 3 0 m c X V v d D s s J n F 1 b 3 Q 7 U 2 V j d G l v b j E v Q W x s X 0 l u Z G l h X 0 l u Z G V 4 X 1 V w d G 9 f Q X B y a W w y M y A o M S k v Q 2 h h b m d l Z C B U e X B l L n t N a X N j Z W x s Y W 5 l b 3 V z L D I 4 f S Z x d W 9 0 O y w m c X V v d D t T Z W N 0 a W 9 u M S 9 B b G x f S W 5 k a W F f S W 5 k Z X h f V X B 0 b 1 9 B c H J p b D I z I C g x K S 9 D a G F u Z 2 V k I F R 5 c G U u e 0 d l b m V y Y W w g a W 5 k Z X g s M j l 9 J n F 1 b 3 Q 7 X S w m c X V v d D t D b 2 x 1 b W 5 D b 3 V u d C Z x d W 9 0 O z o z M C w m c X V v d D t L Z X l D b 2 x 1 b W 5 O Y W 1 l c y Z x d W 9 0 O z p b X S w m c X V v d D t D b 2 x 1 b W 5 J Z G V u d G l 0 a W V z J n F 1 b 3 Q 7 O l s m c X V v d D t T Z W N 0 a W 9 u M S 9 B b G x f S W 5 k a W F f S W 5 k Z X h f V X B 0 b 1 9 B c H J p b D I z I C g x K S 9 D a G F u Z 2 V k I F R 5 c G U u e 1 N l Y 3 R v c i w w f S Z x d W 9 0 O y w m c X V v d D t T Z W N 0 a W 9 u M S 9 B b G x f S W 5 k a W F f S W 5 k Z X h f V X B 0 b 1 9 B c H J p b D I z I C g x K S 9 D a G F u Z 2 V k I F R 5 c G U u e 1 l l Y X I s M X 0 m c X V v d D s s J n F 1 b 3 Q 7 U 2 V j d G l v b j E v Q W x s X 0 l u Z G l h X 0 l u Z G V 4 X 1 V w d G 9 f Q X B y a W w y M y A o M S k v Q 2 h h b m d l Z C B U e X B l L n t N b 2 5 0 a C w y f S Z x d W 9 0 O y w m c X V v d D t T Z W N 0 a W 9 u M S 9 B b G x f S W 5 k a W F f S W 5 k Z X h f V X B 0 b 1 9 B c H J p b D I z I C g x K S 9 D a G F u Z 2 V k I F R 5 c G U u e 0 N l c m V h b H M g Y W 5 k I H B y b 2 R 1 Y 3 R z L D N 9 J n F 1 b 3 Q 7 L C Z x d W 9 0 O 1 N l Y 3 R p b 2 4 x L 0 F s b F 9 J b m R p Y V 9 J b m R l e F 9 V c H R v X 0 F w c m l s M j M g K D E p L 0 N o Y W 5 n Z W Q g V H l w Z S 5 7 T W V h d C B h b m Q g Z m l z a C w 0 f S Z x d W 9 0 O y w m c X V v d D t T Z W N 0 a W 9 u M S 9 B b G x f S W 5 k a W F f S W 5 k Z X h f V X B 0 b 1 9 B c H J p b D I z I C g x K S 9 D a G F u Z 2 V k I F R 5 c G U u e 0 V n Z y w 1 f S Z x d W 9 0 O y w m c X V v d D t T Z W N 0 a W 9 u M S 9 B b G x f S W 5 k a W F f S W 5 k Z X h f V X B 0 b 1 9 B c H J p b D I z I C g x K S 9 D a G F u Z 2 V k I F R 5 c G U u e 0 1 p b G s g Y W 5 k I H B y b 2 R 1 Y 3 R z L D Z 9 J n F 1 b 3 Q 7 L C Z x d W 9 0 O 1 N l Y 3 R p b 2 4 x L 0 F s b F 9 J b m R p Y V 9 J b m R l e F 9 V c H R v X 0 F w c m l s M j M g K D E p L 0 N o Y W 5 n Z W Q g V H l w Z S 5 7 T 2 l s c y B h b m Q g Z m F 0 c y w 3 f S Z x d W 9 0 O y w m c X V v d D t T Z W N 0 a W 9 u M S 9 B b G x f S W 5 k a W F f S W 5 k Z X h f V X B 0 b 1 9 B c H J p b D I z I C g x K S 9 D a G F u Z 2 V k I F R 5 c G U u e 0 Z y d W l 0 c y w 4 f S Z x d W 9 0 O y w m c X V v d D t T Z W N 0 a W 9 u M S 9 B b G x f S W 5 k a W F f S W 5 k Z X h f V X B 0 b 1 9 B c H J p b D I z I C g x K S 9 D a G F u Z 2 V k I F R 5 c G U u e 1 Z l Z 2 V 0 Y W J s Z X M s O X 0 m c X V v d D s s J n F 1 b 3 Q 7 U 2 V j d G l v b j E v Q W x s X 0 l u Z G l h X 0 l u Z G V 4 X 1 V w d G 9 f Q X B y a W w y M y A o M S k v Q 2 h h b m d l Z C B U e X B l L n t Q d W x z Z X M g Y W 5 k I H B y b 2 R 1 Y 3 R z L D E w f S Z x d W 9 0 O y w m c X V v d D t T Z W N 0 a W 9 u M S 9 B b G x f S W 5 k a W F f S W 5 k Z X h f V X B 0 b 1 9 B c H J p b D I z I C g x K S 9 D a G F u Z 2 V k I F R 5 c G U u e 1 N 1 Z 2 F y I G F u Z C B D b 2 5 m Z W N 0 a W 9 u Z X J 5 L D E x f S Z x d W 9 0 O y w m c X V v d D t T Z W N 0 a W 9 u M S 9 B b G x f S W 5 k a W F f S W 5 k Z X h f V X B 0 b 1 9 B c H J p b D I z I C g x K S 9 D a G F u Z 2 V k I F R 5 c G U u e 1 N w a W N l c y w x M n 0 m c X V v d D s s J n F 1 b 3 Q 7 U 2 V j d G l v b j E v Q W x s X 0 l u Z G l h X 0 l u Z G V 4 X 1 V w d G 9 f Q X B y a W w y M y A o M S k v Q 2 h h b m d l Z C B U e X B l L n t O b 2 4 t Y W x j b 2 h v b G l j I G J l d m V y Y W d l c y w x M 3 0 m c X V v d D s s J n F 1 b 3 Q 7 U 2 V j d G l v b j E v Q W x s X 0 l u Z G l h X 0 l u Z G V 4 X 1 V w d G 9 f Q X B y a W w y M y A o M S k v Q 2 h h b m d l Z C B U e X B l L n t Q c m V w Y X J l Z C B t Z W F s c y w g c 2 5 h Y 2 t z L C B z d 2 V l d H M g Z X R j L i w x N H 0 m c X V v d D s s J n F 1 b 3 Q 7 U 2 V j d G l v b j E v Q W x s X 0 l u Z G l h X 0 l u Z G V 4 X 1 V w d G 9 f Q X B y a W w y M y A o M S k v Q 2 h h b m d l Z C B U e X B l L n t G b 2 9 k I G F u Z C B i Z X Z l c m F n Z X M s M T V 9 J n F 1 b 3 Q 7 L C Z x d W 9 0 O 1 N l Y 3 R p b 2 4 x L 0 F s b F 9 J b m R p Y V 9 J b m R l e F 9 V c H R v X 0 F w c m l s M j M g K D E p L 0 N o Y W 5 n Z W Q g V H l w Z S 5 7 U G F u L C B 0 b 2 J h Y 2 N v I G F u Z C B p b n R v e G l j Y W 5 0 c y w x N n 0 m c X V v d D s s J n F 1 b 3 Q 7 U 2 V j d G l v b j E v Q W x s X 0 l u Z G l h X 0 l u Z G V 4 X 1 V w d G 9 f Q X B y a W w y M y A o M S k v Q 2 h h b m d l Z C B U e X B l L n t D b G 9 0 a G l u Z y w x N 3 0 m c X V v d D s s J n F 1 b 3 Q 7 U 2 V j d G l v b j E v Q W x s X 0 l u Z G l h X 0 l u Z G V 4 X 1 V w d G 9 f Q X B y a W w y M y A o M S k v Q 2 h h b m d l Z C B U e X B l L n t G b 2 9 0 d 2 V h c i w x O H 0 m c X V v d D s s J n F 1 b 3 Q 7 U 2 V j d G l v b j E v Q W x s X 0 l u Z G l h X 0 l u Z G V 4 X 1 V w d G 9 f Q X B y a W w y M y A o M S k v Q 2 h h b m d l Z C B U e X B l L n t D b G 9 0 a G l u Z y B h b m Q g Z m 9 v d H d l Y X I s M T l 9 J n F 1 b 3 Q 7 L C Z x d W 9 0 O 1 N l Y 3 R p b 2 4 x L 0 F s b F 9 J b m R p Y V 9 J b m R l e F 9 V c H R v X 0 F w c m l s M j M g K D E p L 0 N o Y W 5 n Z W Q g V H l w Z S 5 7 S G 9 1 c 2 l u Z y w y M H 0 m c X V v d D s s J n F 1 b 3 Q 7 U 2 V j d G l v b j E v Q W x s X 0 l u Z G l h X 0 l u Z G V 4 X 1 V w d G 9 f Q X B y a W w y M y A o M S k v Q 2 h h b m d l Z C B U e X B l L n t G d W V s I G F u Z C B s a W d o d C w y M X 0 m c X V v d D s s J n F 1 b 3 Q 7 U 2 V j d G l v b j E v Q W x s X 0 l u Z G l h X 0 l u Z G V 4 X 1 V w d G 9 f Q X B y a W w y M y A o M S k v Q 2 h h b m d l Z C B U e X B l L n t I b 3 V z Z W h v b G Q g Z 2 9 v Z H M g Y W 5 k I H N l c n Z p Y 2 V z L D I y f S Z x d W 9 0 O y w m c X V v d D t T Z W N 0 a W 9 u M S 9 B b G x f S W 5 k a W F f S W 5 k Z X h f V X B 0 b 1 9 B c H J p b D I z I C g x K S 9 D a G F u Z 2 V k I F R 5 c G U u e 0 h l Y W x 0 a C w y M 3 0 m c X V v d D s s J n F 1 b 3 Q 7 U 2 V j d G l v b j E v Q W x s X 0 l u Z G l h X 0 l u Z G V 4 X 1 V w d G 9 f Q X B y a W w y M y A o M S k v Q 2 h h b m d l Z C B U e X B l L n t U c m F u c 3 B v c n Q g Y W 5 k I G N v b W 1 1 b m l j Y X R p b 2 4 s M j R 9 J n F 1 b 3 Q 7 L C Z x d W 9 0 O 1 N l Y 3 R p b 2 4 x L 0 F s b F 9 J b m R p Y V 9 J b m R l e F 9 V c H R v X 0 F w c m l s M j M g K D E p L 0 N o Y W 5 n Z W Q g V H l w Z S 5 7 U m V j c m V h d G l v b i B h b m Q g Y W 1 1 c 2 V t Z W 5 0 L D I 1 f S Z x d W 9 0 O y w m c X V v d D t T Z W N 0 a W 9 u M S 9 B b G x f S W 5 k a W F f S W 5 k Z X h f V X B 0 b 1 9 B c H J p b D I z I C g x K S 9 D a G F u Z 2 V k I F R 5 c G U u e 0 V k d W N h d G l v b i w y N n 0 m c X V v d D s s J n F 1 b 3 Q 7 U 2 V j d G l v b j E v Q W x s X 0 l u Z G l h X 0 l u Z G V 4 X 1 V w d G 9 f Q X B y a W w y M y A o M S k v Q 2 h h b m d l Z C B U e X B l L n t Q Z X J z b 2 5 h b C B j Y X J l I G F u Z C B l Z m Z l Y 3 R z L D I 3 f S Z x d W 9 0 O y w m c X V v d D t T Z W N 0 a W 9 u M S 9 B b G x f S W 5 k a W F f S W 5 k Z X h f V X B 0 b 1 9 B c H J p b D I z I C g x K S 9 D a G F u Z 2 V k I F R 5 c G U u e 0 1 p c 2 N l b G x h b m V v d X M s M j h 9 J n F 1 b 3 Q 7 L C Z x d W 9 0 O 1 N l Y 3 R p b 2 4 x L 0 F s b F 9 J b m R p Y V 9 J b m R l e F 9 V c H R v X 0 F w c m l s M j M g K D E p L 0 N o Y W 5 n Z W Q g V H l w Z S 5 7 R 2 V u Z X J h b C B p b m R l e C w y O X 0 m c X V v d D t d L C Z x d W 9 0 O 1 J l b G F 0 a W 9 u c 2 h p c E l u Z m 8 m c X V v d D s 6 W 1 1 9 I i 8 + P E V u d H J 5 I F R 5 c G U 9 I l J l c 3 V s d F R 5 c G U i I F Z h b H V l P S J z V G F i b G U i L z 4 8 R W 5 0 c n k g V H l w Z T 0 i R m l s b E 9 i a m V j d F R 5 c G U i I F Z h b H V l P S J z V G F i b G U i L z 4 8 R W 5 0 c n k g V H l w Z T 0 i T m F t Z V V w Z G F 0 Z W R B Z n R l c k Z p b G w i I F Z h b H V l P S J s M C I v P j x F b n R y e S B U e X B l P S J G a W x s V G F y Z 2 V 0 I i B W Y W x 1 Z T 0 i c 0 F s b F 9 J b m R p Y V 9 J b m R l e F 9 V c H R v X 0 F w c m l s M j N f X z E i L z 4 8 L 1 N 0 Y W J s Z U V u d H J p Z X M + P C 9 J d G V t P j x J d G V t P j x J d G V t T G 9 j Y X R p b 2 4 + P E l 0 Z W 1 U e X B l P k Z v c m 1 1 b G E 8 L 0 l 0 Z W 1 U e X B l P j x J d G V t U G F 0 a D 5 T Z W N 0 a W 9 u M S 9 B b G x f S W 5 k a W F f S W 5 k Z X h f V X B 0 b 1 9 B c H J p b D I z J T I w K D I p P C 9 J d G V t U G F 0 a D 4 8 L 0 l 0 Z W 1 M b 2 N h d G l v b j 4 8 U 3 R h Y m x l R W 5 0 c m l l c z 4 8 R W 5 0 c n k g V H l w Z T 0 i Q W R k Z W R U b 0 R h d G F N b 2 R l b C I g V m F s d W U 9 I m w w I i 8 + P E V u d H J 5 I F R 5 c G U 9 I k J 1 Z m Z l c k 5 l e H R S Z W Z y Z X N o I i B W Y W x 1 Z T 0 i b D E i L z 4 8 R W 5 0 c n k g V H l w Z T 0 i R m l s b E N v d W 5 0 I i B W Y W x 1 Z T 0 i b D M 3 M i I v P j x F b n R y e S B U e X B l P S J G a W x s R W 5 h Y m x l Z C I g V m F s d W U 9 I m w w I i 8 + P E V u d H J 5 I F R 5 c G U 9 I k Z p b G x F c n J v c k N v Z G U i I F Z h b H V l P S J z V W 5 r b m 9 3 b i I v P j x F b n R y e S B U e X B l P S J G a W x s R X J y b 3 J D b 3 V u d C I g V m F s d W U 9 I m w 2 I i 8 + P E V u d H J 5 I F R 5 c G U 9 I k Z p b G x M Y X N 0 V X B k Y X R l Z C I g V m F s d W U 9 I m Q y M D I 1 L T A y L T A z V D A 4 O j Q 2 O j U w L j M 5 M T g 3 M T B a I i 8 + P E V u d H J 5 I F R 5 c G U 9 I k Z p b G x D b 2 x 1 b W 5 U e X B l c y I g V m F s d W U 9 I n N C Z 0 1 H Q l F V R k J R V U Z C U V V G Q l F V R k J R V U Z C U V V H Q l F V R k J R V U Z C U V V G I i 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W V l Z m U y M z Y t N W I y M C 0 0 O D c 0 L W E w N 2 U t M W U x M T F k N T B h M G J m I i 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D a G F u Z 2 V k I F R 5 c G U u e 1 N l Y 3 R v c i w w f S Z x d W 9 0 O y w m c X V v d D t T Z W N 0 a W 9 u M S 9 B b G x f S W 5 k a W F f S W 5 k Z X h f V X B 0 b 1 9 B c H J p b D I z I C g x K S 9 D a G F u Z 2 V k I F R 5 c G U u e 1 l l Y X I s M X 0 m c X V v d D s s J n F 1 b 3 Q 7 U 2 V j d G l v b j E v Q W x s X 0 l u Z G l h X 0 l u Z G V 4 X 1 V w d G 9 f Q X B y a W w y M y A o M S k v Q 2 h h b m d l Z C B U e X B l L n t N b 2 5 0 a C w y f S Z x d W 9 0 O y w m c X V v d D t T Z W N 0 a W 9 u M S 9 B b G x f S W 5 k a W F f S W 5 k Z X h f V X B 0 b 1 9 B c H J p b D I z I C g x K S 9 D a G F u Z 2 V k I F R 5 c G U u e 0 N l c m V h b H M g Y W 5 k I H B y b 2 R 1 Y 3 R z L D N 9 J n F 1 b 3 Q 7 L C Z x d W 9 0 O 1 N l Y 3 R p b 2 4 x L 0 F s b F 9 J b m R p Y V 9 J b m R l e F 9 V c H R v X 0 F w c m l s M j M g K D E p L 0 N o Y W 5 n Z W Q g V H l w Z S 5 7 T W V h d C B h b m Q g Z m l z a C w 0 f S Z x d W 9 0 O y w m c X V v d D t T Z W N 0 a W 9 u M S 9 B b G x f S W 5 k a W F f S W 5 k Z X h f V X B 0 b 1 9 B c H J p b D I z I C g x K S 9 D a G F u Z 2 V k I F R 5 c G U u e 0 V n Z y w 1 f S Z x d W 9 0 O y w m c X V v d D t T Z W N 0 a W 9 u M S 9 B b G x f S W 5 k a W F f S W 5 k Z X h f V X B 0 b 1 9 B c H J p b D I z I C g x K S 9 D a G F u Z 2 V k I F R 5 c G U u e 0 1 p b G s g Y W 5 k I H B y b 2 R 1 Y 3 R z L D Z 9 J n F 1 b 3 Q 7 L C Z x d W 9 0 O 1 N l Y 3 R p b 2 4 x L 0 F s b F 9 J b m R p Y V 9 J b m R l e F 9 V c H R v X 0 F w c m l s M j M g K D E p L 0 N o Y W 5 n Z W Q g V H l w Z S 5 7 T 2 l s c y B h b m Q g Z m F 0 c y w 3 f S Z x d W 9 0 O y w m c X V v d D t T Z W N 0 a W 9 u M S 9 B b G x f S W 5 k a W F f S W 5 k Z X h f V X B 0 b 1 9 B c H J p b D I z I C g x K S 9 D a G F u Z 2 V k I F R 5 c G U u e 0 Z y d W l 0 c y w 4 f S Z x d W 9 0 O y w m c X V v d D t T Z W N 0 a W 9 u M S 9 B b G x f S W 5 k a W F f S W 5 k Z X h f V X B 0 b 1 9 B c H J p b D I z I C g x K S 9 D a G F u Z 2 V k I F R 5 c G U u e 1 Z l Z 2 V 0 Y W J s Z X M s O X 0 m c X V v d D s s J n F 1 b 3 Q 7 U 2 V j d G l v b j E v Q W x s X 0 l u Z G l h X 0 l u Z G V 4 X 1 V w d G 9 f Q X B y a W w y M y A o M S k v Q 2 h h b m d l Z C B U e X B l L n t Q d W x z Z X M g Y W 5 k I H B y b 2 R 1 Y 3 R z L D E w f S Z x d W 9 0 O y w m c X V v d D t T Z W N 0 a W 9 u M S 9 B b G x f S W 5 k a W F f S W 5 k Z X h f V X B 0 b 1 9 B c H J p b D I z I C g x K S 9 D a G F u Z 2 V k I F R 5 c G U u e 1 N 1 Z 2 F y I G F u Z C B D b 2 5 m Z W N 0 a W 9 u Z X J 5 L D E x f S Z x d W 9 0 O y w m c X V v d D t T Z W N 0 a W 9 u M S 9 B b G x f S W 5 k a W F f S W 5 k Z X h f V X B 0 b 1 9 B c H J p b D I z I C g x K S 9 D a G F u Z 2 V k I F R 5 c G U u e 1 N w a W N l c y w x M n 0 m c X V v d D s s J n F 1 b 3 Q 7 U 2 V j d G l v b j E v Q W x s X 0 l u Z G l h X 0 l u Z G V 4 X 1 V w d G 9 f Q X B y a W w y M y A o M S k v Q 2 h h b m d l Z C B U e X B l L n t O b 2 4 t Y W x j b 2 h v b G l j I G J l d m V y Y W d l c y w x M 3 0 m c X V v d D s s J n F 1 b 3 Q 7 U 2 V j d G l v b j E v Q W x s X 0 l u Z G l h X 0 l u Z G V 4 X 1 V w d G 9 f Q X B y a W w y M y A o M S k v Q 2 h h b m d l Z C B U e X B l L n t Q c m V w Y X J l Z C B t Z W F s c y w g c 2 5 h Y 2 t z L C B z d 2 V l d H M g Z X R j L i w x N H 0 m c X V v d D s s J n F 1 b 3 Q 7 U 2 V j d G l v b j E v Q W x s X 0 l u Z G l h X 0 l u Z G V 4 X 1 V w d G 9 f Q X B y a W w y M y A o M S k v Q 2 h h b m d l Z C B U e X B l L n t G b 2 9 k I G F u Z C B i Z X Z l c m F n Z X M s M T V 9 J n F 1 b 3 Q 7 L C Z x d W 9 0 O 1 N l Y 3 R p b 2 4 x L 0 F s b F 9 J b m R p Y V 9 J b m R l e F 9 V c H R v X 0 F w c m l s M j M g K D E p L 0 N o Y W 5 n Z W Q g V H l w Z S 5 7 U G F u L C B 0 b 2 J h Y 2 N v I G F u Z C B p b n R v e G l j Y W 5 0 c y w x N n 0 m c X V v d D s s J n F 1 b 3 Q 7 U 2 V j d G l v b j E v Q W x s X 0 l u Z G l h X 0 l u Z G V 4 X 1 V w d G 9 f Q X B y a W w y M y A o M S k v Q 2 h h b m d l Z C B U e X B l L n t D b G 9 0 a G l u Z y w x N 3 0 m c X V v d D s s J n F 1 b 3 Q 7 U 2 V j d G l v b j E v Q W x s X 0 l u Z G l h X 0 l u Z G V 4 X 1 V w d G 9 f Q X B y a W w y M y A o M S k v Q 2 h h b m d l Z C B U e X B l L n t G b 2 9 0 d 2 V h c i w x O H 0 m c X V v d D s s J n F 1 b 3 Q 7 U 2 V j d G l v b j E v Q W x s X 0 l u Z G l h X 0 l u Z G V 4 X 1 V w d G 9 f Q X B y a W w y M y A o M S k v Q 2 h h b m d l Z C B U e X B l L n t D b G 9 0 a G l u Z y B h b m Q g Z m 9 v d H d l Y X I s M T l 9 J n F 1 b 3 Q 7 L C Z x d W 9 0 O 1 N l Y 3 R p b 2 4 x L 0 F s b F 9 J b m R p Y V 9 J b m R l e F 9 V c H R v X 0 F w c m l s M j M g K D E p L 0 N o Y W 5 n Z W Q g V H l w Z S 5 7 S G 9 1 c 2 l u Z y w y M H 0 m c X V v d D s s J n F 1 b 3 Q 7 U 2 V j d G l v b j E v Q W x s X 0 l u Z G l h X 0 l u Z G V 4 X 1 V w d G 9 f Q X B y a W w y M y A o M S k v Q 2 h h b m d l Z C B U e X B l L n t G d W V s I G F u Z C B s a W d o d C w y M X 0 m c X V v d D s s J n F 1 b 3 Q 7 U 2 V j d G l v b j E v Q W x s X 0 l u Z G l h X 0 l u Z G V 4 X 1 V w d G 9 f Q X B y a W w y M y A o M S k v Q 2 h h b m d l Z C B U e X B l L n t I b 3 V z Z W h v b G Q g Z 2 9 v Z H M g Y W 5 k I H N l c n Z p Y 2 V z L D I y f S Z x d W 9 0 O y w m c X V v d D t T Z W N 0 a W 9 u M S 9 B b G x f S W 5 k a W F f S W 5 k Z X h f V X B 0 b 1 9 B c H J p b D I z I C g x K S 9 D a G F u Z 2 V k I F R 5 c G U u e 0 h l Y W x 0 a C w y M 3 0 m c X V v d D s s J n F 1 b 3 Q 7 U 2 V j d G l v b j E v Q W x s X 0 l u Z G l h X 0 l u Z G V 4 X 1 V w d G 9 f Q X B y a W w y M y A o M S k v Q 2 h h b m d l Z C B U e X B l L n t U c m F u c 3 B v c n Q g Y W 5 k I G N v b W 1 1 b m l j Y X R p b 2 4 s M j R 9 J n F 1 b 3 Q 7 L C Z x d W 9 0 O 1 N l Y 3 R p b 2 4 x L 0 F s b F 9 J b m R p Y V 9 J b m R l e F 9 V c H R v X 0 F w c m l s M j M g K D E p L 0 N o Y W 5 n Z W Q g V H l w Z S 5 7 U m V j c m V h d G l v b i B h b m Q g Y W 1 1 c 2 V t Z W 5 0 L D I 1 f S Z x d W 9 0 O y w m c X V v d D t T Z W N 0 a W 9 u M S 9 B b G x f S W 5 k a W F f S W 5 k Z X h f V X B 0 b 1 9 B c H J p b D I z I C g x K S 9 D a G F u Z 2 V k I F R 5 c G U u e 0 V k d W N h d G l v b i w y N n 0 m c X V v d D s s J n F 1 b 3 Q 7 U 2 V j d G l v b j E v Q W x s X 0 l u Z G l h X 0 l u Z G V 4 X 1 V w d G 9 f Q X B y a W w y M y A o M S k v Q 2 h h b m d l Z C B U e X B l L n t Q Z X J z b 2 5 h b C B j Y X J l I G F u Z C B l Z m Z l Y 3 R z L D I 3 f S Z x d W 9 0 O y w m c X V v d D t T Z W N 0 a W 9 u M S 9 B b G x f S W 5 k a W F f S W 5 k Z X h f V X B 0 b 1 9 B c H J p b D I z I C g x K S 9 D a G F u Z 2 V k I F R 5 c G U u e 0 1 p c 2 N l b G x h b m V v d X M s M j h 9 J n F 1 b 3 Q 7 L C Z x d W 9 0 O 1 N l Y 3 R p b 2 4 x L 0 F s b F 9 J b m R p Y V 9 J b m R l e F 9 V c H R v X 0 F w c m l s M j M g K D E p L 0 N o Y W 5 n Z W Q g V H l w Z S 5 7 R 2 V u Z X J h b C B p b m R l e C w y O X 0 m c X V v d D t d L C Z x d W 9 0 O 0 N v b H V t b k N v d W 5 0 J n F 1 b 3 Q 7 O j M w L C Z x d W 9 0 O 0 t l e U N v b H V t b k 5 h b W V z J n F 1 b 3 Q 7 O l t d L C Z x d W 9 0 O 0 N v b H V t b k l k Z W 5 0 a X R p Z X M m c X V v d D s 6 W y Z x d W 9 0 O 1 N l Y 3 R p b 2 4 x L 0 F s b F 9 J b m R p Y V 9 J b m R l e F 9 V c H R v X 0 F w c m l s M j M g K D E p L 0 N o Y W 5 n Z W Q g V H l w Z S 5 7 U 2 V j d G 9 y L D B 9 J n F 1 b 3 Q 7 L C Z x d W 9 0 O 1 N l Y 3 R p b 2 4 x L 0 F s b F 9 J b m R p Y V 9 J b m R l e F 9 V c H R v X 0 F w c m l s M j M g K D E p L 0 N o Y W 5 n Z W Q g V H l w Z S 5 7 W W V h c i w x f S Z x d W 9 0 O y w m c X V v d D t T Z W N 0 a W 9 u M S 9 B b G x f S W 5 k a W F f S W 5 k Z X h f V X B 0 b 1 9 B c H J p b D I z I C g x K S 9 D a G F u Z 2 V k I F R 5 c G U u e 0 1 v b n R o L D J 9 J n F 1 b 3 Q 7 L C Z x d W 9 0 O 1 N l Y 3 R p b 2 4 x L 0 F s b F 9 J b m R p Y V 9 J b m R l e F 9 V c H R v X 0 F w c m l s M j M g K D E p L 0 N o Y W 5 n Z W Q g V H l w Z S 5 7 Q 2 V y Z W F s c y B h b m Q g c H J v Z H V j d H M s M 3 0 m c X V v d D s s J n F 1 b 3 Q 7 U 2 V j d G l v b j E v Q W x s X 0 l u Z G l h X 0 l u Z G V 4 X 1 V w d G 9 f Q X B y a W w y M y A o M S k v Q 2 h h b m d l Z C B U e X B l L n t N Z W F 0 I G F u Z C B m a X N o L D R 9 J n F 1 b 3 Q 7 L C Z x d W 9 0 O 1 N l Y 3 R p b 2 4 x L 0 F s b F 9 J b m R p Y V 9 J b m R l e F 9 V c H R v X 0 F w c m l s M j M g K D E p L 0 N o Y W 5 n Z W Q g V H l w Z S 5 7 R W d n L D V 9 J n F 1 b 3 Q 7 L C Z x d W 9 0 O 1 N l Y 3 R p b 2 4 x L 0 F s b F 9 J b m R p Y V 9 J b m R l e F 9 V c H R v X 0 F w c m l s M j M g K D E p L 0 N o Y W 5 n Z W Q g V H l w Z S 5 7 T W l s a y B h b m Q g c H J v Z H V j d H M s N n 0 m c X V v d D s s J n F 1 b 3 Q 7 U 2 V j d G l v b j E v Q W x s X 0 l u Z G l h X 0 l u Z G V 4 X 1 V w d G 9 f Q X B y a W w y M y A o M S k v Q 2 h h b m d l Z C B U e X B l L n t P a W x z I G F u Z C B m Y X R z L D d 9 J n F 1 b 3 Q 7 L C Z x d W 9 0 O 1 N l Y 3 R p b 2 4 x L 0 F s b F 9 J b m R p Y V 9 J b m R l e F 9 V c H R v X 0 F w c m l s M j M g K D E p L 0 N o Y W 5 n Z W Q g V H l w Z S 5 7 R n J 1 a X R z L D h 9 J n F 1 b 3 Q 7 L C Z x d W 9 0 O 1 N l Y 3 R p b 2 4 x L 0 F s b F 9 J b m R p Y V 9 J b m R l e F 9 V c H R v X 0 F w c m l s M j M g K D E p L 0 N o Y W 5 n Z W Q g V H l w Z S 5 7 V m V n Z X R h Y m x l c y w 5 f S Z x d W 9 0 O y w m c X V v d D t T Z W N 0 a W 9 u M S 9 B b G x f S W 5 k a W F f S W 5 k Z X h f V X B 0 b 1 9 B c H J p b D I z I C g x K S 9 D a G F u Z 2 V k I F R 5 c G U u e 1 B 1 b H N l c y B h b m Q g c H J v Z H V j d H M s M T B 9 J n F 1 b 3 Q 7 L C Z x d W 9 0 O 1 N l Y 3 R p b 2 4 x L 0 F s b F 9 J b m R p Y V 9 J b m R l e F 9 V c H R v X 0 F w c m l s M j M g K D E p L 0 N o Y W 5 n Z W Q g V H l w Z S 5 7 U 3 V n Y X I g Y W 5 k I E N v b m Z l Y 3 R p b 2 5 l c n k s M T F 9 J n F 1 b 3 Q 7 L C Z x d W 9 0 O 1 N l Y 3 R p b 2 4 x L 0 F s b F 9 J b m R p Y V 9 J b m R l e F 9 V c H R v X 0 F w c m l s M j M g K D E p L 0 N o Y W 5 n Z W Q g V H l w Z S 5 7 U 3 B p Y 2 V z L D E y f S Z x d W 9 0 O y w m c X V v d D t T Z W N 0 a W 9 u M S 9 B b G x f S W 5 k a W F f S W 5 k Z X h f V X B 0 b 1 9 B c H J p b D I z I C g x K S 9 D a G F u Z 2 V k I F R 5 c G U u e 0 5 v b i 1 h b G N v a G 9 s a W M g Y m V 2 Z X J h Z 2 V z L D E z f S Z x d W 9 0 O y w m c X V v d D t T Z W N 0 a W 9 u M S 9 B b G x f S W 5 k a W F f S W 5 k Z X h f V X B 0 b 1 9 B c H J p b D I z I C g x K S 9 D a G F u Z 2 V k I F R 5 c G U u e 1 B y Z X B h c m V k I G 1 l Y W x z L C B z b m F j a 3 M s I H N 3 Z W V 0 c y B l d G M u L D E 0 f S Z x d W 9 0 O y w m c X V v d D t T Z W N 0 a W 9 u M S 9 B b G x f S W 5 k a W F f S W 5 k Z X h f V X B 0 b 1 9 B c H J p b D I z I C g x K S 9 D a G F u Z 2 V k I F R 5 c G U u e 0 Z v b 2 Q g Y W 5 k I G J l d m V y Y W d l c y w x N X 0 m c X V v d D s s J n F 1 b 3 Q 7 U 2 V j d G l v b j E v Q W x s X 0 l u Z G l h X 0 l u Z G V 4 X 1 V w d G 9 f Q X B y a W w y M y A o M S k v Q 2 h h b m d l Z C B U e X B l L n t Q Y W 4 s I H R v Y m F j Y 2 8 g Y W 5 k I G l u d G 9 4 a W N h b n R z L D E 2 f S Z x d W 9 0 O y w m c X V v d D t T Z W N 0 a W 9 u M S 9 B b G x f S W 5 k a W F f S W 5 k Z X h f V X B 0 b 1 9 B c H J p b D I z I C g x K S 9 D a G F u Z 2 V k I F R 5 c G U u e 0 N s b 3 R o a W 5 n L D E 3 f S Z x d W 9 0 O y w m c X V v d D t T Z W N 0 a W 9 u M S 9 B b G x f S W 5 k a W F f S W 5 k Z X h f V X B 0 b 1 9 B c H J p b D I z I C g x K S 9 D a G F u Z 2 V k I F R 5 c G U u e 0 Z v b 3 R 3 Z W F y L D E 4 f S Z x d W 9 0 O y w m c X V v d D t T Z W N 0 a W 9 u M S 9 B b G x f S W 5 k a W F f S W 5 k Z X h f V X B 0 b 1 9 B c H J p b D I z I C g x K S 9 D a G F u Z 2 V k I F R 5 c G U u e 0 N s b 3 R o a W 5 n I G F u Z C B m b 2 9 0 d 2 V h c i w x O X 0 m c X V v d D s s J n F 1 b 3 Q 7 U 2 V j d G l v b j E v Q W x s X 0 l u Z G l h X 0 l u Z G V 4 X 1 V w d G 9 f Q X B y a W w y M y A o M S k v Q 2 h h b m d l Z C B U e X B l L n t I b 3 V z a W 5 n L D I w f S Z x d W 9 0 O y w m c X V v d D t T Z W N 0 a W 9 u M S 9 B b G x f S W 5 k a W F f S W 5 k Z X h f V X B 0 b 1 9 B c H J p b D I z I C g x K S 9 D a G F u Z 2 V k I F R 5 c G U u e 0 Z 1 Z W w g Y W 5 k I G x p Z 2 h 0 L D I x f S Z x d W 9 0 O y w m c X V v d D t T Z W N 0 a W 9 u M S 9 B b G x f S W 5 k a W F f S W 5 k Z X h f V X B 0 b 1 9 B c H J p b D I z I C g x K S 9 D a G F u Z 2 V k I F R 5 c G U u e 0 h v d X N l a G 9 s Z C B n b 2 9 k c y B h b m Q g c 2 V y d m l j Z X M s M j J 9 J n F 1 b 3 Q 7 L C Z x d W 9 0 O 1 N l Y 3 R p b 2 4 x L 0 F s b F 9 J b m R p Y V 9 J b m R l e F 9 V c H R v X 0 F w c m l s M j M g K D E p L 0 N o Y W 5 n Z W Q g V H l w Z S 5 7 S G V h b H R o L D I z f S Z x d W 9 0 O y w m c X V v d D t T Z W N 0 a W 9 u M S 9 B b G x f S W 5 k a W F f S W 5 k Z X h f V X B 0 b 1 9 B c H J p b D I z I C g x K S 9 D a G F u Z 2 V k I F R 5 c G U u e 1 R y Y W 5 z c G 9 y d C B h b m Q g Y 2 9 t b X V u a W N h d G l v b i w y N H 0 m c X V v d D s s J n F 1 b 3 Q 7 U 2 V j d G l v b j E v Q W x s X 0 l u Z G l h X 0 l u Z G V 4 X 1 V w d G 9 f Q X B y a W w y M y A o M S k v Q 2 h h b m d l Z C B U e X B l L n t S Z W N y Z W F 0 a W 9 u I G F u Z C B h b X V z Z W 1 l b n Q s M j V 9 J n F 1 b 3 Q 7 L C Z x d W 9 0 O 1 N l Y 3 R p b 2 4 x L 0 F s b F 9 J b m R p Y V 9 J b m R l e F 9 V c H R v X 0 F w c m l s M j M g K D E p L 0 N o Y W 5 n Z W Q g V H l w Z S 5 7 R W R 1 Y 2 F 0 a W 9 u L D I 2 f S Z x d W 9 0 O y w m c X V v d D t T Z W N 0 a W 9 u M S 9 B b G x f S W 5 k a W F f S W 5 k Z X h f V X B 0 b 1 9 B c H J p b D I z I C g x K S 9 D a G F u Z 2 V k I F R 5 c G U u e 1 B l c n N v b m F s I G N h c m U g Y W 5 k I G V m Z m V j d H M s M j d 9 J n F 1 b 3 Q 7 L C Z x d W 9 0 O 1 N l Y 3 R p b 2 4 x L 0 F s b F 9 J b m R p Y V 9 J b m R l e F 9 V c H R v X 0 F w c m l s M j M g K D E p L 0 N o Y W 5 n Z W Q g V H l w Z S 5 7 T W l z Y 2 V s b G F u Z W 9 1 c y w y O H 0 m c X V v d D s s J n F 1 b 3 Q 7 U 2 V j d G l v b j E v Q W x s X 0 l u Z G l h X 0 l u Z G V 4 X 1 V w d G 9 f Q X B y a W w y M y A o M S k v Q 2 h h b m d l Z C B U e X B l L n t H Z W 5 l c m F s I G l u Z G V 4 L D I 5 f S Z x d W 9 0 O 1 0 s J n F 1 b 3 Q 7 U m V s Y X R p b 2 5 z a G l w S W 5 m b y Z x d W 9 0 O z p b X X 0 i L z 4 8 R W 5 0 c n k g V H l w Z T 0 i U m V z d W x 0 V H l w Z S I g V m F s d W U 9 I n N U Y W J s Z S I v P j x F b n R y e S B U e X B l P S J G a W x s T 2 J q Z W N 0 V H l w Z S I g V m F s d W U 9 I n N D b 2 5 u Z W N 0 a W 9 u T 2 5 s e S I v P j x F b n R y e S B U e X B l P S J M b 2 F k Z W R U b 0 F u Y W x 5 c 2 l z U 2 V y d m l j Z X M i I F Z h b H V l P S J s M C I v P j w v U 3 R h Y m x l R W 5 0 c m l l c z 4 8 L 0 l 0 Z W 0 + P E l 0 Z W 0 + P E l 0 Z W 1 M b 2 N h d G l v b j 4 8 S X R l b V R 5 c G U + R m 9 y b X V s Y T w v S X R l b V R 5 c G U + P E l 0 Z W 1 Q Y X R o P l N l Y 3 R p b 2 4 x L 0 F s b F 9 J b m R p Y V 9 J b m R l e F 9 V c H R v X 0 F w c m l s M j M l M j A o M 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2 I i 8 + P E V u d H J 5 I F R 5 c G U 9 I k Z p b G x M Y X N 0 V X B k Y X R l Z C I g V m F s d W U 9 I m Q y M D I 1 L T A y L T A z V D A 4 O j Q 2 O j U w L j M 5 M T g 3 M T B a I i 8 + P E V u d H J 5 I F R 5 c G U 9 I k Z p b G x D b 2 x 1 b W 5 U e X B l c y I g V m F s d W U 9 I n N C Z 0 1 H Q l F V R k J R V U Z C U V V G Q l F V R k J R V U Z C U V V H Q l F V R k J R V U Z C U V V G I i 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j F l M 2 E x M 2 I t M G I 5 Y S 0 0 Y z Q 0 L T k 5 O W M t M 2 I 3 O D g 3 O G E 2 Y W N i I i 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D a G F u Z 2 V k I F R 5 c G U u e 1 N l Y 3 R v c i w w f S Z x d W 9 0 O y w m c X V v d D t T Z W N 0 a W 9 u M S 9 B b G x f S W 5 k a W F f S W 5 k Z X h f V X B 0 b 1 9 B c H J p b D I z I C g x K S 9 D a G F u Z 2 V k I F R 5 c G U u e 1 l l Y X I s M X 0 m c X V v d D s s J n F 1 b 3 Q 7 U 2 V j d G l v b j E v Q W x s X 0 l u Z G l h X 0 l u Z G V 4 X 1 V w d G 9 f Q X B y a W w y M y A o M S k v Q 2 h h b m d l Z C B U e X B l L n t N b 2 5 0 a C w y f S Z x d W 9 0 O y w m c X V v d D t T Z W N 0 a W 9 u M S 9 B b G x f S W 5 k a W F f S W 5 k Z X h f V X B 0 b 1 9 B c H J p b D I z I C g x K S 9 D a G F u Z 2 V k I F R 5 c G U u e 0 N l c m V h b H M g Y W 5 k I H B y b 2 R 1 Y 3 R z L D N 9 J n F 1 b 3 Q 7 L C Z x d W 9 0 O 1 N l Y 3 R p b 2 4 x L 0 F s b F 9 J b m R p Y V 9 J b m R l e F 9 V c H R v X 0 F w c m l s M j M g K D E p L 0 N o Y W 5 n Z W Q g V H l w Z S 5 7 T W V h d C B h b m Q g Z m l z a C w 0 f S Z x d W 9 0 O y w m c X V v d D t T Z W N 0 a W 9 u M S 9 B b G x f S W 5 k a W F f S W 5 k Z X h f V X B 0 b 1 9 B c H J p b D I z I C g x K S 9 D a G F u Z 2 V k I F R 5 c G U u e 0 V n Z y w 1 f S Z x d W 9 0 O y w m c X V v d D t T Z W N 0 a W 9 u M S 9 B b G x f S W 5 k a W F f S W 5 k Z X h f V X B 0 b 1 9 B c H J p b D I z I C g x K S 9 D a G F u Z 2 V k I F R 5 c G U u e 0 1 p b G s g Y W 5 k I H B y b 2 R 1 Y 3 R z L D Z 9 J n F 1 b 3 Q 7 L C Z x d W 9 0 O 1 N l Y 3 R p b 2 4 x L 0 F s b F 9 J b m R p Y V 9 J b m R l e F 9 V c H R v X 0 F w c m l s M j M g K D E p L 0 N o Y W 5 n Z W Q g V H l w Z S 5 7 T 2 l s c y B h b m Q g Z m F 0 c y w 3 f S Z x d W 9 0 O y w m c X V v d D t T Z W N 0 a W 9 u M S 9 B b G x f S W 5 k a W F f S W 5 k Z X h f V X B 0 b 1 9 B c H J p b D I z I C g x K S 9 D a G F u Z 2 V k I F R 5 c G U u e 0 Z y d W l 0 c y w 4 f S Z x d W 9 0 O y w m c X V v d D t T Z W N 0 a W 9 u M S 9 B b G x f S W 5 k a W F f S W 5 k Z X h f V X B 0 b 1 9 B c H J p b D I z I C g x K S 9 D a G F u Z 2 V k I F R 5 c G U u e 1 Z l Z 2 V 0 Y W J s Z X M s O X 0 m c X V v d D s s J n F 1 b 3 Q 7 U 2 V j d G l v b j E v Q W x s X 0 l u Z G l h X 0 l u Z G V 4 X 1 V w d G 9 f Q X B y a W w y M y A o M S k v Q 2 h h b m d l Z C B U e X B l L n t Q d W x z Z X M g Y W 5 k I H B y b 2 R 1 Y 3 R z L D E w f S Z x d W 9 0 O y w m c X V v d D t T Z W N 0 a W 9 u M S 9 B b G x f S W 5 k a W F f S W 5 k Z X h f V X B 0 b 1 9 B c H J p b D I z I C g x K S 9 D a G F u Z 2 V k I F R 5 c G U u e 1 N 1 Z 2 F y I G F u Z C B D b 2 5 m Z W N 0 a W 9 u Z X J 5 L D E x f S Z x d W 9 0 O y w m c X V v d D t T Z W N 0 a W 9 u M S 9 B b G x f S W 5 k a W F f S W 5 k Z X h f V X B 0 b 1 9 B c H J p b D I z I C g x K S 9 D a G F u Z 2 V k I F R 5 c G U u e 1 N w a W N l c y w x M n 0 m c X V v d D s s J n F 1 b 3 Q 7 U 2 V j d G l v b j E v Q W x s X 0 l u Z G l h X 0 l u Z G V 4 X 1 V w d G 9 f Q X B y a W w y M y A o M S k v Q 2 h h b m d l Z C B U e X B l L n t O b 2 4 t Y W x j b 2 h v b G l j I G J l d m V y Y W d l c y w x M 3 0 m c X V v d D s s J n F 1 b 3 Q 7 U 2 V j d G l v b j E v Q W x s X 0 l u Z G l h X 0 l u Z G V 4 X 1 V w d G 9 f Q X B y a W w y M y A o M S k v Q 2 h h b m d l Z C B U e X B l L n t Q c m V w Y X J l Z C B t Z W F s c y w g c 2 5 h Y 2 t z L C B z d 2 V l d H M g Z X R j L i w x N H 0 m c X V v d D s s J n F 1 b 3 Q 7 U 2 V j d G l v b j E v Q W x s X 0 l u Z G l h X 0 l u Z G V 4 X 1 V w d G 9 f Q X B y a W w y M y A o M S k v Q 2 h h b m d l Z C B U e X B l L n t G b 2 9 k I G F u Z C B i Z X Z l c m F n Z X M s M T V 9 J n F 1 b 3 Q 7 L C Z x d W 9 0 O 1 N l Y 3 R p b 2 4 x L 0 F s b F 9 J b m R p Y V 9 J b m R l e F 9 V c H R v X 0 F w c m l s M j M g K D E p L 0 N o Y W 5 n Z W Q g V H l w Z S 5 7 U G F u L C B 0 b 2 J h Y 2 N v I G F u Z C B p b n R v e G l j Y W 5 0 c y w x N n 0 m c X V v d D s s J n F 1 b 3 Q 7 U 2 V j d G l v b j E v Q W x s X 0 l u Z G l h X 0 l u Z G V 4 X 1 V w d G 9 f Q X B y a W w y M y A o M S k v Q 2 h h b m d l Z C B U e X B l L n t D b G 9 0 a G l u Z y w x N 3 0 m c X V v d D s s J n F 1 b 3 Q 7 U 2 V j d G l v b j E v Q W x s X 0 l u Z G l h X 0 l u Z G V 4 X 1 V w d G 9 f Q X B y a W w y M y A o M S k v Q 2 h h b m d l Z C B U e X B l L n t G b 2 9 0 d 2 V h c i w x O H 0 m c X V v d D s s J n F 1 b 3 Q 7 U 2 V j d G l v b j E v Q W x s X 0 l u Z G l h X 0 l u Z G V 4 X 1 V w d G 9 f Q X B y a W w y M y A o M S k v Q 2 h h b m d l Z C B U e X B l L n t D b G 9 0 a G l u Z y B h b m Q g Z m 9 v d H d l Y X I s M T l 9 J n F 1 b 3 Q 7 L C Z x d W 9 0 O 1 N l Y 3 R p b 2 4 x L 0 F s b F 9 J b m R p Y V 9 J b m R l e F 9 V c H R v X 0 F w c m l s M j M g K D E p L 0 N o Y W 5 n Z W Q g V H l w Z S 5 7 S G 9 1 c 2 l u Z y w y M H 0 m c X V v d D s s J n F 1 b 3 Q 7 U 2 V j d G l v b j E v Q W x s X 0 l u Z G l h X 0 l u Z G V 4 X 1 V w d G 9 f Q X B y a W w y M y A o M S k v Q 2 h h b m d l Z C B U e X B l L n t G d W V s I G F u Z C B s a W d o d C w y M X 0 m c X V v d D s s J n F 1 b 3 Q 7 U 2 V j d G l v b j E v Q W x s X 0 l u Z G l h X 0 l u Z G V 4 X 1 V w d G 9 f Q X B y a W w y M y A o M S k v Q 2 h h b m d l Z C B U e X B l L n t I b 3 V z Z W h v b G Q g Z 2 9 v Z H M g Y W 5 k I H N l c n Z p Y 2 V z L D I y f S Z x d W 9 0 O y w m c X V v d D t T Z W N 0 a W 9 u M S 9 B b G x f S W 5 k a W F f S W 5 k Z X h f V X B 0 b 1 9 B c H J p b D I z I C g x K S 9 D a G F u Z 2 V k I F R 5 c G U u e 0 h l Y W x 0 a C w y M 3 0 m c X V v d D s s J n F 1 b 3 Q 7 U 2 V j d G l v b j E v Q W x s X 0 l u Z G l h X 0 l u Z G V 4 X 1 V w d G 9 f Q X B y a W w y M y A o M S k v Q 2 h h b m d l Z C B U e X B l L n t U c m F u c 3 B v c n Q g Y W 5 k I G N v b W 1 1 b m l j Y X R p b 2 4 s M j R 9 J n F 1 b 3 Q 7 L C Z x d W 9 0 O 1 N l Y 3 R p b 2 4 x L 0 F s b F 9 J b m R p Y V 9 J b m R l e F 9 V c H R v X 0 F w c m l s M j M g K D E p L 0 N o Y W 5 n Z W Q g V H l w Z S 5 7 U m V j c m V h d G l v b i B h b m Q g Y W 1 1 c 2 V t Z W 5 0 L D I 1 f S Z x d W 9 0 O y w m c X V v d D t T Z W N 0 a W 9 u M S 9 B b G x f S W 5 k a W F f S W 5 k Z X h f V X B 0 b 1 9 B c H J p b D I z I C g x K S 9 D a G F u Z 2 V k I F R 5 c G U u e 0 V k d W N h d G l v b i w y N n 0 m c X V v d D s s J n F 1 b 3 Q 7 U 2 V j d G l v b j E v Q W x s X 0 l u Z G l h X 0 l u Z G V 4 X 1 V w d G 9 f Q X B y a W w y M y A o M S k v Q 2 h h b m d l Z C B U e X B l L n t Q Z X J z b 2 5 h b C B j Y X J l I G F u Z C B l Z m Z l Y 3 R z L D I 3 f S Z x d W 9 0 O y w m c X V v d D t T Z W N 0 a W 9 u M S 9 B b G x f S W 5 k a W F f S W 5 k Z X h f V X B 0 b 1 9 B c H J p b D I z I C g x K S 9 D a G F u Z 2 V k I F R 5 c G U u e 0 1 p c 2 N l b G x h b m V v d X M s M j h 9 J n F 1 b 3 Q 7 L C Z x d W 9 0 O 1 N l Y 3 R p b 2 4 x L 0 F s b F 9 J b m R p Y V 9 J b m R l e F 9 V c H R v X 0 F w c m l s M j M g K D E p L 0 N o Y W 5 n Z W Q g V H l w Z S 5 7 R 2 V u Z X J h b C B p b m R l e C w y O X 0 m c X V v d D t d L C Z x d W 9 0 O 0 N v b H V t b k N v d W 5 0 J n F 1 b 3 Q 7 O j M w L C Z x d W 9 0 O 0 t l e U N v b H V t b k 5 h b W V z J n F 1 b 3 Q 7 O l t d L C Z x d W 9 0 O 0 N v b H V t b k l k Z W 5 0 a X R p Z X M m c X V v d D s 6 W y Z x d W 9 0 O 1 N l Y 3 R p b 2 4 x L 0 F s b F 9 J b m R p Y V 9 J b m R l e F 9 V c H R v X 0 F w c m l s M j M g K D E p L 0 N o Y W 5 n Z W Q g V H l w Z S 5 7 U 2 V j d G 9 y L D B 9 J n F 1 b 3 Q 7 L C Z x d W 9 0 O 1 N l Y 3 R p b 2 4 x L 0 F s b F 9 J b m R p Y V 9 J b m R l e F 9 V c H R v X 0 F w c m l s M j M g K D E p L 0 N o Y W 5 n Z W Q g V H l w Z S 5 7 W W V h c i w x f S Z x d W 9 0 O y w m c X V v d D t T Z W N 0 a W 9 u M S 9 B b G x f S W 5 k a W F f S W 5 k Z X h f V X B 0 b 1 9 B c H J p b D I z I C g x K S 9 D a G F u Z 2 V k I F R 5 c G U u e 0 1 v b n R o L D J 9 J n F 1 b 3 Q 7 L C Z x d W 9 0 O 1 N l Y 3 R p b 2 4 x L 0 F s b F 9 J b m R p Y V 9 J b m R l e F 9 V c H R v X 0 F w c m l s M j M g K D E p L 0 N o Y W 5 n Z W Q g V H l w Z S 5 7 Q 2 V y Z W F s c y B h b m Q g c H J v Z H V j d H M s M 3 0 m c X V v d D s s J n F 1 b 3 Q 7 U 2 V j d G l v b j E v Q W x s X 0 l u Z G l h X 0 l u Z G V 4 X 1 V w d G 9 f Q X B y a W w y M y A o M S k v Q 2 h h b m d l Z C B U e X B l L n t N Z W F 0 I G F u Z C B m a X N o L D R 9 J n F 1 b 3 Q 7 L C Z x d W 9 0 O 1 N l Y 3 R p b 2 4 x L 0 F s b F 9 J b m R p Y V 9 J b m R l e F 9 V c H R v X 0 F w c m l s M j M g K D E p L 0 N o Y W 5 n Z W Q g V H l w Z S 5 7 R W d n L D V 9 J n F 1 b 3 Q 7 L C Z x d W 9 0 O 1 N l Y 3 R p b 2 4 x L 0 F s b F 9 J b m R p Y V 9 J b m R l e F 9 V c H R v X 0 F w c m l s M j M g K D E p L 0 N o Y W 5 n Z W Q g V H l w Z S 5 7 T W l s a y B h b m Q g c H J v Z H V j d H M s N n 0 m c X V v d D s s J n F 1 b 3 Q 7 U 2 V j d G l v b j E v Q W x s X 0 l u Z G l h X 0 l u Z G V 4 X 1 V w d G 9 f Q X B y a W w y M y A o M S k v Q 2 h h b m d l Z C B U e X B l L n t P a W x z I G F u Z C B m Y X R z L D d 9 J n F 1 b 3 Q 7 L C Z x d W 9 0 O 1 N l Y 3 R p b 2 4 x L 0 F s b F 9 J b m R p Y V 9 J b m R l e F 9 V c H R v X 0 F w c m l s M j M g K D E p L 0 N o Y W 5 n Z W Q g V H l w Z S 5 7 R n J 1 a X R z L D h 9 J n F 1 b 3 Q 7 L C Z x d W 9 0 O 1 N l Y 3 R p b 2 4 x L 0 F s b F 9 J b m R p Y V 9 J b m R l e F 9 V c H R v X 0 F w c m l s M j M g K D E p L 0 N o Y W 5 n Z W Q g V H l w Z S 5 7 V m V n Z X R h Y m x l c y w 5 f S Z x d W 9 0 O y w m c X V v d D t T Z W N 0 a W 9 u M S 9 B b G x f S W 5 k a W F f S W 5 k Z X h f V X B 0 b 1 9 B c H J p b D I z I C g x K S 9 D a G F u Z 2 V k I F R 5 c G U u e 1 B 1 b H N l c y B h b m Q g c H J v Z H V j d H M s M T B 9 J n F 1 b 3 Q 7 L C Z x d W 9 0 O 1 N l Y 3 R p b 2 4 x L 0 F s b F 9 J b m R p Y V 9 J b m R l e F 9 V c H R v X 0 F w c m l s M j M g K D E p L 0 N o Y W 5 n Z W Q g V H l w Z S 5 7 U 3 V n Y X I g Y W 5 k I E N v b m Z l Y 3 R p b 2 5 l c n k s M T F 9 J n F 1 b 3 Q 7 L C Z x d W 9 0 O 1 N l Y 3 R p b 2 4 x L 0 F s b F 9 J b m R p Y V 9 J b m R l e F 9 V c H R v X 0 F w c m l s M j M g K D E p L 0 N o Y W 5 n Z W Q g V H l w Z S 5 7 U 3 B p Y 2 V z L D E y f S Z x d W 9 0 O y w m c X V v d D t T Z W N 0 a W 9 u M S 9 B b G x f S W 5 k a W F f S W 5 k Z X h f V X B 0 b 1 9 B c H J p b D I z I C g x K S 9 D a G F u Z 2 V k I F R 5 c G U u e 0 5 v b i 1 h b G N v a G 9 s a W M g Y m V 2 Z X J h Z 2 V z L D E z f S Z x d W 9 0 O y w m c X V v d D t T Z W N 0 a W 9 u M S 9 B b G x f S W 5 k a W F f S W 5 k Z X h f V X B 0 b 1 9 B c H J p b D I z I C g x K S 9 D a G F u Z 2 V k I F R 5 c G U u e 1 B y Z X B h c m V k I G 1 l Y W x z L C B z b m F j a 3 M s I H N 3 Z W V 0 c y B l d G M u L D E 0 f S Z x d W 9 0 O y w m c X V v d D t T Z W N 0 a W 9 u M S 9 B b G x f S W 5 k a W F f S W 5 k Z X h f V X B 0 b 1 9 B c H J p b D I z I C g x K S 9 D a G F u Z 2 V k I F R 5 c G U u e 0 Z v b 2 Q g Y W 5 k I G J l d m V y Y W d l c y w x N X 0 m c X V v d D s s J n F 1 b 3 Q 7 U 2 V j d G l v b j E v Q W x s X 0 l u Z G l h X 0 l u Z G V 4 X 1 V w d G 9 f Q X B y a W w y M y A o M S k v Q 2 h h b m d l Z C B U e X B l L n t Q Y W 4 s I H R v Y m F j Y 2 8 g Y W 5 k I G l u d G 9 4 a W N h b n R z L D E 2 f S Z x d W 9 0 O y w m c X V v d D t T Z W N 0 a W 9 u M S 9 B b G x f S W 5 k a W F f S W 5 k Z X h f V X B 0 b 1 9 B c H J p b D I z I C g x K S 9 D a G F u Z 2 V k I F R 5 c G U u e 0 N s b 3 R o a W 5 n L D E 3 f S Z x d W 9 0 O y w m c X V v d D t T Z W N 0 a W 9 u M S 9 B b G x f S W 5 k a W F f S W 5 k Z X h f V X B 0 b 1 9 B c H J p b D I z I C g x K S 9 D a G F u Z 2 V k I F R 5 c G U u e 0 Z v b 3 R 3 Z W F y L D E 4 f S Z x d W 9 0 O y w m c X V v d D t T Z W N 0 a W 9 u M S 9 B b G x f S W 5 k a W F f S W 5 k Z X h f V X B 0 b 1 9 B c H J p b D I z I C g x K S 9 D a G F u Z 2 V k I F R 5 c G U u e 0 N s b 3 R o a W 5 n I G F u Z C B m b 2 9 0 d 2 V h c i w x O X 0 m c X V v d D s s J n F 1 b 3 Q 7 U 2 V j d G l v b j E v Q W x s X 0 l u Z G l h X 0 l u Z G V 4 X 1 V w d G 9 f Q X B y a W w y M y A o M S k v Q 2 h h b m d l Z C B U e X B l L n t I b 3 V z a W 5 n L D I w f S Z x d W 9 0 O y w m c X V v d D t T Z W N 0 a W 9 u M S 9 B b G x f S W 5 k a W F f S W 5 k Z X h f V X B 0 b 1 9 B c H J p b D I z I C g x K S 9 D a G F u Z 2 V k I F R 5 c G U u e 0 Z 1 Z W w g Y W 5 k I G x p Z 2 h 0 L D I x f S Z x d W 9 0 O y w m c X V v d D t T Z W N 0 a W 9 u M S 9 B b G x f S W 5 k a W F f S W 5 k Z X h f V X B 0 b 1 9 B c H J p b D I z I C g x K S 9 D a G F u Z 2 V k I F R 5 c G U u e 0 h v d X N l a G 9 s Z C B n b 2 9 k c y B h b m Q g c 2 V y d m l j Z X M s M j J 9 J n F 1 b 3 Q 7 L C Z x d W 9 0 O 1 N l Y 3 R p b 2 4 x L 0 F s b F 9 J b m R p Y V 9 J b m R l e F 9 V c H R v X 0 F w c m l s M j M g K D E p L 0 N o Y W 5 n Z W Q g V H l w Z S 5 7 S G V h b H R o L D I z f S Z x d W 9 0 O y w m c X V v d D t T Z W N 0 a W 9 u M S 9 B b G x f S W 5 k a W F f S W 5 k Z X h f V X B 0 b 1 9 B c H J p b D I z I C g x K S 9 D a G F u Z 2 V k I F R 5 c G U u e 1 R y Y W 5 z c G 9 y d C B h b m Q g Y 2 9 t b X V u a W N h d G l v b i w y N H 0 m c X V v d D s s J n F 1 b 3 Q 7 U 2 V j d G l v b j E v Q W x s X 0 l u Z G l h X 0 l u Z G V 4 X 1 V w d G 9 f Q X B y a W w y M y A o M S k v Q 2 h h b m d l Z C B U e X B l L n t S Z W N y Z W F 0 a W 9 u I G F u Z C B h b X V z Z W 1 l b n Q s M j V 9 J n F 1 b 3 Q 7 L C Z x d W 9 0 O 1 N l Y 3 R p b 2 4 x L 0 F s b F 9 J b m R p Y V 9 J b m R l e F 9 V c H R v X 0 F w c m l s M j M g K D E p L 0 N o Y W 5 n Z W Q g V H l w Z S 5 7 R W R 1 Y 2 F 0 a W 9 u L D I 2 f S Z x d W 9 0 O y w m c X V v d D t T Z W N 0 a W 9 u M S 9 B b G x f S W 5 k a W F f S W 5 k Z X h f V X B 0 b 1 9 B c H J p b D I z I C g x K S 9 D a G F u Z 2 V k I F R 5 c G U u e 1 B l c n N v b m F s I G N h c m U g Y W 5 k I G V m Z m V j d H M s M j d 9 J n F 1 b 3 Q 7 L C Z x d W 9 0 O 1 N l Y 3 R p b 2 4 x L 0 F s b F 9 J b m R p Y V 9 J b m R l e F 9 V c H R v X 0 F w c m l s M j M g K D E p L 0 N o Y W 5 n Z W Q g V H l w Z S 5 7 T W l z Y 2 V s b G F u Z W 9 1 c y w y O H 0 m c X V v d D s s J n F 1 b 3 Q 7 U 2 V j d G l v b j E v Q W x s X 0 l u Z G l h X 0 l u Z G V 4 X 1 V w d G 9 f Q X B y a W w y M y A o M S k v Q 2 h h b m d l Z C B U e X B l L n t H Z W 5 l c m F s I G l u Z G V 4 L D I 5 f S Z x d W 9 0 O 1 0 s J n F 1 b 3 Q 7 U m V s Y X R p b 2 5 z a G l w S W 5 m b y Z x d W 9 0 O z p b X X 0 i L z 4 8 R W 5 0 c n k g V H l w Z T 0 i U m V z d W x 0 V H l w Z S I g V m F s d W U 9 I n N U Y W J s Z S I v P j x F b n R y e S B U e X B l P S J G a W x s T 2 J q Z W N 0 V H l w Z S I g V m F s d W U 9 I n N D b 2 5 u Z W N 0 a W 9 u T 2 5 s e S I v P j x F b n R y e S B U e X B l P S J M b 2 F k Z W R U b 0 F u Y W x 5 c 2 l z U 2 V y d m l j Z X M i I F Z h b H V l P S J s M C I v P j w v U 3 R h Y m x l R W 5 0 c m l l c z 4 8 L 0 l 0 Z W 0 + P E l 0 Z W 0 + P E l 0 Z W 1 M b 2 N h d G l v b j 4 8 S X R l b V R 5 c G U + R m 9 y b X V s Y T w v S X R l b V R 5 c G U + P E l 0 Z W 1 Q Y X R o P l N l Y 3 R p b 2 4 x L 0 F s b F 9 J b m R p Y V 9 J b m R l e F 9 V c H R v X 0 F w c m l s M j M l M j A o M S k v U 2 9 1 c m N l P C 9 J d G V t U G F 0 a D 4 8 L 0 l 0 Z W 1 M b 2 N h d G l v b j 4 8 U 3 R h Y m x l R W 5 0 c m l l c y 8 + P C 9 J d G V t P j x J d G V t P j x J d G V t T G 9 j Y X R p b 2 4 + P E l 0 Z W 1 U e X B l P k Z v c m 1 1 b G E 8 L 0 l 0 Z W 1 U e X B l P j x J d G V t U G F 0 a D 5 T Z W N 0 a W 9 u M S 9 B b G x f S W 5 k a W F f S W 5 k Z X h f V X B 0 b 1 9 B c H J p b D I z J T I w K D E p L 1 B y b 2 1 v d G V k J T I w S G V h Z G V y c z w v S X R l b V B h d G g + P C 9 J d G V t T G 9 j Y X R p b 2 4 + P F N 0 Y W J s Z U V u d H J p Z X M v P j w v S X R l b T 4 8 S X R l b T 4 8 S X R l b U x v Y 2 F 0 a W 9 u P j x J d G V t V H l w Z T 5 G b 3 J t d W x h P C 9 J d G V t V H l w Z T 4 8 S X R l b V B h d G g + U 2 V j d G l v b j E v Q W x s X 0 l u Z G l h X 0 l u Z G V 4 X 1 V w d G 9 f Q X B y a W w y M y U y M C g x K S 9 D a G F u Z 2 V k J T I w V H l w Z T w v S X R l b V B h d G g + P C 9 J d G V t T G 9 j Y X R p b 2 4 + P F N 0 Y W J s Z U V u d H J p Z X M v P j w v S X R l b T 4 8 S X R l b T 4 8 S X R l b U x v Y 2 F 0 a W 9 u P j x J d G V t V H l w Z T 5 G b 3 J t d W x h P C 9 J d G V t V H l w Z T 4 8 S X R l b V B h d G g + U 2 V j d G l v b j E v Q W x s X 0 l u Z G l h X 0 l u Z G V 4 X 1 V w d G 9 f Q X B y a W w y M y U y M C g y K S 9 T b 3 V y Y 2 U 8 L 0 l 0 Z W 1 Q Y X R o P j w v S X R l b U x v Y 2 F 0 a W 9 u P j x T d G F i b G V F b n R y a W V z L z 4 8 L 0 l 0 Z W 0 + P E l 0 Z W 0 + P E l 0 Z W 1 M b 2 N h d G l v b j 4 8 S X R l b V R 5 c G U + R m 9 y b X V s Y T w v S X R l b V R 5 c G U + P E l 0 Z W 1 Q Y X R o P l N l Y 3 R p b 2 4 x L 0 F s b F 9 J b m R p Y V 9 J b m R l e F 9 V c H R v X 0 F w c m l s M j M l M j A o M i k v U H J v b W 9 0 Z W Q l M j B I Z W F k Z X J z P C 9 J d G V t U G F 0 a D 4 8 L 0 l 0 Z W 1 M b 2 N h d G l v b j 4 8 U 3 R h Y m x l R W 5 0 c m l l c y 8 + P C 9 J d G V t P j x J d G V t P j x J d G V t T G 9 j Y X R p b 2 4 + P E l 0 Z W 1 U e X B l P k Z v c m 1 1 b G E 8 L 0 l 0 Z W 1 U e X B l P j x J d G V t U G F 0 a D 5 T Z W N 0 a W 9 u M S 9 B b G x f S W 5 k a W F f S W 5 k Z X h f V X B 0 b 1 9 B c H J p b D I z J T I w K D I p L 0 N o Y W 5 n Z W Q l M j B U e X B l P C 9 J d G V t U G F 0 a D 4 8 L 0 l 0 Z W 1 M b 2 N h d G l v b j 4 8 U 3 R h Y m x l R W 5 0 c m l l c y 8 + P C 9 J d G V t P j x J d G V t P j x J d G V t T G 9 j Y X R p b 2 4 + P E l 0 Z W 1 U e X B l P k Z v c m 1 1 b G E 8 L 0 l 0 Z W 1 U e X B l P j x J d G V t U G F 0 a D 5 T Z W N 0 a W 9 u M S 9 B b G x f S W 5 k a W F f S W 5 k Z X h f V X B 0 b 1 9 B c H J p b D I z J T I w K D M p L 1 N v d X J j Z T w v S X R l b V B h d G g + P C 9 J d G V t T G 9 j Y X R p b 2 4 + P F N 0 Y W J s Z U V u d H J p Z X M v P j w v S X R l b T 4 8 S X R l b T 4 8 S X R l b U x v Y 2 F 0 a W 9 u P j x J d G V t V H l w Z T 5 G b 3 J t d W x h P C 9 J d G V t V H l w Z T 4 8 S X R l b V B h d G g + U 2 V j d G l v b j E v Q W x s X 0 l u Z G l h X 0 l u Z G V 4 X 1 V w d G 9 f Q X B y a W w y M y U y M C g z K S 9 Q c m 9 t b 3 R l Z C U y M E h l Y W R l c n M 8 L 0 l 0 Z W 1 Q Y X R o P j w v S X R l b U x v Y 2 F 0 a W 9 u P j x T d G F i b G V F b n R y a W V z L z 4 8 L 0 l 0 Z W 0 + P E l 0 Z W 0 + P E l 0 Z W 1 M b 2 N h d G l v b j 4 8 S X R l b V R 5 c G U + R m 9 y b X V s Y T w v S X R l b V R 5 c G U + P E l 0 Z W 1 Q Y X R o P l N l Y 3 R p b 2 4 x L 0 F s b F 9 J b m R p Y V 9 J b m R l e F 9 V c H R v X 0 F w c m l s M j M l M j A o M y k 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O i 5 j E q L 3 K S Y Z z k N j v u l r G A A A A A A I A A A A A A B B m A A A A A Q A A I A A A A J X K A M 0 4 S X 9 / r Q q Y 0 y b z X e A r r J D t H 4 9 Z z + w r U t v H s x 4 / A A A A A A 6 A A A A A A g A A I A A A A K / g V m L Q f W + 4 c / l U Y o u k h y m Q v 5 5 7 T V 0 F 7 J L P I r Z E N w m L U A A A A F k G G r K C J G Z n j a O J G V g o / 9 L R t F d x 9 f 2 a K b O v 7 Z 5 + y w L y L 4 d C q X m q b H 1 R W G F 2 A L O 0 S c V d x I M m 9 d V V D K M q Y p 3 5 w j M i K R 2 6 w / R g O v H c 3 S P N u z + 6 Q A A A A H K f o + q g S Z 7 O h 7 w 3 3 7 X m C F z A P Z p O n Y d J x U W F z o x m X D h 1 2 g 4 7 1 f D n j S P K O 5 n D L 0 g o d N p a u 9 4 c P Z 8 o 7 t p M y S a a 4 E I = < / D a t a M a s h u p > 
</file>

<file path=customXml/itemProps1.xml><?xml version="1.0" encoding="utf-8"?>
<ds:datastoreItem xmlns:ds="http://schemas.openxmlformats.org/officeDocument/2006/customXml" ds:itemID="{782871EF-AA5F-4C8B-9982-76F3EF7555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Communication</vt:lpstr>
      <vt:lpstr>Raw data</vt:lpstr>
      <vt:lpstr>Main Data</vt:lpstr>
      <vt:lpstr>Sample size analysis</vt:lpstr>
      <vt:lpstr>1 EDA &amp; Analysis</vt:lpstr>
      <vt:lpstr>2 EDA &amp; Analysis</vt:lpstr>
      <vt:lpstr>3 EDA &amp; Analysis</vt:lpstr>
      <vt:lpstr>4 EDA &amp; Analysis</vt:lpstr>
      <vt:lpstr>5 EDA &amp; Analysis</vt:lpstr>
      <vt:lpstr>Objective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SAINI</dc:creator>
  <cp:lastModifiedBy>AKASH SAINI</cp:lastModifiedBy>
  <dcterms:created xsi:type="dcterms:W3CDTF">2025-02-03T08:46:16Z</dcterms:created>
  <dcterms:modified xsi:type="dcterms:W3CDTF">2025-04-24T12:08:47Z</dcterms:modified>
</cp:coreProperties>
</file>