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883C672-9669-4FD9-A770-3DFB103E6A6D}" xr6:coauthVersionLast="47" xr6:coauthVersionMax="47" xr10:uidLastSave="{00000000-0000-0000-0000-000000000000}"/>
  <bookViews>
    <workbookView xWindow="-108" yWindow="-108" windowWidth="23256" windowHeight="12456" activeTab="1" xr2:uid="{4C42E981-0605-4025-B605-3595CC21759C}"/>
  </bookViews>
  <sheets>
    <sheet name="SHEET1" sheetId="9" r:id="rId1"/>
    <sheet name="SHEET2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0" l="1"/>
  <c r="P27" i="10"/>
  <c r="P28" i="10"/>
  <c r="P29" i="10"/>
  <c r="P30" i="10"/>
  <c r="P25" i="10"/>
  <c r="L26" i="10"/>
  <c r="L27" i="10"/>
  <c r="L28" i="10"/>
  <c r="L29" i="10"/>
  <c r="L30" i="10"/>
  <c r="L25" i="10"/>
  <c r="G25" i="10"/>
  <c r="G26" i="10" l="1"/>
  <c r="G27" i="10"/>
  <c r="G28" i="10"/>
  <c r="G29" i="10"/>
  <c r="G30" i="10"/>
  <c r="H32" i="10" s="1"/>
  <c r="E26" i="10"/>
  <c r="E27" i="10"/>
  <c r="E28" i="10"/>
  <c r="E29" i="10"/>
  <c r="E30" i="10"/>
  <c r="E25" i="10"/>
  <c r="F13" i="10"/>
  <c r="F26" i="10" s="1"/>
  <c r="F14" i="10"/>
  <c r="F27" i="10" s="1"/>
  <c r="F15" i="10"/>
  <c r="F28" i="10" s="1"/>
  <c r="F16" i="10"/>
  <c r="F29" i="10" s="1"/>
  <c r="F17" i="10"/>
  <c r="F30" i="10" s="1"/>
  <c r="F12" i="10"/>
  <c r="F25" i="10" s="1"/>
  <c r="D12" i="9"/>
  <c r="J12" i="10" s="1"/>
  <c r="K12" i="10"/>
  <c r="D13" i="9"/>
  <c r="J16" i="10" s="1"/>
  <c r="D14" i="9"/>
  <c r="J13" i="10" s="1"/>
  <c r="D15" i="9"/>
  <c r="K17" i="10" s="1"/>
  <c r="D16" i="9"/>
  <c r="J14" i="10" s="1"/>
  <c r="D17" i="9"/>
  <c r="J15" i="10" s="1"/>
  <c r="J17" i="10" l="1"/>
  <c r="K15" i="10"/>
  <c r="K14" i="10"/>
  <c r="K16" i="10"/>
  <c r="K13" i="10"/>
  <c r="H13" i="10"/>
  <c r="H14" i="10"/>
  <c r="H15" i="10"/>
  <c r="H16" i="10"/>
  <c r="H17" i="10"/>
  <c r="H12" i="10"/>
  <c r="E13" i="10"/>
  <c r="E14" i="10"/>
  <c r="E15" i="10"/>
  <c r="E16" i="10"/>
  <c r="E17" i="10"/>
  <c r="E12" i="10"/>
  <c r="C13" i="10"/>
  <c r="O26" i="10" s="1"/>
  <c r="C14" i="10"/>
  <c r="O27" i="10" s="1"/>
  <c r="C15" i="10"/>
  <c r="O28" i="10" s="1"/>
  <c r="C16" i="10"/>
  <c r="O29" i="10" s="1"/>
  <c r="C17" i="10"/>
  <c r="O30" i="10" s="1"/>
  <c r="C12" i="10"/>
  <c r="O25" i="10" s="1"/>
</calcChain>
</file>

<file path=xl/sharedStrings.xml><?xml version="1.0" encoding="utf-8"?>
<sst xmlns="http://schemas.openxmlformats.org/spreadsheetml/2006/main" count="73" uniqueCount="57">
  <si>
    <t xml:space="preserve">VLOOKUP LAB </t>
  </si>
  <si>
    <t xml:space="preserve">1. Use VLOOKUP to find the product names for each ProductID in the Orders worksheet. </t>
  </si>
  <si>
    <t xml:space="preserve">2. Use VLOOKUP to find the price for each ProductID in the Orders worksheet, then calculate the TotalPrice by multiplying the Quantity by the Product Price. </t>
  </si>
  <si>
    <t xml:space="preserve">3. Use VLOOKUP to check if there are any ProductIDs in the Orders worksheet that do not exist in the Products worksheet. </t>
  </si>
  <si>
    <t xml:space="preserve">4. Assume a discount of 10% is given on all products. Use VLOOKUP to find the original price and then calculate the discounted price. </t>
  </si>
  <si>
    <t xml:space="preserve">5. Use VLOOKUP to find the price for each ProductID and then calculate the order value. Find the maximum order value from the list. </t>
  </si>
  <si>
    <t xml:space="preserve">6. Use VLOOKUP to find out which products from the Products worksheet have not been ordered. </t>
  </si>
  <si>
    <t>7. Use VLOOKUP to find the Product name and summarize the total quantity sold for each product.</t>
  </si>
  <si>
    <t xml:space="preserve">TASKS </t>
  </si>
  <si>
    <t>TASK.1</t>
  </si>
  <si>
    <t xml:space="preserve">Price </t>
  </si>
  <si>
    <t>ProductID</t>
  </si>
  <si>
    <t>Product</t>
  </si>
  <si>
    <t>Price</t>
  </si>
  <si>
    <t>ProductA</t>
  </si>
  <si>
    <t>ProductB</t>
  </si>
  <si>
    <t>ProductC</t>
  </si>
  <si>
    <t>ProductD</t>
  </si>
  <si>
    <t>ProductE</t>
  </si>
  <si>
    <t>ProductF</t>
  </si>
  <si>
    <t>OrderID</t>
  </si>
  <si>
    <t>Quantity</t>
  </si>
  <si>
    <t>TotalPrice</t>
  </si>
  <si>
    <t xml:space="preserve">Product Names </t>
  </si>
  <si>
    <t>ORDER WORKSHEET</t>
  </si>
  <si>
    <t>PRODUCTS WORKSHEET</t>
  </si>
  <si>
    <t>Product - ID</t>
  </si>
  <si>
    <t>TASK.2</t>
  </si>
  <si>
    <t>Available</t>
  </si>
  <si>
    <t>TASK.3</t>
  </si>
  <si>
    <t xml:space="preserve">DISCOUNT PRICE </t>
  </si>
  <si>
    <t xml:space="preserve">TOTAL DISCOUNT PRICE </t>
  </si>
  <si>
    <t>Product Name For Each Product ID.</t>
  </si>
  <si>
    <t xml:space="preserve">Total Price by Multiplying the Quantity by the Product Price. </t>
  </si>
  <si>
    <t>Check if there are any ProductIDs in the Orders Worksheet</t>
  </si>
  <si>
    <t>A Discount of 10% is Given on All Products.</t>
  </si>
  <si>
    <t>TASK.4</t>
  </si>
  <si>
    <t>Discount Price</t>
  </si>
  <si>
    <t>Discount Percent</t>
  </si>
  <si>
    <t>TASK.5</t>
  </si>
  <si>
    <t xml:space="preserve">price for each ProductID </t>
  </si>
  <si>
    <t xml:space="preserve">Original Price </t>
  </si>
  <si>
    <t>← Maximum Value</t>
  </si>
  <si>
    <r>
      <t>Maximum Order Value</t>
    </r>
    <r>
      <rPr>
        <b/>
        <sz val="12"/>
        <color theme="1"/>
        <rFont val="Aptos Narrow"/>
        <family val="2"/>
      </rPr>
      <t>↓</t>
    </r>
  </si>
  <si>
    <t xml:space="preserve">the price for each ProductID and then calculate the order value. </t>
  </si>
  <si>
    <t xml:space="preserve">maximum order value from the list. </t>
  </si>
  <si>
    <t xml:space="preserve">Ordered </t>
  </si>
  <si>
    <t>TASK.6</t>
  </si>
  <si>
    <t>the Products worksheet have not been ordered</t>
  </si>
  <si>
    <t>TASK.7</t>
  </si>
  <si>
    <t>summarize the total quantity sold for each product.</t>
  </si>
  <si>
    <t>USED FUNCTIONS :</t>
  </si>
  <si>
    <t xml:space="preserve">VLOOKUP </t>
  </si>
  <si>
    <t xml:space="preserve">IF </t>
  </si>
  <si>
    <t>ISNA</t>
  </si>
  <si>
    <t xml:space="preserve">MAXIFS </t>
  </si>
  <si>
    <t>MUTIPLICATION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</si>
</sst>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0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2" fillId="4" borderId="4" xfId="0" applyFont="1" applyFill="1" applyBorder="1"/>
    <xf numFmtId="0" fontId="10" fillId="5" borderId="1" xfId="0" applyFont="1" applyFill="1" applyBorder="1"/>
    <xf numFmtId="0" fontId="0" fillId="5" borderId="1" xfId="0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FFCD-181C-4B45-9719-80B8EF93DA19}">
  <dimension ref="A1:X22"/>
  <sheetViews>
    <sheetView topLeftCell="A11" workbookViewId="0">
      <selection activeCell="D21" sqref="D21"/>
    </sheetView>
  </sheetViews>
  <sheetFormatPr defaultRowHeight="14.4" x14ac:dyDescent="0.3"/>
  <cols>
    <col min="1" max="1" width="17.5546875" customWidth="1"/>
    <col min="2" max="2" width="14.77734375" customWidth="1"/>
    <col min="3" max="3" width="15.109375" customWidth="1"/>
    <col min="4" max="4" width="24.33203125" customWidth="1"/>
  </cols>
  <sheetData>
    <row r="1" spans="1:24" ht="31.8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  <c r="T1" s="27"/>
      <c r="U1" s="27"/>
      <c r="V1" s="27"/>
      <c r="W1" s="27"/>
    </row>
    <row r="3" spans="1:24" ht="33.6" x14ac:dyDescent="0.3">
      <c r="A3" s="29" t="s">
        <v>25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11" spans="1:24" ht="25.8" x14ac:dyDescent="0.5">
      <c r="A11" s="2" t="s">
        <v>11</v>
      </c>
      <c r="B11" s="2" t="s">
        <v>12</v>
      </c>
      <c r="C11" s="2" t="s">
        <v>13</v>
      </c>
      <c r="D11" s="4" t="s">
        <v>37</v>
      </c>
      <c r="F11" s="33" t="s">
        <v>8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5"/>
    </row>
    <row r="12" spans="1:24" ht="18" x14ac:dyDescent="0.35">
      <c r="A12" s="7">
        <v>101</v>
      </c>
      <c r="B12" s="7" t="s">
        <v>14</v>
      </c>
      <c r="C12" s="7">
        <v>120</v>
      </c>
      <c r="D12" s="18">
        <f>C12*(1-$B$21)</f>
        <v>108</v>
      </c>
      <c r="F12" s="36" t="s">
        <v>1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8"/>
    </row>
    <row r="13" spans="1:24" ht="18" x14ac:dyDescent="0.35">
      <c r="A13" s="7">
        <v>102</v>
      </c>
      <c r="B13" s="7" t="s">
        <v>15</v>
      </c>
      <c r="C13" s="7">
        <v>150</v>
      </c>
      <c r="D13" s="18">
        <f t="shared" ref="D13:D17" si="0">C13*(1-$B$21)</f>
        <v>135</v>
      </c>
      <c r="F13" s="36" t="s">
        <v>2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</row>
    <row r="14" spans="1:24" ht="18" x14ac:dyDescent="0.35">
      <c r="A14" s="7">
        <v>103</v>
      </c>
      <c r="B14" s="7" t="s">
        <v>16</v>
      </c>
      <c r="C14" s="7">
        <v>200</v>
      </c>
      <c r="D14" s="18">
        <f t="shared" si="0"/>
        <v>180</v>
      </c>
      <c r="F14" s="28" t="s">
        <v>3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24" ht="18" x14ac:dyDescent="0.35">
      <c r="A15" s="7">
        <v>104</v>
      </c>
      <c r="B15" s="7" t="s">
        <v>17</v>
      </c>
      <c r="C15" s="7">
        <v>90</v>
      </c>
      <c r="D15" s="18">
        <f t="shared" si="0"/>
        <v>81</v>
      </c>
      <c r="F15" s="28" t="s">
        <v>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4" ht="18" x14ac:dyDescent="0.35">
      <c r="A16" s="7">
        <v>105</v>
      </c>
      <c r="B16" s="7" t="s">
        <v>18</v>
      </c>
      <c r="C16" s="7">
        <v>220</v>
      </c>
      <c r="D16" s="18">
        <f t="shared" si="0"/>
        <v>198</v>
      </c>
      <c r="F16" s="28" t="s">
        <v>5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 ht="18" x14ac:dyDescent="0.35">
      <c r="A17" s="7">
        <v>106</v>
      </c>
      <c r="B17" s="7" t="s">
        <v>19</v>
      </c>
      <c r="C17" s="7">
        <v>130</v>
      </c>
      <c r="D17" s="18">
        <f t="shared" si="0"/>
        <v>117</v>
      </c>
      <c r="F17" s="28" t="s">
        <v>6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4" ht="18" x14ac:dyDescent="0.35">
      <c r="F18" s="28" t="s">
        <v>7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21" spans="1:24" ht="18.600000000000001" customHeight="1" x14ac:dyDescent="0.3">
      <c r="A21" s="16" t="s">
        <v>38</v>
      </c>
      <c r="B21" s="17">
        <v>0.1</v>
      </c>
    </row>
    <row r="22" spans="1:24" ht="15.6" x14ac:dyDescent="0.3">
      <c r="A22" s="15"/>
      <c r="B22" s="15"/>
      <c r="C22" s="8"/>
    </row>
  </sheetData>
  <mergeCells count="10">
    <mergeCell ref="F17:X17"/>
    <mergeCell ref="F18:X18"/>
    <mergeCell ref="A3:S3"/>
    <mergeCell ref="A1:S1"/>
    <mergeCell ref="F11:X11"/>
    <mergeCell ref="F12:X12"/>
    <mergeCell ref="F13:X13"/>
    <mergeCell ref="F14:X14"/>
    <mergeCell ref="F15:X15"/>
    <mergeCell ref="F16:X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2E2C-20AD-43A8-A76C-3627D71EFF0B}">
  <dimension ref="A1:P32"/>
  <sheetViews>
    <sheetView tabSelected="1" zoomScaleNormal="100" workbookViewId="0">
      <selection activeCell="C19" sqref="C19"/>
    </sheetView>
  </sheetViews>
  <sheetFormatPr defaultRowHeight="14.4" x14ac:dyDescent="0.3"/>
  <cols>
    <col min="1" max="1" width="13.77734375" style="8" customWidth="1"/>
    <col min="2" max="2" width="16.44140625" style="8" customWidth="1"/>
    <col min="3" max="3" width="19.77734375" customWidth="1"/>
    <col min="4" max="4" width="12.77734375" customWidth="1"/>
    <col min="5" max="5" width="25.109375" customWidth="1"/>
    <col min="6" max="6" width="18.88671875" customWidth="1"/>
    <col min="7" max="7" width="21.77734375" style="1" customWidth="1"/>
    <col min="8" max="8" width="24" customWidth="1"/>
    <col min="10" max="10" width="23.5546875" customWidth="1"/>
    <col min="11" max="11" width="17.88671875" customWidth="1"/>
    <col min="12" max="12" width="13" customWidth="1"/>
    <col min="14" max="14" width="14" customWidth="1"/>
    <col min="15" max="15" width="23.21875" customWidth="1"/>
    <col min="16" max="16" width="14.88671875" customWidth="1"/>
  </cols>
  <sheetData>
    <row r="1" spans="1:16" ht="31.8" x14ac:dyDescent="0.3">
      <c r="A1" s="74" t="s">
        <v>24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5.6" x14ac:dyDescent="0.3">
      <c r="A2" s="75" t="s">
        <v>51</v>
      </c>
      <c r="B2" s="75"/>
    </row>
    <row r="3" spans="1:16" ht="15.6" x14ac:dyDescent="0.3">
      <c r="A3" s="76" t="s">
        <v>52</v>
      </c>
      <c r="B3" s="76"/>
    </row>
    <row r="4" spans="1:16" ht="15.6" x14ac:dyDescent="0.3">
      <c r="A4" s="76" t="s">
        <v>53</v>
      </c>
      <c r="B4" s="76"/>
    </row>
    <row r="5" spans="1:16" ht="15.6" x14ac:dyDescent="0.3">
      <c r="A5" s="76" t="s">
        <v>54</v>
      </c>
      <c r="B5" s="76"/>
      <c r="C5" s="14" t="s">
        <v>9</v>
      </c>
      <c r="E5" s="11" t="s">
        <v>27</v>
      </c>
      <c r="F5" s="19" t="s">
        <v>27</v>
      </c>
      <c r="G5" s="63" t="s">
        <v>29</v>
      </c>
      <c r="H5" s="64"/>
      <c r="J5" s="71" t="s">
        <v>36</v>
      </c>
      <c r="K5" s="72"/>
    </row>
    <row r="6" spans="1:16" ht="14.4" customHeight="1" x14ac:dyDescent="0.3">
      <c r="A6" s="76" t="s">
        <v>55</v>
      </c>
      <c r="B6" s="76"/>
      <c r="C6" s="58" t="s">
        <v>32</v>
      </c>
      <c r="E6" s="73" t="s">
        <v>33</v>
      </c>
      <c r="F6" s="73" t="s">
        <v>40</v>
      </c>
      <c r="G6" s="57" t="s">
        <v>34</v>
      </c>
      <c r="H6" s="58"/>
      <c r="J6" s="65" t="s">
        <v>35</v>
      </c>
      <c r="K6" s="66"/>
    </row>
    <row r="7" spans="1:16" ht="14.4" customHeight="1" x14ac:dyDescent="0.3">
      <c r="A7" s="76" t="s">
        <v>56</v>
      </c>
      <c r="B7" s="76"/>
      <c r="C7" s="60"/>
      <c r="E7" s="43"/>
      <c r="F7" s="43"/>
      <c r="G7" s="59"/>
      <c r="H7" s="60"/>
      <c r="J7" s="67"/>
      <c r="K7" s="68"/>
    </row>
    <row r="8" spans="1:16" ht="14.4" customHeight="1" x14ac:dyDescent="0.3">
      <c r="C8" s="43"/>
      <c r="E8" s="43"/>
      <c r="F8" s="43"/>
      <c r="G8" s="59"/>
      <c r="H8" s="60"/>
      <c r="J8" s="67"/>
      <c r="K8" s="68"/>
    </row>
    <row r="9" spans="1:16" ht="22.2" customHeight="1" x14ac:dyDescent="0.3">
      <c r="C9" s="41"/>
      <c r="E9" s="41"/>
      <c r="F9" s="41"/>
      <c r="G9" s="61"/>
      <c r="H9" s="62"/>
      <c r="J9" s="69"/>
      <c r="K9" s="70"/>
    </row>
    <row r="10" spans="1:16" ht="14.4" customHeight="1" x14ac:dyDescent="0.3"/>
    <row r="11" spans="1:16" ht="31.2" x14ac:dyDescent="0.3">
      <c r="A11" s="9" t="s">
        <v>20</v>
      </c>
      <c r="B11" s="9" t="s">
        <v>26</v>
      </c>
      <c r="C11" s="9" t="s">
        <v>23</v>
      </c>
      <c r="D11" s="9" t="s">
        <v>21</v>
      </c>
      <c r="E11" s="9" t="s">
        <v>22</v>
      </c>
      <c r="F11" s="9" t="s">
        <v>41</v>
      </c>
      <c r="G11" s="9" t="s">
        <v>26</v>
      </c>
      <c r="H11" s="9" t="s">
        <v>28</v>
      </c>
      <c r="J11" s="9" t="s">
        <v>30</v>
      </c>
      <c r="K11" s="13" t="s">
        <v>31</v>
      </c>
    </row>
    <row r="12" spans="1:16" ht="15.6" x14ac:dyDescent="0.3">
      <c r="A12" s="5">
        <v>1</v>
      </c>
      <c r="B12" s="5">
        <v>101</v>
      </c>
      <c r="C12" s="5" t="str">
        <f>VLOOKUP(B12,SHEET1!$A$12:$C$17,2,0)</f>
        <v>ProductA</v>
      </c>
      <c r="D12" s="5">
        <v>2</v>
      </c>
      <c r="E12" s="5">
        <f>(VLOOKUP(B12,SHEET1!$A$12:$C$17,3,0)*D12)</f>
        <v>240</v>
      </c>
      <c r="F12" s="5">
        <f>VLOOKUP(B12,SHEET1!$A$12:$D$17,3,0)</f>
        <v>120</v>
      </c>
      <c r="G12" s="6">
        <v>101</v>
      </c>
      <c r="H12" s="5" t="str">
        <f>IF(ISNA(VLOOKUP(G12,SHEET1!$A$12:$C$17,1,0)),"NOT PRESENT","PRESENT")</f>
        <v>PRESENT</v>
      </c>
      <c r="J12" s="5">
        <f>VLOOKUP(B12,SHEET1!$A$12:$D$17,4,0)</f>
        <v>108</v>
      </c>
      <c r="K12" s="5">
        <f>((VLOOKUP(B12,SHEET1!$A$12:$D$17,4,0))*D12)</f>
        <v>216</v>
      </c>
    </row>
    <row r="13" spans="1:16" ht="15.6" x14ac:dyDescent="0.3">
      <c r="A13" s="5">
        <v>2</v>
      </c>
      <c r="B13" s="5">
        <v>103</v>
      </c>
      <c r="C13" s="5" t="str">
        <f>VLOOKUP(B13,SHEET1!$A$12:$C$17,2,0)</f>
        <v>ProductC</v>
      </c>
      <c r="D13" s="5">
        <v>1</v>
      </c>
      <c r="E13" s="5">
        <f>(VLOOKUP(B13,SHEET1!$A$12:$C$17,3,0)*D13)</f>
        <v>200</v>
      </c>
      <c r="F13" s="5">
        <f>VLOOKUP(B13,SHEET1!$A$12:$D$17,3,0)</f>
        <v>200</v>
      </c>
      <c r="G13" s="6">
        <v>103</v>
      </c>
      <c r="H13" s="5" t="str">
        <f>IF(ISNA(VLOOKUP(G13,SHEET1!$A$12:$C$17,1,0)),"NOT PRESENT","PRESENT")</f>
        <v>PRESENT</v>
      </c>
      <c r="J13" s="5">
        <f>VLOOKUP(B13,SHEET1!$A$12:$D$17,4,0)</f>
        <v>180</v>
      </c>
      <c r="K13" s="5">
        <f>((VLOOKUP(B13,SHEET1!$A$12:$D$17,4,0))*D13)</f>
        <v>180</v>
      </c>
    </row>
    <row r="14" spans="1:16" ht="15.6" x14ac:dyDescent="0.3">
      <c r="A14" s="5">
        <v>3</v>
      </c>
      <c r="B14" s="5">
        <v>105</v>
      </c>
      <c r="C14" s="5" t="str">
        <f>VLOOKUP(B14,SHEET1!$A$12:$C$17,2,0)</f>
        <v>ProductE</v>
      </c>
      <c r="D14" s="5">
        <v>4</v>
      </c>
      <c r="E14" s="5">
        <f>(VLOOKUP(B14,SHEET1!$A$12:$C$17,3,0)*D14)</f>
        <v>880</v>
      </c>
      <c r="F14" s="5">
        <f>VLOOKUP(B14,SHEET1!$A$12:$D$17,3,0)</f>
        <v>220</v>
      </c>
      <c r="G14" s="6">
        <v>105</v>
      </c>
      <c r="H14" s="5" t="str">
        <f>IF(ISNA(VLOOKUP(G14,SHEET1!$A$12:$C$17,1,0)),"NOT PRESENT","PRESENT")</f>
        <v>PRESENT</v>
      </c>
      <c r="J14" s="5">
        <f>VLOOKUP(B14,SHEET1!$A$12:$D$17,4,0)</f>
        <v>198</v>
      </c>
      <c r="K14" s="5">
        <f>((VLOOKUP(B14,SHEET1!$A$12:$D$17,4,0))*D14)</f>
        <v>792</v>
      </c>
    </row>
    <row r="15" spans="1:16" ht="15.6" x14ac:dyDescent="0.3">
      <c r="A15" s="5">
        <v>4</v>
      </c>
      <c r="B15" s="5">
        <v>106</v>
      </c>
      <c r="C15" s="5" t="str">
        <f>VLOOKUP(B15,SHEET1!$A$12:$C$17,2,0)</f>
        <v>ProductF</v>
      </c>
      <c r="D15" s="5">
        <v>3</v>
      </c>
      <c r="E15" s="5">
        <f>(VLOOKUP(B15,SHEET1!$A$12:$C$17,3,0)*D15)</f>
        <v>390</v>
      </c>
      <c r="F15" s="5">
        <f>VLOOKUP(B15,SHEET1!$A$12:$D$17,3,0)</f>
        <v>130</v>
      </c>
      <c r="G15" s="6">
        <v>106</v>
      </c>
      <c r="H15" s="5" t="str">
        <f>IF(ISNA(VLOOKUP(G15,SHEET1!$A$12:$C$17,1,0)),"NOT PRESENT","PRESENT")</f>
        <v>PRESENT</v>
      </c>
      <c r="J15" s="5">
        <f>VLOOKUP(B15,SHEET1!$A$12:$D$17,4,0)</f>
        <v>117</v>
      </c>
      <c r="K15" s="5">
        <f>((VLOOKUP(B15,SHEET1!$A$12:$D$17,4,0))*D15)</f>
        <v>351</v>
      </c>
    </row>
    <row r="16" spans="1:16" ht="15.6" x14ac:dyDescent="0.3">
      <c r="A16" s="5">
        <v>5</v>
      </c>
      <c r="B16" s="5">
        <v>102</v>
      </c>
      <c r="C16" s="5" t="str">
        <f>VLOOKUP(B16,SHEET1!$A$12:$C$17,2,0)</f>
        <v>ProductB</v>
      </c>
      <c r="D16" s="5">
        <v>5</v>
      </c>
      <c r="E16" s="5">
        <f>(VLOOKUP(B16,SHEET1!$A$12:$C$17,3,0)*D16)</f>
        <v>750</v>
      </c>
      <c r="F16" s="5">
        <f>VLOOKUP(B16,SHEET1!$A$12:$D$17,3,0)</f>
        <v>150</v>
      </c>
      <c r="G16" s="6">
        <v>102</v>
      </c>
      <c r="H16" s="5" t="str">
        <f>IF(ISNA(VLOOKUP(G16,SHEET1!$A$12:$C$17,1,0)),"NOT PRESENT","PRESENT")</f>
        <v>PRESENT</v>
      </c>
      <c r="J16" s="5">
        <f>VLOOKUP(B16,SHEET1!$A$12:$D$17,4,0)</f>
        <v>135</v>
      </c>
      <c r="K16" s="5">
        <f>((VLOOKUP(B16,SHEET1!$A$12:$D$17,4,0))*D16)</f>
        <v>675</v>
      </c>
      <c r="L16" s="3"/>
    </row>
    <row r="17" spans="1:16" ht="15.6" x14ac:dyDescent="0.3">
      <c r="A17" s="5">
        <v>6</v>
      </c>
      <c r="B17" s="5">
        <v>104</v>
      </c>
      <c r="C17" s="5" t="str">
        <f>VLOOKUP(B17,SHEET1!$A$12:$C$17,2,0)</f>
        <v>ProductD</v>
      </c>
      <c r="D17" s="5">
        <v>6</v>
      </c>
      <c r="E17" s="5">
        <f>(VLOOKUP(B17,SHEET1!$A$12:$C$17,3,0)*D17)</f>
        <v>540</v>
      </c>
      <c r="F17" s="5">
        <f>VLOOKUP(B17,SHEET1!$A$12:$D$17,3,0)</f>
        <v>90</v>
      </c>
      <c r="G17" s="6">
        <v>104</v>
      </c>
      <c r="H17" s="5" t="str">
        <f>IF(ISNA(VLOOKUP(G17,SHEET1!$A$12:$C$17,1,0)),"NOT PRESENT","PRESENT")</f>
        <v>PRESENT</v>
      </c>
      <c r="J17" s="5">
        <f>VLOOKUP(B17,SHEET1!$A$12:$D$17,4,0)</f>
        <v>81</v>
      </c>
      <c r="K17" s="5">
        <f>((VLOOKUP(B17,SHEET1!$A$12:$D$17,4,0))*D17)</f>
        <v>486</v>
      </c>
    </row>
    <row r="19" spans="1:16" ht="15.6" x14ac:dyDescent="0.3">
      <c r="E19" s="44" t="s">
        <v>39</v>
      </c>
      <c r="F19" s="45"/>
      <c r="G19" s="46"/>
      <c r="J19" s="56" t="s">
        <v>47</v>
      </c>
      <c r="K19" s="56"/>
      <c r="L19" s="56"/>
      <c r="N19" s="40" t="s">
        <v>49</v>
      </c>
      <c r="O19" s="40"/>
      <c r="P19" s="40"/>
    </row>
    <row r="20" spans="1:16" x14ac:dyDescent="0.3">
      <c r="E20" s="41" t="s">
        <v>44</v>
      </c>
      <c r="G20" s="43" t="s">
        <v>45</v>
      </c>
      <c r="J20" s="47" t="s">
        <v>48</v>
      </c>
      <c r="K20" s="48"/>
      <c r="L20" s="49"/>
      <c r="N20" s="39" t="s">
        <v>50</v>
      </c>
      <c r="O20" s="39"/>
      <c r="P20" s="39"/>
    </row>
    <row r="21" spans="1:16" x14ac:dyDescent="0.3">
      <c r="E21" s="42"/>
      <c r="G21" s="43"/>
      <c r="J21" s="50"/>
      <c r="K21" s="51"/>
      <c r="L21" s="52"/>
      <c r="N21" s="39"/>
      <c r="O21" s="39"/>
      <c r="P21" s="39"/>
    </row>
    <row r="22" spans="1:16" x14ac:dyDescent="0.3">
      <c r="E22" s="42"/>
      <c r="G22" s="43"/>
      <c r="J22" s="50"/>
      <c r="K22" s="51"/>
      <c r="L22" s="52"/>
      <c r="N22" s="39"/>
      <c r="O22" s="39"/>
      <c r="P22" s="39"/>
    </row>
    <row r="23" spans="1:16" ht="14.4" customHeight="1" x14ac:dyDescent="0.3">
      <c r="E23" s="42"/>
      <c r="G23" s="41"/>
      <c r="J23" s="53"/>
      <c r="K23" s="54"/>
      <c r="L23" s="55"/>
      <c r="N23" s="39"/>
      <c r="O23" s="39"/>
      <c r="P23" s="39"/>
    </row>
    <row r="24" spans="1:16" ht="21" x14ac:dyDescent="0.4">
      <c r="D24" s="9" t="s">
        <v>20</v>
      </c>
      <c r="E24" s="9" t="s">
        <v>26</v>
      </c>
      <c r="F24" s="9" t="s">
        <v>10</v>
      </c>
      <c r="G24" s="12" t="s">
        <v>21</v>
      </c>
      <c r="J24" s="9" t="s">
        <v>12</v>
      </c>
      <c r="K24" s="9" t="s">
        <v>21</v>
      </c>
      <c r="L24" s="10" t="s">
        <v>46</v>
      </c>
      <c r="N24" s="9" t="s">
        <v>20</v>
      </c>
      <c r="O24" s="9" t="s">
        <v>23</v>
      </c>
      <c r="P24" s="9" t="s">
        <v>21</v>
      </c>
    </row>
    <row r="25" spans="1:16" ht="18" x14ac:dyDescent="0.3">
      <c r="D25" s="5">
        <v>1</v>
      </c>
      <c r="E25" s="5">
        <f>VLOOKUP(D25,$A$11:$H$17,2,0)</f>
        <v>101</v>
      </c>
      <c r="F25" s="5">
        <f>VLOOKUP(D25,$A$11:$H$17,6,0)</f>
        <v>120</v>
      </c>
      <c r="G25" s="6">
        <f>VLOOKUP(D25,$A$11:$H$17,4,0)</f>
        <v>2</v>
      </c>
      <c r="J25" s="25" t="s">
        <v>14</v>
      </c>
      <c r="K25" s="5">
        <v>2</v>
      </c>
      <c r="L25" s="5" t="str">
        <f>IF(ISNA(VLOOKUP(A12,A12:H17,1,0)), " Not Ordered","Ordered")</f>
        <v>Ordered</v>
      </c>
      <c r="N25" s="5">
        <v>1</v>
      </c>
      <c r="O25" s="26" t="str">
        <f>VLOOKUP(N25,$A$11:$H$17,3,0)</f>
        <v>ProductA</v>
      </c>
      <c r="P25" s="5">
        <f>VLOOKUP(N25,$A$11:$H$17,4,0)</f>
        <v>2</v>
      </c>
    </row>
    <row r="26" spans="1:16" ht="18" x14ac:dyDescent="0.3">
      <c r="D26" s="5">
        <v>2</v>
      </c>
      <c r="E26" s="5">
        <f t="shared" ref="E26:E30" si="0">VLOOKUP(D26,$A$11:$H$17,2,0)</f>
        <v>103</v>
      </c>
      <c r="F26" s="5">
        <f t="shared" ref="F26:F30" si="1">VLOOKUP(D26,$A$11:$H$17,6,0)</f>
        <v>200</v>
      </c>
      <c r="G26" s="6">
        <f t="shared" ref="G26:G30" si="2">VLOOKUP(D26,$A$11:$H$17,4,0)</f>
        <v>1</v>
      </c>
      <c r="J26" s="25" t="s">
        <v>15</v>
      </c>
      <c r="K26" s="5">
        <v>1</v>
      </c>
      <c r="L26" s="5" t="str">
        <f t="shared" ref="L26:L30" si="3">IF(ISNA(VLOOKUP(A13,A13:H18,1,0)), " Not Ordered","Ordered")</f>
        <v>Ordered</v>
      </c>
      <c r="N26" s="5">
        <v>2</v>
      </c>
      <c r="O26" s="26" t="str">
        <f t="shared" ref="O26:O30" si="4">VLOOKUP(N26,$A$11:$H$17,3,0)</f>
        <v>ProductC</v>
      </c>
      <c r="P26" s="5">
        <f t="shared" ref="P26:P30" si="5">VLOOKUP(N26,$A$11:$H$17,4,0)</f>
        <v>1</v>
      </c>
    </row>
    <row r="27" spans="1:16" ht="18" x14ac:dyDescent="0.3">
      <c r="D27" s="5">
        <v>3</v>
      </c>
      <c r="E27" s="5">
        <f t="shared" si="0"/>
        <v>105</v>
      </c>
      <c r="F27" s="5">
        <f t="shared" si="1"/>
        <v>220</v>
      </c>
      <c r="G27" s="6">
        <f t="shared" si="2"/>
        <v>4</v>
      </c>
      <c r="J27" s="25" t="s">
        <v>16</v>
      </c>
      <c r="K27" s="5">
        <v>4</v>
      </c>
      <c r="L27" s="5" t="str">
        <f t="shared" si="3"/>
        <v>Ordered</v>
      </c>
      <c r="N27" s="5">
        <v>3</v>
      </c>
      <c r="O27" s="26" t="str">
        <f t="shared" si="4"/>
        <v>ProductE</v>
      </c>
      <c r="P27" s="5">
        <f t="shared" si="5"/>
        <v>4</v>
      </c>
    </row>
    <row r="28" spans="1:16" ht="18" x14ac:dyDescent="0.3">
      <c r="D28" s="5">
        <v>4</v>
      </c>
      <c r="E28" s="5">
        <f t="shared" si="0"/>
        <v>106</v>
      </c>
      <c r="F28" s="5">
        <f t="shared" si="1"/>
        <v>130</v>
      </c>
      <c r="G28" s="6">
        <f t="shared" si="2"/>
        <v>3</v>
      </c>
      <c r="J28" s="25" t="s">
        <v>17</v>
      </c>
      <c r="K28" s="5">
        <v>3</v>
      </c>
      <c r="L28" s="5" t="str">
        <f t="shared" si="3"/>
        <v>Ordered</v>
      </c>
      <c r="N28" s="5">
        <v>4</v>
      </c>
      <c r="O28" s="26" t="str">
        <f t="shared" si="4"/>
        <v>ProductF</v>
      </c>
      <c r="P28" s="5">
        <f t="shared" si="5"/>
        <v>3</v>
      </c>
    </row>
    <row r="29" spans="1:16" ht="18" x14ac:dyDescent="0.3">
      <c r="D29" s="5">
        <v>5</v>
      </c>
      <c r="E29" s="5">
        <f t="shared" si="0"/>
        <v>102</v>
      </c>
      <c r="F29" s="5">
        <f t="shared" si="1"/>
        <v>150</v>
      </c>
      <c r="G29" s="6">
        <f t="shared" si="2"/>
        <v>5</v>
      </c>
      <c r="J29" s="25" t="s">
        <v>18</v>
      </c>
      <c r="K29" s="5">
        <v>5</v>
      </c>
      <c r="L29" s="5" t="str">
        <f t="shared" si="3"/>
        <v>Ordered</v>
      </c>
      <c r="N29" s="5">
        <v>5</v>
      </c>
      <c r="O29" s="26" t="str">
        <f t="shared" si="4"/>
        <v>ProductB</v>
      </c>
      <c r="P29" s="5">
        <f t="shared" si="5"/>
        <v>5</v>
      </c>
    </row>
    <row r="30" spans="1:16" ht="18" x14ac:dyDescent="0.3">
      <c r="D30" s="23">
        <v>6</v>
      </c>
      <c r="E30" s="23">
        <f t="shared" si="0"/>
        <v>104</v>
      </c>
      <c r="F30" s="23">
        <f t="shared" si="1"/>
        <v>90</v>
      </c>
      <c r="G30" s="24">
        <f t="shared" si="2"/>
        <v>6</v>
      </c>
      <c r="H30" s="20" t="s">
        <v>42</v>
      </c>
      <c r="J30" s="25" t="s">
        <v>19</v>
      </c>
      <c r="K30" s="5">
        <v>6</v>
      </c>
      <c r="L30" s="5" t="str">
        <f t="shared" si="3"/>
        <v>Ordered</v>
      </c>
      <c r="N30" s="5">
        <v>6</v>
      </c>
      <c r="O30" s="26" t="str">
        <f t="shared" si="4"/>
        <v>ProductD</v>
      </c>
      <c r="P30" s="5">
        <f t="shared" si="5"/>
        <v>6</v>
      </c>
    </row>
    <row r="31" spans="1:16" ht="15.6" x14ac:dyDescent="0.3">
      <c r="H31" s="21" t="s">
        <v>43</v>
      </c>
    </row>
    <row r="32" spans="1:16" x14ac:dyDescent="0.3">
      <c r="H32" s="22">
        <f>_xlfn.MAXIFS(G25:G30,D25:D30,6)</f>
        <v>6</v>
      </c>
    </row>
  </sheetData>
  <mergeCells count="21">
    <mergeCell ref="C6:C9"/>
    <mergeCell ref="A3:B3"/>
    <mergeCell ref="A4:B4"/>
    <mergeCell ref="A6:B6"/>
    <mergeCell ref="A7:B7"/>
    <mergeCell ref="N20:P23"/>
    <mergeCell ref="N19:P19"/>
    <mergeCell ref="A1:P1"/>
    <mergeCell ref="E20:E23"/>
    <mergeCell ref="G20:G23"/>
    <mergeCell ref="E19:G19"/>
    <mergeCell ref="J20:L23"/>
    <mergeCell ref="J19:L19"/>
    <mergeCell ref="G6:H9"/>
    <mergeCell ref="G5:H5"/>
    <mergeCell ref="J6:K9"/>
    <mergeCell ref="J5:K5"/>
    <mergeCell ref="F6:F9"/>
    <mergeCell ref="A5:B5"/>
    <mergeCell ref="A2:B2"/>
    <mergeCell ref="E6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saini</dc:creator>
  <cp:lastModifiedBy>abhishek saini</cp:lastModifiedBy>
  <dcterms:created xsi:type="dcterms:W3CDTF">2024-07-17T07:21:27Z</dcterms:created>
  <dcterms:modified xsi:type="dcterms:W3CDTF">2024-07-17T16:59:30Z</dcterms:modified>
</cp:coreProperties>
</file>